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https://cpslo-my.sharepoint.com/personal/mchen141_calpoly_edu/Documents/"/>
    </mc:Choice>
  </mc:AlternateContent>
  <xr:revisionPtr revIDLastSave="0" documentId="8_{ADA9B1AE-AD92-46BC-B6C6-EF4BF3FE5190}" xr6:coauthVersionLast="47" xr6:coauthVersionMax="47" xr10:uidLastSave="{00000000-0000-0000-0000-000000000000}"/>
  <bookViews>
    <workbookView xWindow="-110" yWindow="-110" windowWidth="25820" windowHeight="13900" firstSheet="6" activeTab="5" xr2:uid="{2A0EA9B9-A89B-A04E-A063-CFB341FB7089}"/>
  </bookViews>
  <sheets>
    <sheet name="Aircraft_Design_Full_Row_Labels" sheetId="1" r:id="rId1"/>
    <sheet name="Sheet2" sheetId="21" r:id="rId2"/>
    <sheet name="Sheet1" sheetId="20" r:id="rId3"/>
    <sheet name="matlabDataInput" sheetId="4" r:id="rId4"/>
    <sheet name="Takeoff Distance Bar Chart" sheetId="19" r:id="rId5"/>
    <sheet name="LD Cruise Calcs" sheetId="11" r:id="rId6"/>
    <sheet name="TurboPropEngineData" sheetId="14" r:id="rId7"/>
    <sheet name="Wing Mounted Cannons" sheetId="16" r:id="rId8"/>
    <sheet name="SFC x Engine Type" sheetId="5" r:id="rId9"/>
    <sheet name="Power and SFC" sheetId="15" r:id="rId10"/>
    <sheet name="EWF" sheetId="6" r:id="rId11"/>
    <sheet name="V_max vs Power" sheetId="8" r:id="rId12"/>
    <sheet name="demoDataformat OLD " sheetId="17" r:id="rId13"/>
    <sheet name="Plots" sheetId="7" r:id="rId14"/>
    <sheet name="Jobs" sheetId="2" r:id="rId15"/>
    <sheet name="ScorpionSpecs" sheetId="10" r:id="rId16"/>
    <sheet name="Payload Configurations" sheetId="18" r:id="rId17"/>
    <sheet name="SuperTucanoSpecs" sheetId="9" r:id="rId18"/>
  </sheets>
  <definedNames>
    <definedName name="_xlnm._FilterDatabase" localSheetId="5" hidden="1">'LD Cruise Calcs'!$A$2:$A$20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1" l="1"/>
  <c r="E10" i="11"/>
  <c r="E9" i="11"/>
  <c r="E8" i="11"/>
  <c r="E7" i="11"/>
  <c r="E6" i="11"/>
  <c r="E5" i="11"/>
  <c r="E4" i="11"/>
  <c r="E3" i="11"/>
  <c r="E2" i="11"/>
  <c r="B10" i="11"/>
  <c r="L10" i="11" s="1"/>
  <c r="B12" i="11"/>
  <c r="L12" i="11" s="1"/>
  <c r="B9" i="11"/>
  <c r="B8" i="11"/>
  <c r="B7" i="11"/>
  <c r="B6" i="11"/>
  <c r="B5" i="11"/>
  <c r="L5" i="11" s="1"/>
  <c r="B3" i="11"/>
  <c r="B2" i="11"/>
  <c r="L11" i="11"/>
  <c r="M10" i="11"/>
  <c r="M11" i="11"/>
  <c r="M12" i="11"/>
  <c r="O1" i="1"/>
  <c r="J11" i="11"/>
  <c r="K11" i="11" s="1"/>
  <c r="J3" i="11"/>
  <c r="T1" i="1"/>
  <c r="J5" i="11"/>
  <c r="K5" i="11" s="1"/>
  <c r="E1" i="1"/>
  <c r="E6" i="17"/>
  <c r="T61" i="1"/>
  <c r="N61" i="1"/>
  <c r="O61" i="1"/>
  <c r="P61" i="1"/>
  <c r="Q61" i="1"/>
  <c r="R61" i="1"/>
  <c r="S61" i="1"/>
  <c r="U61" i="1"/>
  <c r="G22" i="1"/>
  <c r="L22" i="1"/>
  <c r="M22" i="1"/>
  <c r="N22" i="1"/>
  <c r="P22" i="1"/>
  <c r="Q22" i="1"/>
  <c r="R22" i="1"/>
  <c r="S22" i="1"/>
  <c r="T22" i="1"/>
  <c r="U22" i="1"/>
  <c r="P20" i="1"/>
  <c r="P18" i="1"/>
  <c r="G20" i="1"/>
  <c r="G54" i="1"/>
  <c r="R1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F50" i="1"/>
  <c r="L1" i="1"/>
  <c r="J8" i="11"/>
  <c r="J6" i="11"/>
  <c r="K6" i="11" s="1"/>
  <c r="J9" i="11"/>
  <c r="J12" i="11"/>
  <c r="K12" i="11" s="1"/>
  <c r="A8" i="11"/>
  <c r="A2" i="11"/>
  <c r="A3" i="11"/>
  <c r="A4" i="11"/>
  <c r="A5" i="11"/>
  <c r="A6" i="11"/>
  <c r="A7" i="11"/>
  <c r="A9" i="11"/>
  <c r="A10" i="11"/>
  <c r="E5" i="4"/>
  <c r="E41" i="1"/>
  <c r="F41" i="1"/>
  <c r="G41" i="1"/>
  <c r="H41" i="1"/>
  <c r="I41" i="1"/>
  <c r="J41" i="1"/>
  <c r="K41" i="1"/>
  <c r="L41" i="1"/>
  <c r="M41" i="1"/>
  <c r="E43" i="1"/>
  <c r="F43" i="1"/>
  <c r="G43" i="1"/>
  <c r="H43" i="1"/>
  <c r="I43" i="1"/>
  <c r="J43" i="1"/>
  <c r="K43" i="1"/>
  <c r="L43" i="1"/>
  <c r="M43" i="1"/>
  <c r="Q60" i="1"/>
  <c r="R59" i="1"/>
  <c r="R60" i="1" s="1"/>
  <c r="K19" i="1"/>
  <c r="K54" i="1" s="1"/>
  <c r="O19" i="1"/>
  <c r="M54" i="1"/>
  <c r="D59" i="1"/>
  <c r="D60" i="1"/>
  <c r="E59" i="1"/>
  <c r="E60" i="1" s="1"/>
  <c r="F59" i="1"/>
  <c r="F60" i="1" s="1"/>
  <c r="G59" i="1"/>
  <c r="G60" i="1" s="1"/>
  <c r="H59" i="1"/>
  <c r="H60" i="1" s="1"/>
  <c r="I59" i="1"/>
  <c r="I60" i="1" s="1"/>
  <c r="J59" i="1"/>
  <c r="K59" i="1"/>
  <c r="K60" i="1" s="1"/>
  <c r="L59" i="1"/>
  <c r="L60" i="1" s="1"/>
  <c r="M59" i="1"/>
  <c r="M60" i="1" s="1"/>
  <c r="N59" i="1"/>
  <c r="N60" i="1" s="1"/>
  <c r="O59" i="1"/>
  <c r="O60" i="1" s="1"/>
  <c r="P59" i="1"/>
  <c r="P60" i="1" s="1"/>
  <c r="E58" i="1"/>
  <c r="D3" i="11" s="1"/>
  <c r="F58" i="1"/>
  <c r="G58" i="1"/>
  <c r="D4" i="11" s="1"/>
  <c r="H58" i="1"/>
  <c r="D5" i="11" s="1"/>
  <c r="I58" i="1"/>
  <c r="D6" i="11" s="1"/>
  <c r="J58" i="1"/>
  <c r="D7" i="11" s="1"/>
  <c r="K58" i="1"/>
  <c r="L58" i="1"/>
  <c r="D8" i="11" s="1"/>
  <c r="M8" i="11" s="1"/>
  <c r="M58" i="1"/>
  <c r="D9" i="11" s="1"/>
  <c r="N58" i="1"/>
  <c r="O58" i="1"/>
  <c r="P58" i="1"/>
  <c r="R58" i="1"/>
  <c r="R46" i="1"/>
  <c r="L8" i="1"/>
  <c r="M8" i="1"/>
  <c r="N8" i="1"/>
  <c r="O8" i="1"/>
  <c r="P8" i="1"/>
  <c r="R8" i="1"/>
  <c r="L6" i="1"/>
  <c r="M6" i="1"/>
  <c r="N6" i="1"/>
  <c r="O6" i="1"/>
  <c r="R6" i="1"/>
  <c r="F4" i="1"/>
  <c r="G4" i="1"/>
  <c r="H4" i="1"/>
  <c r="I4" i="1"/>
  <c r="J4" i="1"/>
  <c r="K4" i="1"/>
  <c r="L4" i="1"/>
  <c r="M4" i="1"/>
  <c r="N4" i="1"/>
  <c r="O4" i="1"/>
  <c r="P4" i="1"/>
  <c r="R4" i="1"/>
  <c r="D3" i="8"/>
  <c r="I3" i="8"/>
  <c r="J49" i="6"/>
  <c r="I49" i="6"/>
  <c r="K49" i="6"/>
  <c r="D49" i="6"/>
  <c r="L54" i="1"/>
  <c r="L49" i="6"/>
  <c r="B49" i="6"/>
  <c r="C49" i="6"/>
  <c r="E49" i="6"/>
  <c r="F49" i="6"/>
  <c r="G49" i="6"/>
  <c r="H49" i="6"/>
  <c r="N1" i="1"/>
  <c r="K1" i="1"/>
  <c r="J1" i="1"/>
  <c r="I1" i="1"/>
  <c r="H1" i="1"/>
  <c r="G1" i="1"/>
  <c r="F1" i="1"/>
  <c r="D1" i="1"/>
  <c r="M1" i="1"/>
  <c r="D4" i="1"/>
  <c r="D6" i="1"/>
  <c r="D8" i="1"/>
  <c r="F33" i="1"/>
  <c r="U2" i="5"/>
  <c r="R2" i="5"/>
  <c r="O21" i="1"/>
  <c r="O22" i="1" s="1"/>
  <c r="N35" i="1"/>
  <c r="O35" i="1"/>
  <c r="O46" i="1"/>
  <c r="D8" i="9"/>
  <c r="J60" i="1"/>
  <c r="K61" i="1"/>
  <c r="L61" i="1"/>
  <c r="J61" i="1"/>
  <c r="E61" i="1"/>
  <c r="F61" i="1"/>
  <c r="G61" i="1"/>
  <c r="H61" i="1"/>
  <c r="I61" i="1"/>
  <c r="M61" i="1"/>
  <c r="E19" i="1"/>
  <c r="E54" i="1" s="1"/>
  <c r="D58" i="1"/>
  <c r="D2" i="11" s="1"/>
  <c r="L2" i="11" s="1"/>
  <c r="D61" i="1"/>
  <c r="B4" i="6"/>
  <c r="C4" i="6"/>
  <c r="D4" i="6"/>
  <c r="E4" i="6"/>
  <c r="F4" i="6"/>
  <c r="G4" i="6"/>
  <c r="H4" i="6"/>
  <c r="I4" i="6"/>
  <c r="J4" i="6"/>
  <c r="K4" i="6"/>
  <c r="E35" i="1"/>
  <c r="F35" i="1"/>
  <c r="G35" i="1"/>
  <c r="H35" i="1"/>
  <c r="I35" i="1"/>
  <c r="J35" i="1"/>
  <c r="K35" i="1"/>
  <c r="L35" i="1"/>
  <c r="M35" i="1"/>
  <c r="D35" i="1"/>
  <c r="D43" i="1"/>
  <c r="D41" i="1"/>
  <c r="E39" i="1"/>
  <c r="F39" i="1"/>
  <c r="G39" i="1"/>
  <c r="H39" i="1"/>
  <c r="I39" i="1"/>
  <c r="J39" i="1"/>
  <c r="K39" i="1"/>
  <c r="L39" i="1"/>
  <c r="M39" i="1"/>
  <c r="D39" i="1"/>
  <c r="E37" i="1"/>
  <c r="F37" i="1"/>
  <c r="G37" i="1"/>
  <c r="H37" i="1"/>
  <c r="I37" i="1"/>
  <c r="J37" i="1"/>
  <c r="K37" i="1"/>
  <c r="L37" i="1"/>
  <c r="M37" i="1"/>
  <c r="D37" i="1"/>
  <c r="H46" i="1"/>
  <c r="G46" i="1"/>
  <c r="D46" i="1"/>
  <c r="D24" i="1"/>
  <c r="E24" i="1"/>
  <c r="F24" i="1"/>
  <c r="G24" i="1"/>
  <c r="H24" i="1"/>
  <c r="I24" i="1"/>
  <c r="J24" i="1"/>
  <c r="K24" i="1"/>
  <c r="D21" i="1"/>
  <c r="D22" i="1" s="1"/>
  <c r="E21" i="1"/>
  <c r="E22" i="1" s="1"/>
  <c r="F21" i="1"/>
  <c r="F22" i="1" s="1"/>
  <c r="H21" i="1"/>
  <c r="H22" i="1" s="1"/>
  <c r="I21" i="1"/>
  <c r="I22" i="1" s="1"/>
  <c r="J21" i="1"/>
  <c r="J22" i="1" s="1"/>
  <c r="K21" i="1"/>
  <c r="K22" i="1" s="1"/>
  <c r="F19" i="1"/>
  <c r="F54" i="1" s="1"/>
  <c r="H19" i="1"/>
  <c r="H54" i="1" s="1"/>
  <c r="I19" i="1"/>
  <c r="I54" i="1" s="1"/>
  <c r="J19" i="1"/>
  <c r="J54" i="1" s="1"/>
  <c r="D19" i="1"/>
  <c r="D54" i="1" s="1"/>
  <c r="E8" i="1"/>
  <c r="F8" i="1"/>
  <c r="G8" i="1"/>
  <c r="H8" i="1"/>
  <c r="I8" i="1"/>
  <c r="J8" i="1"/>
  <c r="K8" i="1"/>
  <c r="E6" i="1"/>
  <c r="F6" i="1"/>
  <c r="G6" i="1"/>
  <c r="H6" i="1"/>
  <c r="I6" i="1"/>
  <c r="J6" i="1"/>
  <c r="K6" i="1"/>
  <c r="E4" i="1"/>
  <c r="I72" i="1"/>
  <c r="G64" i="1"/>
  <c r="L6" i="11" l="1"/>
  <c r="M6" i="11"/>
  <c r="M3" i="11"/>
  <c r="L3" i="11"/>
  <c r="M4" i="11"/>
  <c r="L7" i="11"/>
  <c r="M7" i="11"/>
  <c r="L9" i="11"/>
  <c r="L8" i="11"/>
  <c r="M9" i="11"/>
  <c r="J10" i="11"/>
  <c r="K10" i="11" s="1"/>
  <c r="L4" i="11"/>
  <c r="M2" i="11"/>
  <c r="J7" i="11"/>
  <c r="K7" i="11" s="1"/>
  <c r="N7" i="11" s="1"/>
  <c r="M5" i="11"/>
  <c r="K9" i="11"/>
  <c r="N9" i="11" s="1"/>
  <c r="J2" i="11"/>
  <c r="K8" i="11"/>
  <c r="N8" i="11" s="1"/>
  <c r="J4" i="11"/>
  <c r="K4" i="11" s="1"/>
  <c r="N4" i="11" s="1"/>
  <c r="N6" i="11"/>
  <c r="K3" i="11"/>
  <c r="N3" i="11" s="1"/>
  <c r="N5" i="11"/>
  <c r="N11" i="11"/>
  <c r="N12" i="11"/>
  <c r="N10" i="11"/>
  <c r="K2" i="11" l="1"/>
  <c r="N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tc={0853C8F8-6353-4B4B-864D-37829B5465F6}</author>
  </authors>
  <commentList>
    <comment ref="J5" authorId="0" shapeId="0" xr:uid="{0853C8F8-6353-4B4B-864D-37829B5465F6}">
      <text>
        <t>[Threaded comment]
Your version of Excel allows you to read this threaded comment; however, any edits to it will get removed if the file is opened in a newer version of Excel. Learn more: https://go.microsoft.com/fwlink/?linkid=870924
Comment:
    I got this from the roll number which was 1200 ft and using Roskam its roughly ~2x roll distance = Landing distance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tc={2EE30820-A129-47A1-A4BC-35234EDB5E45}</author>
  </authors>
  <commentList>
    <comment ref="E5" authorId="0" shapeId="0" xr:uid="{2EE30820-A129-47A1-A4BC-35234EDB5E45}">
      <text>
        <t>[Threaded comment]
Your version of Excel allows you to read this threaded comment; however, any edits to it will get removed if the file is opened in a newer version of Excel. Learn more: https://go.microsoft.com/fwlink/?linkid=870924
Comment:
    I got this from the roll number which was 1200 ft and using Roskam its roughly ~2x roll distance = Landing distance</t>
      </text>
    </comment>
  </commentList>
</comments>
</file>

<file path=xl/sharedStrings.xml><?xml version="1.0" encoding="utf-8"?>
<sst xmlns="http://schemas.openxmlformats.org/spreadsheetml/2006/main" count="22188" uniqueCount="18158">
  <si>
    <t>COMPARISON TABLE</t>
  </si>
  <si>
    <t>Comments</t>
  </si>
  <si>
    <t>Units</t>
  </si>
  <si>
    <t>OA-1K Sky Warden</t>
  </si>
  <si>
    <t>Hongdu L-15</t>
  </si>
  <si>
    <t>Yakolev Yak-130</t>
  </si>
  <si>
    <t>Boeing T-7 Redhawk</t>
  </si>
  <si>
    <t>External Dimensions</t>
  </si>
  <si>
    <t>Length</t>
  </si>
  <si>
    <t>m</t>
  </si>
  <si>
    <t>ft</t>
  </si>
  <si>
    <t>Wingspan</t>
  </si>
  <si>
    <t>Height</t>
  </si>
  <si>
    <t>Horizontal stabilizer wingspan</t>
  </si>
  <si>
    <t>Vertical stabilizer height</t>
  </si>
  <si>
    <t>Fuselage width</t>
  </si>
  <si>
    <t>Fuselage height</t>
  </si>
  <si>
    <t>Cabin Dimensions</t>
  </si>
  <si>
    <t>Cabin width</t>
  </si>
  <si>
    <t>Cabin height</t>
  </si>
  <si>
    <t>`</t>
  </si>
  <si>
    <t>Cabin length</t>
  </si>
  <si>
    <t>Weights</t>
  </si>
  <si>
    <t>Maximum takeoff weight (MTOW)</t>
  </si>
  <si>
    <t>kg</t>
  </si>
  <si>
    <t>lb</t>
  </si>
  <si>
    <t>Empty weight</t>
  </si>
  <si>
    <t>EWF</t>
  </si>
  <si>
    <t>Payload capacity</t>
  </si>
  <si>
    <t>Performance</t>
  </si>
  <si>
    <t xml:space="preserve">Maximum speed </t>
  </si>
  <si>
    <t>KIAS</t>
  </si>
  <si>
    <t>575 TAS SL, Low Alt</t>
  </si>
  <si>
    <t>250 SL</t>
  </si>
  <si>
    <t xml:space="preserve">380 TAS at SL </t>
  </si>
  <si>
    <t>540 TAS SL</t>
  </si>
  <si>
    <t xml:space="preserve">Cruise speed </t>
  </si>
  <si>
    <t>Cruise Altitude</t>
  </si>
  <si>
    <t>Stall speed</t>
  </si>
  <si>
    <t>KCAS</t>
  </si>
  <si>
    <t>90 dirty</t>
  </si>
  <si>
    <t>Range (ferry)</t>
  </si>
  <si>
    <t>ferry</t>
  </si>
  <si>
    <t>nm</t>
  </si>
  <si>
    <t>1550 with 3 external fuel tanks</t>
  </si>
  <si>
    <t>4 ext tanks 1725</t>
  </si>
  <si>
    <t>1380 3 ext tanks</t>
  </si>
  <si>
    <t>530 (ferry at 5,000m)</t>
  </si>
  <si>
    <t>Range (combat)</t>
  </si>
  <si>
    <t>combat</t>
  </si>
  <si>
    <t>Endurance</t>
  </si>
  <si>
    <t>hr</t>
  </si>
  <si>
    <t>Rate of climb (SL)</t>
  </si>
  <si>
    <t>at sea level</t>
  </si>
  <si>
    <t>(ft/min)</t>
  </si>
  <si>
    <t>m/s</t>
  </si>
  <si>
    <t xml:space="preserve">Service ceiling </t>
  </si>
  <si>
    <t>Takeoff distance (S_TOFL)</t>
  </si>
  <si>
    <t>clear 50 ft at SL</t>
  </si>
  <si>
    <t>(clear 50 ft at SL)</t>
  </si>
  <si>
    <t>Takeoff distance (at MTOW)</t>
  </si>
  <si>
    <t xml:space="preserve">Landing distance </t>
  </si>
  <si>
    <t>Powerplant</t>
  </si>
  <si>
    <t>Number of engines</t>
  </si>
  <si>
    <t>Engine type</t>
  </si>
  <si>
    <t>Turboprop: PT6A-68D</t>
  </si>
  <si>
    <t>Jet: F124-GA-200</t>
  </si>
  <si>
    <t xml:space="preserve">Turboprop: PT6A-62 </t>
  </si>
  <si>
    <t>Turboprop:PT6A-67F</t>
  </si>
  <si>
    <t>Jet: TFE731</t>
  </si>
  <si>
    <t>Turbimeca Astazou XVIG</t>
  </si>
  <si>
    <t>pratt and whitney PT6A-27</t>
  </si>
  <si>
    <t>PT6A-67AG</t>
  </si>
  <si>
    <t>PT6A-67F</t>
  </si>
  <si>
    <t>Ivchenko-Progress AI-222</t>
  </si>
  <si>
    <t>Lotarev DV-2</t>
  </si>
  <si>
    <t>J85-GE-17A</t>
  </si>
  <si>
    <t>F404 Afterburning</t>
  </si>
  <si>
    <t>Specific Fuel Consumption</t>
  </si>
  <si>
    <t>max</t>
  </si>
  <si>
    <t>lb/lb/hr</t>
  </si>
  <si>
    <t>0.8, 1.79</t>
  </si>
  <si>
    <t>Flight Condition @SFC</t>
  </si>
  <si>
    <t>cruise?</t>
  </si>
  <si>
    <t>max power</t>
  </si>
  <si>
    <t>Dry</t>
  </si>
  <si>
    <t>max thrust S.L</t>
  </si>
  <si>
    <t>takeoff thrust (max)</t>
  </si>
  <si>
    <t>max thrust</t>
  </si>
  <si>
    <t>max sfc, no afterburner and afterburner</t>
  </si>
  <si>
    <t>https://engineering.purdue.edu/~propulsi/propulsion/jets/tfans/f404.html</t>
  </si>
  <si>
    <t>https://www.geaerospace.com/sites/default/files/2022-01/F404%20Family%20Data%20Sheet_UPDATED.pdf</t>
  </si>
  <si>
    <t>Thrust per engine (lb)</t>
  </si>
  <si>
    <t>978 shp</t>
  </si>
  <si>
    <t>680 shp</t>
  </si>
  <si>
    <t>1220 shp</t>
  </si>
  <si>
    <t>11,000, 18,000</t>
  </si>
  <si>
    <t>Total thrust</t>
  </si>
  <si>
    <t>Propeller configuration and type</t>
  </si>
  <si>
    <t>5 blade, const. speed</t>
  </si>
  <si>
    <t>Time Between Overhauls (TBO)</t>
  </si>
  <si>
    <t>Power</t>
  </si>
  <si>
    <t>shp</t>
  </si>
  <si>
    <t>Power/Weight</t>
  </si>
  <si>
    <t>shp/lb</t>
  </si>
  <si>
    <t>source</t>
  </si>
  <si>
    <t>Wing Characteristics</t>
  </si>
  <si>
    <t xml:space="preserve">Wing area </t>
  </si>
  <si>
    <t>m^2</t>
  </si>
  <si>
    <t>ft^2</t>
  </si>
  <si>
    <t>Wing loading(MTOW)</t>
  </si>
  <si>
    <t>at MTOW</t>
  </si>
  <si>
    <t>(kg/mÂ²)</t>
  </si>
  <si>
    <t>kg/(m^2) to lb(ft^2) is *0.204816</t>
  </si>
  <si>
    <t>(lb/ft^2)</t>
  </si>
  <si>
    <t>Aspect ratio</t>
  </si>
  <si>
    <t>Taper ratio</t>
  </si>
  <si>
    <t>0.64?</t>
  </si>
  <si>
    <t>Sweep angle (deg)</t>
  </si>
  <si>
    <t>Airfoil</t>
  </si>
  <si>
    <t>NACA 63-415 root; NACA 63A-212 at tip</t>
  </si>
  <si>
    <t>NACA 63-418</t>
  </si>
  <si>
    <t>Dihedral</t>
  </si>
  <si>
    <t>Twist</t>
  </si>
  <si>
    <t>Operational Data</t>
  </si>
  <si>
    <t>Passenger capacity</t>
  </si>
  <si>
    <t>Cargo volume (mÂ³)</t>
  </si>
  <si>
    <t>Fuel capacity (liters) (internal)</t>
  </si>
  <si>
    <t>internal</t>
  </si>
  <si>
    <t>liters</t>
  </si>
  <si>
    <t>Maximum payload range (nm)</t>
  </si>
  <si>
    <t>Maximum Load Factor</t>
  </si>
  <si>
    <t>g</t>
  </si>
  <si>
    <t>"+7/-3.2"</t>
  </si>
  <si>
    <t>"+8 - 3"</t>
  </si>
  <si>
    <t>"+8 - 4"</t>
  </si>
  <si>
    <t>"+6 -3"</t>
  </si>
  <si>
    <t>Hardpoints</t>
  </si>
  <si>
    <t>Development Cost</t>
  </si>
  <si>
    <t xml:space="preserve">$ Milllion </t>
  </si>
  <si>
    <t>200-300</t>
  </si>
  <si>
    <t>Cost Per Plane</t>
  </si>
  <si>
    <t>Cost per mission hour</t>
  </si>
  <si>
    <t>Mission info</t>
  </si>
  <si>
    <t># Built</t>
  </si>
  <si>
    <t>260+</t>
  </si>
  <si>
    <t>&lt;20</t>
  </si>
  <si>
    <t>OG var 2900</t>
  </si>
  <si>
    <t># In service</t>
  </si>
  <si>
    <t>Year Produced</t>
  </si>
  <si>
    <t/>
  </si>
  <si>
    <t>2015-present</t>
  </si>
  <si>
    <t>1973-1991</t>
  </si>
  <si>
    <t>/</t>
  </si>
  <si>
    <t>Ref 1</t>
  </si>
  <si>
    <t>https://janes.migavia.com/bra/embraer/emb-314.html</t>
  </si>
  <si>
    <t>Ref 2</t>
  </si>
  <si>
    <t>Ref 3</t>
  </si>
  <si>
    <t>Notes</t>
  </si>
  <si>
    <t>STOL definition</t>
  </si>
  <si>
    <t>The ability of an aircraft to clear a 50-foot (15 meters) obstacle within 1,500 feet (450 meters) of commencing takeoff or in landing, to stop within 1,500 feet (450 meters) after passing over a 50-foot (15 meters) obstacle. Also called STOL</t>
  </si>
  <si>
    <t>Conflict Map</t>
  </si>
  <si>
    <t>Specification</t>
  </si>
  <si>
    <t>Textron Scorpion</t>
  </si>
  <si>
    <t>A-29 Super Tucano</t>
  </si>
  <si>
    <t>OV-10 Bronco</t>
  </si>
  <si>
    <t>Length (ft)</t>
  </si>
  <si>
    <t>Wingspan (ft)</t>
  </si>
  <si>
    <t>Height (ft)</t>
  </si>
  <si>
    <t>Max Payload Weight (lbs)</t>
  </si>
  <si>
    <t>Max Speed (knots)</t>
  </si>
  <si>
    <t>Plane name</t>
  </si>
  <si>
    <t>MTOW (lb)</t>
  </si>
  <si>
    <t>W_e (lb)</t>
  </si>
  <si>
    <t>S (ft^2)</t>
  </si>
  <si>
    <t>AR</t>
  </si>
  <si>
    <t>V_s (ft/s)</t>
  </si>
  <si>
    <t>V_max (ft/s)</t>
  </si>
  <si>
    <t>Power of engine [hp]</t>
  </si>
  <si>
    <t>S_TOFL [ft]</t>
  </si>
  <si>
    <t>S_L</t>
  </si>
  <si>
    <t>Super Tucano</t>
  </si>
  <si>
    <t>AT-6 Wolverine</t>
  </si>
  <si>
    <t>IOMAX Archangel</t>
  </si>
  <si>
    <t>KAI KT-1</t>
  </si>
  <si>
    <t>&lt; Where?</t>
  </si>
  <si>
    <t>FMA IA 58 Pucara</t>
  </si>
  <si>
    <t>Turbofan Jet Name</t>
  </si>
  <si>
    <t>Thrust (lbs)</t>
  </si>
  <si>
    <t>M346-FA</t>
  </si>
  <si>
    <t>Turboprop</t>
  </si>
  <si>
    <t xml:space="preserve"> </t>
  </si>
  <si>
    <t>Turbofan</t>
  </si>
  <si>
    <t>Name:</t>
  </si>
  <si>
    <t>Max Engine Power (hp) SL</t>
  </si>
  <si>
    <t>Wing Area (ft^2)</t>
  </si>
  <si>
    <t>V_cruise (green = tas other wise IAS)</t>
  </si>
  <si>
    <t>Cruise Alt(ft)</t>
  </si>
  <si>
    <t>air density at cruise alt (slugs/ft^3)</t>
  </si>
  <si>
    <t>V_KTAS</t>
  </si>
  <si>
    <t>W_mtow (lbs)</t>
  </si>
  <si>
    <t>Power available(hp)</t>
  </si>
  <si>
    <t>D (lbf)</t>
  </si>
  <si>
    <t>CD</t>
  </si>
  <si>
    <t>CL</t>
  </si>
  <si>
    <t>L/D (max)</t>
  </si>
  <si>
    <t>Assumptions</t>
  </si>
  <si>
    <t>eta_p</t>
  </si>
  <si>
    <t>assumptions:</t>
  </si>
  <si>
    <t>cant find cruise altitude, what to do?</t>
  </si>
  <si>
    <t>calculate cruise L/D at curise TAS, W_mtow, max power * prop efficiency</t>
  </si>
  <si>
    <t>SLF</t>
  </si>
  <si>
    <t>assume 15000 ft unless otherwise stated?</t>
  </si>
  <si>
    <t>W = Wmtow</t>
  </si>
  <si>
    <t>D = T  = Power/V</t>
  </si>
  <si>
    <t>ηₚ = .80 - .85 (based on literature)</t>
  </si>
  <si>
    <t>Knots to ft/s</t>
  </si>
  <si>
    <t>sea level density</t>
  </si>
  <si>
    <t>PC-9</t>
  </si>
  <si>
    <t>M-346FA</t>
  </si>
  <si>
    <t>Aero L-39 NG (Stage 1)</t>
  </si>
  <si>
    <t>Dassault/Dornier Alpha Jet</t>
  </si>
  <si>
    <t>Cessna A-37 Dragonfly</t>
  </si>
  <si>
    <t>Detailed cruise calcs</t>
  </si>
  <si>
    <t>e</t>
  </si>
  <si>
    <t>max glide ratio</t>
  </si>
  <si>
    <t>OV-10D Bronco</t>
  </si>
  <si>
    <t>at 130 KIAS section 5-10 of handbook glide ratio</t>
  </si>
  <si>
    <t>T-6B Texan II</t>
  </si>
  <si>
    <t>at 125 KIAS section 6-5 of handbook glide performance</t>
  </si>
  <si>
    <t>Cessna A-37</t>
  </si>
  <si>
    <t>L-39 Albotross </t>
  </si>
  <si>
    <t>Manufacturer</t>
  </si>
  <si>
    <t>Model</t>
  </si>
  <si>
    <t>Application(s)</t>
  </si>
  <si>
    <t>SFC</t>
  </si>
  <si>
    <t>Airflow</t>
  </si>
  <si>
    <t>OPR</t>
  </si>
  <si>
    <t>Number</t>
  </si>
  <si>
    <t>LPC</t>
  </si>
  <si>
    <t>HPC</t>
  </si>
  <si>
    <t>HPT</t>
  </si>
  <si>
    <t>IPT</t>
  </si>
  <si>
    <t>LPT</t>
  </si>
  <si>
    <t>Width/Diameter</t>
  </si>
  <si>
    <t>Weight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</si>
  <si>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</si>
  <si>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</si>
  <si>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</si>
  <si>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</si>
  <si>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</si>
  <si>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</si>
  <si>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</si>
  <si>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</si>
  <si>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</si>
  <si>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</si>
  <si>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</si>
  <si>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</si>
  <si>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</si>
  <si>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</si>
  <si>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</si>
  <si>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</si>
  <si>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</si>
  <si>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</si>
  <si>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</si>
  <si>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</si>
  <si>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</si>
  <si>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</si>
  <si>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</si>
  <si>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</si>
  <si>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</si>
  <si>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</si>
  <si>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</si>
  <si>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</si>
  <si>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</si>
  <si>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</si>
  <si>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</si>
  <si>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</si>
  <si>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</si>
  <si>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</si>
  <si>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</si>
  <si>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</si>
  <si>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</si>
  <si>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</si>
  <si>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</si>
  <si>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</si>
  <si>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</si>
  <si>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</si>
  <si>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</si>
  <si>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</si>
  <si>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</si>
  <si>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</si>
  <si>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</si>
  <si>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</si>
  <si>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</si>
  <si>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</si>
  <si>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</si>
  <si>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</si>
  <si>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</si>
  <si>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</si>
  <si>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</si>
  <si>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</si>
  <si>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</si>
  <si>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</si>
  <si>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</si>
  <si>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</si>
  <si>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</si>
  <si>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</si>
  <si>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</si>
  <si>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</si>
  <si>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</si>
  <si>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</si>
  <si>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</si>
  <si>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</si>
  <si>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</si>
  <si>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</si>
  <si>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</si>
  <si>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</si>
  <si>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</si>
  <si>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</si>
  <si>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</si>
  <si>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</si>
  <si>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</si>
  <si>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</si>
  <si>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</si>
  <si>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</si>
  <si>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</si>
  <si>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</si>
  <si>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</si>
  <si>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</si>
  <si>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</si>
  <si>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</si>
  <si>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</si>
  <si>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</si>
  <si>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</si>
  <si>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</si>
  <si>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</si>
  <si>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</si>
  <si>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</si>
  <si>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</si>
  <si>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</si>
  <si>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</si>
  <si>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</si>
  <si>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</si>
  <si>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</si>
  <si>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</si>
  <si>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</si>
  <si>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</si>
  <si>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</si>
  <si>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</si>
  <si>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</si>
  <si>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</si>
  <si>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</si>
  <si>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</si>
  <si>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</si>
  <si>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</si>
  <si>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</si>
  <si>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</si>
  <si>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</si>
  <si>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</si>
  <si>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</si>
  <si>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</si>
  <si>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</si>
  <si>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</si>
  <si>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</si>
  <si>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</si>
  <si>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</si>
  <si>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</si>
  <si>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</si>
  <si>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</si>
  <si>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</si>
  <si>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</si>
  <si>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</si>
  <si>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</si>
  <si>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</si>
  <si>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</si>
  <si>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</si>
  <si>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</si>
  <si>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</si>
  <si>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</si>
  <si>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</si>
  <si>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</si>
  <si>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</si>
  <si>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</si>
  <si>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</si>
  <si>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</si>
  <si>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</si>
  <si>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</si>
  <si>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</si>
  <si>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</si>
  <si>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</si>
  <si>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</si>
  <si>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</si>
  <si>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</si>
  <si>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</si>
  <si>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</si>
  <si>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</si>
  <si>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</si>
  <si>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</si>
  <si>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</si>
  <si>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</si>
  <si>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</si>
  <si>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</si>
  <si>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</si>
  <si>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</si>
  <si>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</si>
  <si>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</si>
  <si>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</si>
  <si>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</si>
  <si>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</si>
  <si>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</si>
  <si>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</si>
  <si>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</si>
  <si>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</si>
  <si>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</si>
  <si>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</si>
  <si>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</si>
  <si>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</si>
  <si>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</si>
  <si>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</si>
  <si>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</si>
  <si>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</si>
  <si>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</si>
  <si>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</si>
  <si>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</si>
  <si>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</si>
  <si>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</si>
  <si>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</si>
  <si>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</si>
  <si>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</si>
  <si>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</si>
  <si>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</si>
  <si>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</si>
  <si>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</si>
  <si>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</si>
  <si>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</si>
  <si>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</si>
  <si>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</si>
  <si>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</si>
  <si>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</si>
  <si>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</si>
  <si>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</si>
  <si>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</si>
  <si>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</si>
  <si>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</si>
  <si>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</si>
  <si>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</si>
  <si>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</si>
  <si>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</si>
  <si>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</si>
  <si>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</si>
  <si>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</si>
  <si>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</si>
  <si>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</si>
  <si>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</si>
  <si>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</si>
  <si>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</si>
  <si>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</si>
  <si>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</si>
  <si>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</si>
  <si>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</si>
  <si>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</si>
  <si>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</si>
  <si>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</si>
  <si>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</si>
  <si>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</si>
  <si>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</si>
  <si>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</si>
  <si>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</si>
  <si>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</si>
  <si>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</si>
  <si>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</si>
  <si>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</si>
  <si>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</si>
  <si>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</si>
  <si>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</si>
  <si>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</si>
  <si>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</si>
  <si>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</si>
  <si>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</si>
  <si>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</si>
  <si>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</si>
  <si>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</si>
  <si>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</si>
  <si>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</si>
  <si>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</si>
  <si>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</si>
  <si>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</si>
  <si>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</si>
  <si>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</si>
  <si>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</si>
  <si>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</si>
  <si>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</si>
  <si>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</si>
  <si>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</si>
  <si>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</si>
  <si>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</si>
  <si>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</si>
  <si>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</si>
  <si>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</si>
  <si>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</si>
  <si>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</si>
  <si>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</si>
  <si>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</si>
  <si>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</si>
  <si>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</si>
  <si>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</si>
  <si>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</si>
  <si>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</si>
  <si>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</si>
  <si>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</si>
  <si>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</si>
  <si>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</si>
  <si>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</si>
  <si>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</si>
  <si>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</si>
  <si>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</si>
  <si>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</si>
  <si>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</si>
  <si>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</si>
  <si>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</si>
  <si>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</si>
  <si>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</si>
  <si>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</si>
  <si>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</si>
  <si>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</si>
  <si>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</si>
  <si>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</si>
  <si>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</si>
  <si>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</si>
  <si>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</si>
  <si>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</si>
  <si>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</si>
  <si>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</si>
  <si>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</si>
  <si>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</si>
  <si>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</si>
  <si>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</si>
  <si>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</si>
  <si>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</si>
  <si>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</si>
  <si>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</si>
  <si>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</si>
  <si>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</si>
  <si>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</si>
  <si>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</si>
  <si>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</si>
  <si>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</si>
  <si>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</si>
  <si>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</si>
  <si>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</si>
  <si>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</si>
  <si>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</si>
  <si>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</si>
  <si>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</si>
  <si>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</si>
  <si>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</si>
  <si>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</si>
  <si>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</si>
  <si>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</si>
  <si>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</si>
  <si>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</si>
  <si>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</si>
  <si>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</si>
  <si>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</si>
  <si>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</si>
  <si>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</si>
  <si>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</si>
  <si>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</si>
  <si>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</si>
  <si>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</si>
  <si>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</si>
  <si>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</si>
  <si>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</si>
  <si>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</si>
  <si>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</si>
  <si>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</si>
  <si>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</si>
  <si>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</si>
  <si>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</si>
  <si>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</si>
  <si>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</si>
  <si>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</si>
  <si>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</si>
  <si>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</si>
  <si>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</si>
  <si>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</si>
  <si>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</si>
  <si>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</si>
  <si>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</si>
  <si>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</si>
  <si>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</si>
  <si>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</si>
  <si>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</si>
  <si>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</si>
  <si>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</si>
  <si>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</si>
  <si>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</si>
  <si>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</si>
  <si>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</si>
  <si>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</si>
  <si>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</si>
  <si>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</si>
  <si>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</si>
  <si>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</si>
  <si>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</si>
  <si>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</si>
  <si>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</si>
  <si>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</si>
  <si>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</si>
  <si>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</si>
  <si>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</si>
  <si>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</si>
  <si>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</si>
  <si>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</si>
  <si>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</si>
  <si>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</si>
  <si>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</si>
  <si>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</si>
  <si>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</si>
  <si>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</si>
  <si>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</si>
  <si>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</si>
  <si>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</si>
  <si>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</si>
  <si>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</si>
  <si>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</si>
  <si>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</si>
  <si>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</si>
  <si>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</si>
  <si>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</si>
  <si>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</si>
  <si>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</si>
  <si>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</si>
  <si>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</si>
  <si>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</si>
  <si>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</si>
  <si>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</si>
  <si>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</si>
  <si>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</si>
  <si>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</si>
  <si>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</si>
  <si>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</si>
  <si>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</si>
  <si>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</si>
  <si>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</si>
  <si>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</si>
  <si>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</si>
  <si>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</si>
  <si>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</si>
  <si>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</si>
  <si>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</si>
  <si>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</si>
  <si>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</si>
  <si>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</si>
  <si>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</si>
  <si>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</si>
  <si>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</si>
  <si>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</si>
  <si>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</si>
  <si>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</si>
  <si>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</si>
  <si>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</si>
  <si>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</si>
  <si>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</si>
  <si>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</si>
  <si>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</si>
  <si>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</si>
  <si>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</si>
  <si>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</si>
  <si>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</si>
  <si>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</si>
  <si>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</si>
  <si>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</si>
  <si>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</si>
  <si>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</si>
  <si>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</si>
  <si>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</si>
  <si>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</si>
  <si>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</si>
  <si>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</si>
  <si>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</si>
  <si>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</si>
  <si>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</si>
  <si>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</si>
  <si>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</si>
  <si>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</si>
  <si>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</si>
  <si>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</si>
  <si>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</si>
  <si>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</si>
  <si>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</si>
  <si>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</si>
  <si>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</si>
  <si>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</si>
  <si>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</si>
  <si>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</si>
  <si>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</si>
  <si>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</si>
  <si>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</si>
  <si>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</si>
  <si>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</si>
  <si>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</si>
  <si>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</si>
  <si>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</si>
  <si>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</si>
  <si>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</si>
  <si>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</si>
  <si>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</si>
  <si>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</si>
  <si>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</si>
  <si>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</si>
  <si>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</si>
  <si>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</si>
  <si>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</si>
  <si>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</si>
  <si>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</si>
  <si>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</si>
  <si>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</si>
  <si>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</si>
  <si>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</si>
  <si>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</si>
  <si>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</si>
  <si>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</si>
  <si>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</si>
  <si>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</si>
  <si>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</si>
  <si>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</si>
  <si>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</si>
  <si>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</si>
  <si>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</si>
  <si>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</si>
  <si>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</si>
  <si>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</si>
  <si>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</si>
  <si>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</si>
  <si>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</si>
  <si>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</si>
  <si>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</si>
  <si>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</si>
  <si>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</si>
  <si>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</si>
  <si>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</si>
  <si>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</si>
  <si>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</si>
  <si>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</si>
  <si>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</si>
  <si>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</si>
  <si>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</si>
  <si>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</si>
  <si>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</si>
  <si>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</si>
  <si>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</si>
  <si>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</si>
  <si>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</si>
  <si>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</si>
  <si>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</si>
  <si>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</si>
  <si>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</si>
  <si>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</si>
  <si>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</si>
  <si>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</si>
  <si>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</si>
  <si>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</si>
  <si>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</si>
  <si>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</si>
  <si>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</si>
  <si>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</si>
  <si>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</si>
  <si>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</si>
  <si>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</si>
  <si>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</si>
  <si>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</si>
  <si>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</si>
  <si>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</si>
  <si>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</si>
  <si>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</si>
  <si>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</si>
  <si>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</si>
  <si>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</si>
  <si>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</si>
  <si>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</si>
  <si>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</si>
  <si>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</si>
  <si>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</si>
  <si>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</si>
  <si>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</si>
  <si>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</si>
  <si>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</si>
  <si>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</si>
  <si>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</si>
  <si>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</si>
  <si>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</si>
  <si>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</si>
  <si>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</si>
  <si>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</si>
  <si>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</si>
  <si>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</si>
  <si>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</si>
  <si>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</si>
  <si>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</si>
  <si>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</si>
  <si>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</si>
  <si>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</si>
  <si>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</si>
  <si>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</si>
  <si>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</si>
  <si>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</si>
  <si>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</si>
  <si>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</si>
  <si>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</si>
  <si>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</si>
  <si>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</si>
  <si>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</si>
  <si>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</si>
  <si>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</si>
  <si>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</si>
  <si>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</si>
  <si>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</si>
  <si>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</si>
  <si>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</si>
  <si>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</si>
  <si>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</si>
  <si>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</si>
  <si>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</si>
  <si>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</si>
  <si>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</si>
  <si>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</si>
  <si>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</si>
  <si>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</si>
  <si>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</si>
  <si>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</si>
  <si>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</si>
  <si>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</si>
  <si>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</si>
  <si>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</si>
  <si>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</si>
  <si>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</si>
  <si>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</si>
  <si>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</si>
  <si>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</si>
  <si>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</si>
  <si>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</si>
  <si>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</si>
  <si>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</si>
  <si>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</si>
  <si>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</si>
  <si>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</si>
  <si>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</si>
  <si>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</si>
  <si>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</si>
  <si>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</si>
  <si>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</si>
  <si>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</si>
  <si>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</si>
  <si>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</si>
  <si>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</si>
  <si>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</si>
  <si>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</si>
  <si>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</si>
  <si>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</si>
  <si>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</si>
  <si>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</si>
  <si>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</si>
  <si>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</si>
  <si>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</si>
  <si>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</si>
  <si>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</si>
  <si>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</si>
  <si>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</si>
  <si>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</si>
  <si>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</si>
  <si>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</si>
  <si>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</si>
  <si>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</si>
  <si>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</si>
  <si>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</si>
  <si>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</si>
  <si>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</si>
  <si>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</si>
  <si>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</si>
  <si>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</si>
  <si>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</si>
  <si>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</si>
  <si>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</si>
  <si>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</si>
  <si>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</si>
  <si>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</si>
  <si>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</si>
  <si>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</si>
  <si>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</si>
  <si>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</si>
  <si>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</si>
  <si>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</si>
  <si>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</si>
  <si>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</si>
  <si>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</si>
  <si>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</si>
  <si>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</si>
  <si>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</si>
  <si>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</si>
  <si>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</si>
  <si>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</si>
  <si>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</si>
  <si>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</si>
  <si>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</si>
  <si>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</si>
  <si>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</si>
  <si>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</si>
  <si>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</si>
  <si>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</si>
  <si>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</si>
  <si>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</si>
  <si>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</si>
  <si>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</si>
  <si>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</si>
  <si>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</si>
  <si>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</si>
  <si>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</si>
  <si>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</si>
  <si>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</si>
  <si>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</si>
  <si>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</si>
  <si>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</si>
  <si>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</si>
  <si>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</si>
  <si>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</si>
  <si>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</si>
  <si>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</si>
  <si>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</si>
  <si>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</si>
  <si>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</si>
  <si>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</si>
  <si>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</si>
  <si>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</si>
  <si>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</si>
  <si>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</si>
  <si>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</si>
  <si>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</si>
  <si>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</si>
  <si>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</si>
  <si>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</si>
  <si>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</si>
  <si>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</si>
  <si>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</si>
  <si>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</si>
  <si>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</si>
  <si>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</si>
  <si>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</si>
  <si>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</si>
  <si>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</si>
  <si>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</si>
  <si>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</si>
  <si>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</si>
  <si>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</si>
  <si>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</si>
  <si>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</si>
  <si>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</si>
  <si>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</si>
  <si>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</si>
  <si>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</si>
  <si>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</si>
  <si>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</si>
  <si>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</si>
  <si>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</si>
  <si>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</si>
  <si>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</si>
  <si>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</si>
  <si>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</si>
  <si>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</si>
  <si>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</si>
  <si>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</si>
  <si>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</si>
  <si>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</si>
  <si>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</si>
  <si>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</si>
  <si>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</si>
  <si>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</si>
  <si>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</si>
  <si>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</si>
  <si>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</si>
  <si>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</si>
  <si>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</si>
  <si>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</si>
  <si>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</si>
  <si>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</si>
  <si>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</si>
  <si>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</si>
  <si>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</si>
  <si>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</si>
  <si>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</si>
  <si>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</si>
  <si>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</si>
  <si>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</si>
  <si>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</si>
  <si>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</si>
  <si>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</si>
  <si>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</si>
  <si>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</si>
  <si>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</si>
  <si>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</si>
  <si>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</si>
  <si>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</si>
  <si>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</si>
  <si>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</si>
  <si>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</si>
  <si>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</si>
  <si>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</si>
  <si>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</si>
  <si>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</si>
  <si>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</si>
  <si>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</si>
  <si>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</si>
  <si>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</si>
  <si>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</si>
  <si>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</si>
  <si>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</si>
  <si>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</si>
  <si>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</si>
  <si>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</si>
  <si>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</si>
  <si>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</si>
  <si>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</si>
  <si>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</si>
  <si>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</si>
  <si>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</si>
  <si>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</si>
  <si>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</si>
  <si>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</si>
  <si>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</si>
  <si>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</si>
  <si>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</si>
  <si>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</si>
  <si>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</si>
  <si>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</si>
  <si>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</si>
  <si>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</si>
  <si>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</si>
  <si>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</si>
  <si>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</si>
  <si>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</si>
  <si>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</si>
  <si>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</si>
  <si>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</si>
  <si>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</si>
  <si>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</si>
  <si>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</si>
  <si>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</si>
  <si>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</si>
  <si>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</si>
  <si>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</si>
  <si>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</si>
  <si>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</si>
  <si>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</si>
  <si>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</si>
  <si>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</si>
  <si>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</si>
  <si>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</si>
  <si>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</si>
  <si>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</si>
  <si>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</si>
  <si>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</si>
  <si>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</si>
  <si>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</si>
  <si>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</si>
  <si>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</si>
  <si>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</si>
  <si>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</si>
  <si>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</si>
  <si>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</si>
  <si>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</si>
  <si>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</si>
  <si>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</si>
  <si>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</si>
  <si>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</si>
  <si>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</si>
  <si>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</si>
  <si>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</si>
  <si>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</si>
  <si>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</si>
  <si>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</si>
  <si>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</si>
  <si>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</si>
  <si>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</si>
  <si>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</si>
  <si>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</si>
  <si>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</si>
  <si>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</si>
  <si>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</si>
  <si>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</si>
  <si>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</si>
  <si>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</si>
  <si>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</si>
  <si>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</si>
  <si>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</si>
  <si>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</si>
  <si>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</si>
  <si>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</si>
  <si>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</si>
  <si>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</si>
  <si>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</si>
  <si>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</si>
  <si>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</si>
  <si>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</si>
  <si>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</si>
  <si>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</si>
  <si>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</si>
  <si>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</si>
  <si>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</si>
  <si>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</si>
  <si>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</si>
  <si>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</si>
  <si>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</si>
  <si>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</si>
  <si>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</si>
  <si>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</si>
  <si>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</si>
  <si>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</si>
  <si>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</si>
  <si>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</si>
  <si>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</si>
  <si>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</si>
  <si>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</si>
  <si>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</si>
  <si>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</si>
  <si>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</si>
  <si>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</si>
  <si>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</si>
  <si>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</si>
  <si>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</si>
  <si>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</si>
  <si>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</si>
  <si>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</si>
  <si>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</si>
  <si>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</si>
  <si>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</si>
  <si>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</si>
  <si>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</si>
  <si>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</si>
  <si>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</si>
  <si>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</si>
  <si>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</si>
  <si>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</si>
  <si>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</si>
  <si>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</si>
  <si>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</si>
  <si>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</si>
  <si>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</si>
  <si>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</si>
  <si>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</si>
  <si>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</si>
  <si>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</si>
  <si>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</si>
  <si>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</si>
  <si>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</si>
  <si>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</si>
  <si>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</si>
  <si>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</si>
  <si>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</si>
  <si>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</si>
  <si>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</si>
  <si>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</si>
  <si>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</si>
  <si>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</si>
  <si>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</si>
  <si>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</si>
  <si>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</si>
  <si>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</si>
  <si>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</si>
  <si>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</si>
  <si>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</si>
  <si>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</si>
  <si>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</si>
  <si>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</si>
  <si>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</si>
  <si>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</si>
  <si>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</si>
  <si>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</si>
  <si>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</si>
  <si>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</si>
  <si>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</si>
  <si>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</si>
  <si>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</si>
  <si>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</si>
  <si>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</si>
  <si>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</si>
  <si>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</si>
  <si>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</si>
  <si>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</si>
  <si>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</si>
  <si>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</si>
  <si>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</si>
  <si>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</si>
  <si>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</si>
  <si>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</si>
  <si>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</si>
  <si>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</si>
  <si>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</si>
  <si>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</si>
  <si>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</si>
  <si>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</si>
  <si>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</si>
  <si>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</si>
  <si>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</si>
  <si>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</si>
  <si>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</si>
  <si>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</si>
  <si>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</si>
  <si>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</si>
  <si>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</si>
  <si>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</si>
  <si>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</si>
  <si>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</si>
  <si>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</si>
  <si>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</si>
  <si>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</si>
  <si>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</si>
  <si>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</si>
  <si>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</si>
  <si>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</si>
  <si>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</si>
  <si>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</si>
  <si>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</si>
  <si>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</si>
  <si>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</si>
  <si>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</si>
  <si>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</si>
  <si>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</si>
  <si>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</si>
  <si>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</si>
  <si>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</si>
  <si>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</si>
  <si>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</si>
  <si>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</si>
  <si>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</si>
  <si>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</si>
  <si>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</si>
  <si>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</si>
  <si>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</si>
  <si>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</si>
  <si>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</si>
  <si>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</si>
  <si>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</si>
  <si>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</si>
  <si>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</si>
  <si>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</si>
  <si>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</si>
  <si>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</si>
  <si>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</si>
  <si>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</si>
  <si>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</si>
  <si>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</si>
  <si>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</si>
  <si>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</si>
  <si>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</si>
  <si>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</si>
  <si>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</si>
  <si>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</si>
  <si>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</si>
  <si>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</si>
  <si>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</si>
  <si>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</si>
  <si>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</si>
  <si>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</si>
  <si>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</si>
  <si>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</si>
  <si>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</si>
  <si>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</si>
  <si>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</si>
  <si>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</si>
  <si>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</si>
  <si>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</si>
  <si>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</si>
  <si>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</si>
  <si>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</si>
  <si>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</si>
  <si>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</si>
  <si>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</si>
  <si>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</si>
  <si>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</si>
  <si>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</si>
  <si>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</si>
  <si>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</si>
  <si>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</si>
  <si>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</si>
  <si>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</si>
  <si>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</si>
  <si>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</si>
  <si>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</si>
  <si>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</si>
  <si>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</si>
  <si>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</si>
  <si>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</si>
  <si>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</si>
  <si>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</si>
  <si>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</si>
  <si>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</si>
  <si>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</si>
  <si>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</si>
  <si>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</si>
  <si>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</si>
  <si>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</si>
  <si>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</si>
  <si>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</si>
  <si>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</si>
  <si>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</si>
  <si>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</si>
  <si>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</si>
  <si>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</si>
  <si>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</si>
  <si>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</si>
  <si>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</si>
  <si>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</si>
  <si>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</si>
  <si>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</si>
  <si>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</si>
  <si>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</si>
  <si>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</si>
  <si>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</si>
  <si>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</si>
  <si>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</si>
  <si>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</si>
  <si>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</si>
  <si>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</si>
  <si>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</si>
  <si>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</si>
  <si>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</si>
  <si>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</si>
  <si>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</si>
  <si>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</si>
  <si>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</si>
  <si>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</si>
  <si>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</si>
  <si>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</si>
  <si>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</si>
  <si>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</si>
  <si>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</si>
  <si>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</si>
  <si>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</si>
  <si>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</si>
  <si>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</si>
  <si>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</si>
  <si>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</si>
  <si>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</si>
  <si>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</si>
  <si>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</si>
  <si>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</si>
  <si>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</si>
  <si>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</si>
  <si>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</si>
  <si>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</si>
  <si>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</si>
  <si>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</si>
  <si>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</si>
  <si>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</si>
  <si>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</si>
  <si>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</si>
  <si>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</si>
  <si>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</si>
  <si>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</si>
  <si>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</si>
  <si>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</si>
  <si>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</si>
  <si>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</si>
  <si>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</si>
  <si>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</si>
  <si>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</si>
  <si>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</si>
  <si>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</si>
  <si>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</si>
  <si>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</si>
  <si>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</si>
  <si>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</si>
  <si>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</si>
  <si>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</si>
  <si>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</si>
  <si>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</si>
  <si>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</si>
  <si>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</si>
  <si>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</si>
  <si>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</si>
  <si>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</si>
  <si>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</si>
  <si>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</si>
  <si>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</si>
  <si>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</si>
  <si>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</si>
  <si>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</si>
  <si>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</si>
  <si>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</si>
  <si>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</si>
  <si>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</si>
  <si>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</si>
  <si>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</si>
  <si>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</si>
  <si>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</si>
  <si>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</si>
  <si>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</si>
  <si>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</si>
  <si>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</si>
  <si>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</si>
  <si>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</si>
  <si>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</si>
  <si>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</si>
  <si>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</si>
  <si>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</si>
  <si>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</si>
  <si>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</si>
  <si>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</si>
  <si>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</si>
  <si>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</si>
  <si>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</si>
  <si>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</si>
  <si>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</si>
  <si>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</si>
  <si>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</si>
  <si>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</si>
  <si>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</si>
  <si>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</si>
  <si>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</si>
  <si>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</si>
  <si>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</si>
  <si>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</si>
  <si>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</si>
  <si>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</si>
  <si>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</si>
  <si>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</si>
  <si>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</si>
  <si>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</si>
  <si>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</si>
  <si>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</si>
  <si>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</si>
  <si>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</si>
  <si>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</si>
  <si>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</si>
  <si>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</si>
  <si>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</si>
  <si>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</si>
  <si>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</si>
  <si>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</si>
  <si>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</si>
  <si>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</si>
  <si>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</si>
  <si>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</si>
  <si>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</si>
  <si>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</si>
  <si>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</si>
  <si>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</si>
  <si>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</si>
  <si>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</si>
  <si>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</si>
  <si>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</si>
  <si>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</si>
  <si>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</si>
  <si>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</si>
  <si>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</si>
  <si>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</si>
  <si>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</si>
  <si>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</si>
  <si>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</si>
  <si>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</si>
  <si>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</si>
  <si>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</si>
  <si>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</si>
  <si>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</si>
  <si>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</si>
  <si>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</si>
  <si>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</si>
  <si>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</si>
  <si>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</si>
  <si>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</si>
  <si>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</si>
  <si>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</si>
  <si>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</si>
  <si>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</si>
  <si>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</si>
  <si>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</si>
  <si>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</si>
  <si>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</si>
  <si>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</si>
  <si>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</si>
  <si>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</si>
  <si>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</si>
  <si>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</si>
  <si>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</si>
  <si>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</si>
  <si>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</si>
  <si>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</si>
  <si>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</si>
  <si>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</si>
  <si>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</si>
  <si>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</si>
  <si>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</si>
  <si>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</si>
  <si>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</si>
  <si>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</si>
  <si>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</si>
  <si>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</si>
  <si>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</si>
  <si>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</si>
  <si>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</si>
  <si>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</si>
  <si>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</si>
  <si>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</si>
  <si>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</si>
  <si>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</si>
  <si>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</si>
  <si>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</si>
  <si>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</si>
  <si>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</si>
  <si>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</si>
  <si>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</si>
  <si>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</si>
  <si>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</si>
  <si>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</si>
  <si>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</si>
  <si>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</si>
  <si>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</si>
  <si>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</si>
  <si>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</si>
  <si>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</si>
  <si>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</si>
  <si>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</si>
  <si>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</si>
  <si>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</si>
  <si>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</si>
  <si>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</si>
  <si>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</si>
  <si>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</si>
  <si>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</si>
  <si>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</si>
  <si>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</si>
  <si>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</si>
  <si>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</si>
  <si>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</si>
  <si>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</si>
  <si>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</si>
  <si>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</si>
  <si>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</si>
  <si>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</si>
  <si>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</si>
  <si>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</si>
  <si>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</si>
  <si>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</si>
  <si>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</si>
  <si>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</si>
  <si>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</si>
  <si>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</si>
  <si>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</si>
  <si>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</si>
  <si>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</si>
  <si>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</si>
  <si>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</si>
  <si>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</si>
  <si>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</si>
  <si>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</si>
  <si>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</si>
  <si>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</si>
  <si>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</si>
  <si>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</si>
  <si>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</si>
  <si>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</si>
  <si>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</si>
  <si>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</si>
  <si>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</si>
  <si>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</si>
  <si>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</si>
  <si>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</si>
  <si>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</si>
  <si>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</si>
  <si>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</si>
  <si>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</si>
  <si>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</si>
  <si>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</si>
  <si>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</si>
  <si>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</si>
  <si>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</si>
  <si>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</si>
  <si>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</si>
  <si>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</si>
  <si>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</si>
  <si>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</si>
  <si>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</si>
  <si>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</si>
  <si>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</si>
  <si>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</si>
  <si>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</si>
  <si>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</si>
  <si>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</si>
  <si>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</si>
  <si>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</si>
  <si>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</si>
  <si>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</si>
  <si>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</si>
  <si>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</si>
  <si>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</si>
  <si>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</si>
  <si>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</si>
  <si>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</si>
  <si>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</si>
  <si>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</si>
  <si>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</si>
  <si>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</si>
  <si>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</si>
  <si>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</si>
  <si>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</si>
  <si>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</si>
  <si>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</si>
  <si>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</si>
  <si>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</si>
  <si>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</si>
  <si>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</si>
  <si>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</si>
  <si>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</si>
  <si>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</si>
  <si>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</si>
  <si>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</si>
  <si>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</si>
  <si>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</si>
  <si>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</si>
  <si>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</si>
  <si>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</si>
  <si>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</si>
  <si>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</si>
  <si>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</si>
  <si>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</si>
  <si>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</si>
  <si>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</si>
  <si>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</si>
  <si>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</si>
  <si>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</si>
  <si>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</si>
  <si>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</si>
  <si>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</si>
  <si>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</si>
  <si>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</si>
  <si>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</si>
  <si>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</si>
  <si>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</si>
  <si>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</si>
  <si>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</si>
  <si>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</si>
  <si>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</si>
  <si>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</si>
  <si>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</si>
  <si>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</si>
  <si>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</si>
  <si>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</si>
  <si>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</si>
  <si>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</si>
  <si>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</si>
  <si>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</si>
  <si>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</si>
  <si>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</si>
  <si>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</si>
  <si>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</si>
  <si>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</si>
  <si>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</si>
  <si>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</si>
  <si>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</si>
  <si>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</si>
  <si>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</si>
  <si>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</si>
  <si>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</si>
  <si>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</si>
  <si>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</si>
  <si>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</si>
  <si>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</si>
  <si>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</si>
  <si>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</si>
  <si>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</si>
  <si>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</si>
  <si>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</si>
  <si>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</si>
  <si>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</si>
  <si>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</si>
  <si>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</si>
  <si>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</si>
  <si>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</si>
  <si>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</si>
  <si>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</si>
  <si>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</si>
  <si>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</si>
  <si>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</si>
  <si>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</si>
  <si>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</si>
  <si>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</si>
  <si>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</si>
  <si>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</si>
  <si>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</si>
  <si>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</si>
  <si>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</si>
  <si>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</si>
  <si>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</si>
  <si>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</si>
  <si>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</si>
  <si>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</si>
  <si>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</si>
  <si>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</si>
  <si>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</si>
  <si>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</si>
  <si>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</si>
  <si>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</si>
  <si>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</si>
  <si>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</si>
  <si>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</si>
  <si>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</si>
  <si>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</si>
  <si>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</si>
  <si>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</si>
  <si>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</si>
  <si>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</si>
  <si>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</si>
  <si>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</si>
  <si>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</si>
  <si>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</si>
  <si>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</si>
  <si>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</si>
  <si>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</si>
  <si>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</si>
  <si>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</si>
  <si>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</si>
  <si>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</si>
  <si>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</si>
  <si>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</si>
  <si>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</si>
  <si>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</si>
  <si>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</si>
  <si>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</si>
  <si>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</si>
  <si>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</si>
  <si>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</si>
  <si>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</si>
  <si>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</si>
  <si>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</si>
  <si>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</si>
  <si>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</si>
  <si>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</si>
  <si>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</si>
  <si>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</si>
  <si>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</si>
  <si>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</si>
  <si>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</si>
  <si>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</si>
  <si>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</si>
  <si>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</si>
  <si>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</si>
  <si>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</si>
  <si>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</si>
  <si>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</si>
  <si>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</si>
  <si>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</si>
  <si>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</si>
  <si>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</si>
  <si>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</si>
  <si>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</si>
  <si>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</si>
  <si>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</si>
  <si>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</si>
  <si>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</si>
  <si>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</si>
  <si>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</si>
  <si>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</si>
  <si>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</si>
  <si>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</si>
  <si>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</si>
  <si>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</si>
  <si>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</si>
  <si>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</si>
  <si>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</si>
  <si>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</si>
  <si>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</si>
  <si>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</si>
  <si>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</si>
  <si>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</si>
  <si>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</si>
  <si>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</si>
  <si>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</si>
  <si>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</si>
  <si>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</si>
  <si>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</si>
  <si>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</si>
  <si>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</si>
  <si>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</si>
  <si>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</si>
  <si>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</si>
  <si>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</si>
  <si>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</si>
  <si>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</si>
  <si>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</si>
  <si>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</si>
  <si>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</si>
  <si>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</si>
  <si>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</si>
  <si>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</si>
  <si>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</si>
  <si>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</si>
  <si>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</si>
  <si>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</si>
  <si>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</si>
  <si>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</si>
  <si>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</si>
  <si>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</si>
  <si>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</si>
  <si>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</si>
  <si>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</si>
  <si>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</si>
  <si>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</si>
  <si>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</si>
  <si>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</si>
  <si>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</si>
  <si>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</si>
  <si>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</si>
  <si>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</si>
  <si>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</si>
  <si>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</si>
  <si>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</si>
  <si>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</si>
  <si>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</si>
  <si>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</si>
  <si>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</si>
  <si>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</si>
  <si>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</si>
  <si>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</si>
  <si>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</si>
  <si>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</si>
  <si>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</si>
  <si>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</si>
  <si>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</si>
  <si>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</si>
  <si>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</si>
  <si>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</si>
  <si>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</si>
  <si>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</si>
  <si>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</si>
  <si>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</si>
  <si>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</si>
  <si>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</si>
  <si>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</si>
  <si>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</si>
  <si>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</si>
  <si>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</si>
  <si>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</si>
  <si>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</si>
  <si>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</si>
  <si>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</si>
  <si>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</si>
  <si>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</si>
  <si>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</si>
  <si>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</si>
  <si>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</si>
  <si>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</si>
  <si>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</si>
  <si>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</si>
  <si>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</si>
  <si>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</si>
  <si>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</si>
  <si>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</si>
  <si>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</si>
  <si>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</si>
  <si>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</si>
  <si>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</si>
  <si>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</si>
  <si>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</si>
  <si>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</si>
  <si>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</si>
  <si>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</si>
  <si>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</si>
  <si>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</si>
  <si>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</si>
  <si>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</si>
  <si>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</si>
  <si>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</si>
  <si>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</si>
  <si>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</si>
  <si>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</si>
  <si>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</si>
  <si>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</si>
  <si>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</si>
  <si>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</si>
  <si>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</si>
  <si>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</si>
  <si>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</si>
  <si>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</si>
  <si>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</si>
  <si>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</si>
  <si>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</si>
  <si>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</si>
  <si>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</si>
  <si>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</si>
  <si>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</si>
  <si>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</si>
  <si>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</si>
  <si>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</si>
  <si>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</si>
  <si>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</si>
  <si>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</si>
  <si>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</si>
  <si>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</si>
  <si>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</si>
  <si>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</si>
  <si>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</si>
  <si>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</si>
  <si>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</si>
  <si>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</si>
  <si>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</si>
  <si>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</si>
  <si>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</si>
  <si>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</si>
  <si>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</si>
  <si>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</si>
  <si>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</si>
  <si>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</si>
  <si>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</si>
  <si>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</si>
  <si>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</si>
  <si>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</si>
  <si>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</si>
  <si>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</si>
  <si>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</si>
  <si>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</si>
  <si>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</si>
  <si>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</si>
  <si>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</si>
  <si>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</si>
  <si>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</si>
  <si>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</si>
  <si>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</si>
  <si>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</si>
  <si>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</si>
  <si>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</si>
  <si>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</si>
  <si>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</si>
  <si>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</si>
  <si>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</si>
  <si>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</si>
  <si>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</si>
  <si>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</si>
  <si>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</si>
  <si>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</si>
  <si>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</si>
  <si>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</si>
  <si>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</si>
  <si>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</si>
  <si>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</si>
  <si>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</si>
  <si>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</si>
  <si>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</si>
  <si>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</si>
  <si>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</si>
  <si>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</si>
  <si>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</si>
  <si>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</si>
  <si>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</si>
  <si>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</si>
  <si>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</si>
  <si>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</si>
  <si>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</si>
  <si>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</si>
  <si>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</si>
  <si>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</si>
  <si>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</si>
  <si>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</si>
  <si>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</si>
  <si>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</si>
  <si>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</si>
  <si>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</si>
  <si>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</si>
  <si>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</si>
  <si>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</si>
  <si>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</si>
  <si>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</si>
  <si>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</si>
  <si>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</si>
  <si>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</si>
  <si>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</si>
  <si>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</si>
  <si>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</si>
  <si>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</si>
  <si>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</si>
  <si>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</si>
  <si>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</si>
  <si>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</si>
  <si>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</si>
  <si>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</si>
  <si>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</si>
  <si>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</si>
  <si>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</si>
  <si>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</si>
  <si>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</si>
  <si>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</si>
  <si>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</si>
  <si>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</si>
  <si>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</si>
  <si>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</si>
  <si>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</si>
  <si>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</si>
  <si>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</si>
  <si>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</si>
  <si>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</si>
  <si>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</si>
  <si>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</si>
  <si>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</si>
  <si>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</si>
  <si>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</si>
  <si>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</si>
  <si>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</si>
  <si>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</si>
  <si>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</si>
  <si>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</si>
  <si>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</si>
  <si>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</si>
  <si>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</si>
  <si>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</si>
  <si>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</si>
  <si>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</si>
  <si>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</si>
  <si>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</si>
  <si>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</si>
  <si>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</si>
  <si>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</si>
  <si>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</si>
  <si>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</si>
  <si>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</si>
  <si>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</si>
  <si>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</si>
  <si>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</si>
  <si>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</si>
  <si>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</si>
  <si>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</si>
  <si>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</si>
  <si>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</si>
  <si>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</si>
  <si>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</si>
  <si>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</si>
  <si>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</si>
  <si>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</si>
  <si>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</si>
  <si>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</si>
  <si>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</si>
  <si>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</si>
  <si>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</si>
  <si>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</si>
  <si>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</si>
  <si>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</si>
  <si>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</si>
  <si>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</si>
  <si>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</si>
  <si>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</si>
  <si>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</si>
  <si>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</si>
  <si>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</si>
  <si>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</si>
  <si>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</si>
  <si>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</si>
  <si>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</si>
  <si>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</si>
  <si>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</si>
  <si>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</si>
  <si>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</si>
  <si>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</si>
  <si>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</si>
  <si>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</si>
  <si>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</si>
  <si>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</si>
  <si>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</si>
  <si>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</si>
  <si>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</si>
  <si>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</si>
  <si>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</si>
  <si>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</si>
  <si>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</si>
  <si>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</si>
  <si>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</si>
  <si>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</si>
  <si>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</si>
  <si>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</si>
  <si>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</si>
  <si>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</si>
  <si>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</si>
  <si>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</si>
  <si>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</si>
  <si>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</si>
  <si>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</si>
  <si>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</si>
  <si>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</si>
  <si>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</si>
  <si>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</si>
  <si>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</si>
  <si>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</si>
  <si>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</si>
  <si>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</si>
  <si>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</si>
  <si>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</si>
  <si>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</si>
  <si>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</si>
  <si>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</si>
  <si>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</si>
  <si>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</si>
  <si>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</si>
  <si>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</si>
  <si>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</si>
  <si>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</si>
  <si>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</si>
  <si>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</si>
  <si>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</si>
  <si>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</si>
  <si>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</si>
  <si>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</si>
  <si>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</si>
  <si>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</si>
  <si>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</si>
  <si>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</si>
  <si>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</si>
  <si>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</si>
  <si>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</si>
  <si>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</si>
  <si>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</si>
  <si>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</si>
  <si>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</si>
  <si>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</si>
  <si>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</si>
  <si>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</si>
  <si>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</si>
  <si>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</si>
  <si>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</si>
  <si>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</si>
  <si>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</si>
  <si>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</si>
  <si>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</si>
  <si>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</si>
  <si>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</si>
  <si>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</si>
  <si>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</si>
  <si>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</si>
  <si>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</si>
  <si>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</si>
  <si>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</si>
  <si>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</si>
  <si>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</si>
  <si>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</si>
  <si>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</si>
  <si>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</si>
  <si>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</si>
  <si>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</si>
  <si>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</si>
  <si>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</si>
  <si>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</si>
  <si>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</si>
  <si>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</si>
  <si>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</si>
  <si>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</si>
  <si>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</si>
  <si>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</si>
  <si>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</si>
  <si>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</si>
  <si>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</si>
  <si>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</si>
  <si>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</si>
  <si>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</si>
  <si>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</si>
  <si>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</si>
  <si>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</si>
  <si>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</si>
  <si>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</si>
  <si>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</si>
  <si>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</si>
  <si>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</si>
  <si>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</si>
  <si>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</si>
  <si>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</si>
  <si>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</si>
  <si>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</si>
  <si>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</si>
  <si>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</si>
  <si>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</si>
  <si>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</si>
  <si>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</si>
  <si>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</si>
  <si>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</si>
  <si>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</si>
  <si>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</si>
  <si>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</si>
  <si>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</si>
  <si>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</si>
  <si>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</si>
  <si>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</si>
  <si>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</si>
  <si>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</si>
  <si>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</si>
  <si>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</si>
  <si>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</si>
  <si>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</si>
  <si>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</si>
  <si>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</si>
  <si>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</si>
  <si>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</si>
  <si>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</si>
  <si>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</si>
  <si>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</si>
  <si>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</si>
  <si>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</si>
  <si>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</si>
  <si>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</si>
  <si>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</si>
  <si>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</si>
  <si>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</si>
  <si>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</si>
  <si>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</si>
  <si>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</si>
  <si>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</si>
  <si>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</si>
  <si>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</si>
  <si>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</si>
  <si>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</si>
  <si>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</si>
  <si>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</si>
  <si>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</si>
  <si>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</si>
  <si>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</si>
  <si>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</si>
  <si>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</si>
  <si>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</si>
  <si>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</si>
  <si>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</si>
  <si>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</si>
  <si>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</si>
  <si>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</si>
  <si>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</si>
  <si>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</si>
  <si>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</si>
  <si>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</si>
  <si>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</si>
  <si>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</si>
  <si>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</si>
  <si>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</si>
  <si>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</si>
  <si>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</si>
  <si>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</si>
  <si>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</si>
  <si>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</si>
  <si>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</si>
  <si>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</si>
  <si>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</si>
  <si>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</si>
  <si>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</si>
  <si>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</si>
  <si>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</si>
  <si>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</si>
  <si>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</si>
  <si>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</si>
  <si>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</si>
  <si>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</si>
  <si>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</si>
  <si>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</si>
  <si>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</si>
  <si>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</si>
  <si>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</si>
  <si>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</si>
  <si>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</si>
  <si>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</si>
  <si>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</si>
  <si>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</si>
  <si>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</si>
  <si>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</si>
  <si>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</si>
  <si>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</si>
  <si>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</si>
  <si>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</si>
  <si>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</si>
  <si>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</si>
  <si>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</si>
  <si>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</si>
  <si>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</si>
  <si>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</si>
  <si>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</si>
  <si>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</si>
  <si>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</si>
  <si>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</si>
  <si>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</si>
  <si>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</si>
  <si>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</si>
  <si>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</si>
  <si>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</si>
  <si>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</si>
  <si>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</si>
  <si>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</si>
  <si>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</si>
  <si>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</si>
  <si>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</si>
  <si>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</si>
  <si>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</si>
  <si>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</si>
  <si>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</si>
  <si>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</si>
  <si>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</si>
  <si>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</si>
  <si>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</si>
  <si>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</si>
  <si>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</si>
  <si>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</si>
  <si>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</si>
  <si>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</si>
  <si>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</si>
  <si>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</si>
  <si>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</si>
  <si>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</si>
  <si>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</si>
  <si>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</si>
  <si>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</si>
  <si>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</si>
  <si>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</si>
  <si>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</si>
  <si>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</si>
  <si>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</si>
  <si>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</si>
  <si>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</si>
  <si>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</si>
  <si>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</si>
  <si>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</si>
  <si>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</si>
  <si>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</si>
  <si>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</si>
  <si>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</si>
  <si>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</si>
  <si>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</si>
  <si>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</si>
  <si>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</si>
  <si>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</si>
  <si>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</si>
  <si>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</si>
  <si>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</si>
  <si>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</si>
  <si>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</si>
  <si>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</si>
  <si>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</si>
  <si>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</si>
  <si>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</si>
  <si>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</si>
  <si>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</si>
  <si>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</si>
  <si>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</si>
  <si>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</si>
  <si>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</si>
  <si>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</si>
  <si>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</si>
  <si>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</si>
  <si>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</si>
  <si>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</si>
  <si>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</si>
  <si>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</si>
  <si>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</si>
  <si>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</si>
  <si>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</si>
  <si>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</si>
  <si>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</si>
  <si>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</si>
  <si>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</si>
  <si>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</si>
  <si>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</si>
  <si>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</si>
  <si>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</si>
  <si>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</si>
  <si>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</si>
  <si>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</si>
  <si>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</si>
  <si>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</si>
  <si>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</si>
  <si>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</si>
  <si>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</si>
  <si>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</si>
  <si>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</si>
  <si>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</si>
  <si>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</si>
  <si>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</si>
  <si>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</si>
  <si>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</si>
  <si>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</si>
  <si>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</si>
  <si>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</si>
  <si>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</si>
  <si>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</si>
  <si>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</si>
  <si>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</si>
  <si>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</si>
  <si>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</si>
  <si>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</si>
  <si>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</si>
  <si>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</si>
  <si>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</si>
  <si>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</si>
  <si>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</si>
  <si>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</si>
  <si>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</si>
  <si>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</si>
  <si>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</si>
  <si>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</si>
  <si>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</si>
  <si>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</si>
  <si>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</si>
  <si>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</si>
  <si>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</si>
  <si>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</si>
  <si>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</si>
  <si>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</si>
  <si>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</si>
  <si>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</si>
  <si>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</si>
  <si>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</si>
  <si>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</si>
  <si>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</si>
  <si>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</si>
  <si>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</si>
  <si>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</si>
  <si>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</si>
  <si>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</si>
  <si>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</si>
  <si>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</si>
  <si>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</si>
  <si>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</si>
  <si>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</si>
  <si>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</si>
  <si>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</si>
  <si>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</si>
  <si>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</si>
  <si>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</si>
  <si>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</si>
  <si>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</si>
  <si>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</si>
  <si>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</si>
  <si>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</si>
  <si>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</si>
  <si>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</si>
  <si>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</si>
  <si>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</si>
  <si>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</si>
  <si>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</si>
  <si>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</si>
  <si>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</si>
  <si>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</si>
  <si>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</si>
  <si>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</si>
  <si>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</si>
  <si>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</si>
  <si>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</si>
  <si>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</si>
  <si>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</si>
  <si>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</si>
  <si>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</si>
  <si>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</si>
  <si>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</si>
  <si>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</si>
  <si>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</si>
  <si>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</si>
  <si>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</si>
  <si>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</si>
  <si>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</si>
  <si>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</si>
  <si>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</si>
  <si>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</si>
  <si>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</si>
  <si>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</si>
  <si>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</si>
  <si>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</si>
  <si>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</si>
  <si>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</si>
  <si>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</si>
  <si>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</si>
  <si>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</si>
  <si>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</si>
  <si>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</si>
  <si>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</si>
  <si>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</si>
  <si>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</si>
  <si>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</si>
  <si>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</si>
  <si>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</si>
  <si>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</si>
  <si>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</si>
  <si>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</si>
  <si>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</si>
  <si>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</si>
  <si>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</si>
  <si>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</si>
  <si>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</si>
  <si>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</si>
  <si>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</si>
  <si>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</si>
  <si>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</si>
  <si>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</si>
  <si>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</si>
  <si>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</si>
  <si>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</si>
  <si>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</si>
  <si>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</si>
  <si>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</si>
  <si>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</si>
  <si>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</si>
  <si>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</si>
  <si>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</si>
  <si>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</si>
  <si>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</si>
  <si>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</si>
  <si>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</si>
  <si>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</si>
  <si>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</si>
  <si>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</si>
  <si>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</si>
  <si>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</si>
  <si>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</si>
  <si>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</si>
  <si>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</si>
  <si>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</si>
  <si>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</si>
  <si>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</si>
  <si>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</si>
  <si>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</si>
  <si>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</si>
  <si>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</si>
  <si>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</si>
  <si>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</si>
  <si>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</si>
  <si>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</si>
  <si>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</si>
  <si>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</si>
  <si>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</si>
  <si>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</si>
  <si>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</si>
  <si>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</si>
  <si>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</si>
  <si>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</si>
  <si>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</si>
  <si>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</si>
  <si>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</si>
  <si>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</si>
  <si>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</si>
  <si>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</si>
  <si>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</si>
  <si>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</si>
  <si>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</si>
  <si>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</si>
  <si>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</si>
  <si>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</si>
  <si>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</si>
  <si>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</si>
  <si>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</si>
  <si>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</si>
  <si>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</si>
  <si>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</si>
  <si>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</si>
  <si>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</si>
  <si>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</si>
  <si>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</si>
  <si>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</si>
  <si>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</si>
  <si>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</si>
  <si>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</si>
  <si>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</si>
  <si>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</si>
  <si>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</si>
  <si>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</si>
  <si>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</si>
  <si>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</si>
  <si>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</si>
  <si>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</si>
  <si>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</si>
  <si>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</si>
  <si>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</si>
  <si>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</si>
  <si>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</si>
  <si>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</si>
  <si>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</si>
  <si>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</si>
  <si>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</si>
  <si>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</si>
  <si>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</si>
  <si>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</si>
  <si>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</si>
  <si>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</si>
  <si>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</si>
  <si>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</si>
  <si>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</si>
  <si>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</si>
  <si>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</si>
  <si>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</si>
  <si>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</si>
  <si>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</si>
  <si>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</si>
  <si>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</si>
  <si>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</si>
  <si>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</si>
  <si>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</si>
  <si>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</si>
  <si>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</si>
  <si>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</si>
  <si>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</si>
  <si>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</si>
  <si>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</si>
  <si>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</si>
  <si>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</si>
  <si>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</si>
  <si>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</si>
  <si>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</si>
  <si>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</si>
  <si>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</si>
  <si>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</si>
  <si>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</si>
  <si>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</si>
  <si>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</si>
  <si>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</si>
  <si>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</si>
  <si>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</si>
  <si>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</si>
  <si>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</si>
  <si>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</si>
  <si>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</si>
  <si>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</si>
  <si>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</si>
  <si>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</si>
  <si>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</si>
  <si>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</si>
  <si>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</si>
  <si>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</si>
  <si>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</si>
  <si>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</si>
  <si>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</si>
  <si>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</si>
  <si>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</si>
  <si>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</si>
  <si>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</si>
  <si>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</si>
  <si>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</si>
  <si>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</si>
  <si>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</si>
  <si>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</si>
  <si>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</si>
  <si>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</si>
  <si>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</si>
  <si>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</si>
  <si>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</si>
  <si>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</si>
  <si>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</si>
  <si>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</si>
  <si>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</si>
  <si>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</si>
  <si>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</si>
  <si>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</si>
  <si>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</si>
  <si>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</si>
  <si>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</si>
  <si>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</si>
  <si>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</si>
  <si>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</si>
  <si>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</si>
  <si>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</si>
  <si>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</si>
  <si>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</si>
  <si>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</si>
  <si>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</si>
  <si>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</si>
  <si>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</si>
  <si>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</si>
  <si>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</si>
  <si>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</si>
  <si>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</si>
  <si>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</si>
  <si>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</si>
  <si>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</si>
  <si>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</si>
  <si>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</si>
  <si>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</si>
  <si>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</si>
  <si>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</si>
  <si>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</si>
  <si>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</si>
  <si>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</si>
  <si>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</si>
  <si>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</si>
  <si>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</si>
  <si>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</si>
  <si>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</si>
  <si>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</si>
  <si>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</si>
  <si>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</si>
  <si>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</si>
  <si>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</si>
  <si>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</si>
  <si>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</si>
  <si>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</si>
  <si>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</si>
  <si>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</si>
  <si>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</si>
  <si>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</si>
  <si>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</si>
  <si>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</si>
  <si>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</si>
  <si>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</si>
  <si>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</si>
  <si>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</si>
  <si>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</si>
  <si>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</si>
  <si>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</si>
  <si>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</si>
  <si>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</si>
  <si>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</si>
  <si>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</si>
  <si>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</si>
  <si>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</si>
  <si>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</si>
  <si>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</si>
  <si>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</si>
  <si>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</si>
  <si>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</si>
  <si>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</si>
  <si>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</si>
  <si>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</si>
  <si>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</si>
  <si>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</si>
  <si>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</si>
  <si>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</si>
  <si>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</si>
  <si>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</si>
  <si>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</si>
  <si>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</si>
  <si>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</si>
  <si>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</si>
  <si>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</si>
  <si>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</si>
  <si>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</si>
  <si>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</si>
  <si>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</si>
  <si>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</si>
  <si>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</si>
  <si>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</si>
  <si>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</si>
  <si>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</si>
  <si>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</si>
  <si>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</si>
  <si>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</si>
  <si>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</si>
  <si>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</si>
  <si>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</si>
  <si>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</si>
  <si>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</si>
  <si>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</si>
  <si>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</si>
  <si>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</si>
  <si>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</si>
  <si>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</si>
  <si>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</si>
  <si>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</si>
  <si>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</si>
  <si>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</si>
  <si>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</si>
  <si>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</si>
  <si>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</si>
  <si>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</si>
  <si>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</si>
  <si>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</si>
  <si>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</si>
  <si>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</si>
  <si>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</si>
  <si>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</si>
  <si>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</si>
  <si>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</si>
  <si>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</si>
  <si>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</si>
  <si>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</si>
  <si>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</si>
  <si>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</si>
  <si>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</si>
  <si>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</si>
  <si>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</si>
  <si>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</si>
  <si>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</si>
  <si>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</si>
  <si>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</si>
  <si>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</si>
  <si>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</si>
  <si>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</si>
  <si>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</si>
  <si>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</si>
  <si>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</si>
  <si>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</si>
  <si>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</si>
  <si>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</si>
  <si>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</si>
  <si>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</si>
  <si>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</si>
  <si>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</si>
  <si>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</si>
  <si>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</si>
  <si>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</si>
  <si>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</si>
  <si>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</si>
  <si>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</si>
  <si>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</si>
  <si>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</si>
  <si>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</si>
  <si>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</si>
  <si>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</si>
  <si>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</si>
  <si>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</si>
  <si>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</si>
  <si>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</si>
  <si>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</si>
  <si>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</si>
  <si>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</si>
  <si>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</si>
  <si>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</si>
  <si>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</si>
  <si>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</si>
  <si>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</si>
  <si>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</si>
  <si>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</si>
  <si>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</si>
  <si>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</si>
  <si>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</si>
  <si>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</si>
  <si>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</si>
  <si>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</si>
  <si>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</si>
  <si>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</si>
  <si>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</si>
  <si>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</si>
  <si>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</si>
  <si>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</si>
  <si>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</si>
  <si>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</si>
  <si>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</si>
  <si>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</si>
  <si>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</si>
  <si>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</si>
  <si>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</si>
  <si>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</si>
  <si>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</si>
  <si>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</si>
  <si>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</si>
  <si>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</si>
  <si>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</si>
  <si>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</si>
  <si>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</si>
  <si>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</si>
  <si>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</si>
  <si>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</si>
  <si>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</si>
  <si>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</si>
  <si>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</si>
  <si>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</si>
  <si>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</si>
  <si>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</si>
  <si>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</si>
  <si>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</si>
  <si>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</si>
  <si>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</si>
  <si>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</si>
  <si>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</si>
  <si>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</si>
  <si>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</si>
  <si>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</si>
  <si>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</si>
  <si>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</si>
  <si>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</si>
  <si>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</si>
  <si>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</si>
  <si>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</si>
  <si>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</si>
  <si>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</si>
  <si>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</si>
  <si>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</si>
  <si>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</si>
  <si>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</si>
  <si>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</si>
  <si>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</si>
  <si>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</si>
  <si>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</si>
  <si>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</si>
  <si>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</si>
  <si>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</si>
  <si>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</si>
  <si>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</si>
  <si>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</si>
  <si>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</si>
  <si>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</si>
  <si>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</si>
  <si>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</si>
  <si>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</si>
  <si>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</si>
  <si>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</si>
  <si>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</si>
  <si>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</si>
  <si>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</si>
  <si>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</si>
  <si>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</si>
  <si>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</si>
  <si>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</si>
  <si>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</si>
  <si>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</si>
  <si>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</si>
  <si>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</si>
  <si>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</si>
  <si>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</si>
  <si>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</si>
  <si>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</si>
  <si>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</si>
  <si>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</si>
  <si>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</si>
  <si>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</si>
  <si>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</si>
  <si>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</si>
  <si>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</si>
  <si>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</si>
  <si>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</si>
  <si>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</si>
  <si>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</si>
  <si>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</si>
  <si>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</si>
  <si>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</si>
  <si>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</si>
  <si>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</si>
  <si>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</si>
  <si>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</si>
  <si>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</si>
  <si>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</si>
  <si>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</si>
  <si>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</si>
  <si>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</si>
  <si>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</si>
  <si>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</si>
  <si>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</si>
  <si>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</si>
  <si>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</si>
  <si>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</si>
  <si>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</si>
  <si>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</si>
  <si>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</si>
  <si>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</si>
  <si>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</si>
  <si>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</si>
  <si>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</si>
  <si>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</si>
  <si>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</si>
  <si>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</si>
  <si>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</si>
  <si>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</si>
  <si>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</si>
  <si>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</si>
  <si>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</si>
  <si>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</si>
  <si>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</si>
  <si>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</si>
  <si>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</si>
  <si>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</si>
  <si>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</si>
  <si>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</si>
  <si>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</si>
  <si>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</si>
  <si>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</si>
  <si>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</si>
  <si>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</si>
  <si>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</si>
  <si>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</si>
  <si>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</si>
  <si>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</si>
  <si>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</si>
  <si>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</si>
  <si>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</si>
  <si>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</si>
  <si>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</si>
  <si>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</si>
  <si>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</si>
  <si>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</si>
  <si>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</si>
  <si>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</si>
  <si>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</si>
  <si>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</si>
  <si>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</si>
  <si>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</si>
  <si>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</si>
  <si>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</si>
  <si>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</si>
  <si>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</si>
  <si>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</si>
  <si>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</si>
  <si>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</si>
  <si>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</si>
  <si>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</si>
  <si>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</si>
  <si>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</si>
  <si>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</si>
  <si>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</si>
  <si>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</si>
  <si>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</si>
  <si>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</si>
  <si>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</si>
  <si>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</si>
  <si>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</si>
  <si>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</si>
  <si>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</si>
  <si>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</si>
  <si>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</si>
  <si>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</si>
  <si>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</si>
  <si>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</si>
  <si>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</si>
  <si>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</si>
  <si>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</si>
  <si>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</si>
  <si>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</si>
  <si>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</si>
  <si>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</si>
  <si>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</si>
  <si>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</si>
  <si>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</si>
  <si>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</si>
  <si>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</si>
  <si>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</si>
  <si>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</si>
  <si>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</si>
  <si>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</si>
  <si>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</si>
  <si>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</si>
  <si>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</si>
  <si>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</si>
  <si>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</si>
  <si>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</si>
  <si>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</si>
  <si>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</si>
  <si>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</si>
  <si>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</si>
  <si>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</si>
  <si>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</si>
  <si>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</si>
  <si>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</si>
  <si>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</si>
  <si>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</si>
  <si>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</si>
  <si>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</si>
  <si>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</si>
  <si>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</si>
  <si>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</si>
  <si>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</si>
  <si>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</si>
  <si>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</si>
  <si>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</si>
  <si>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</si>
  <si>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</si>
  <si>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</si>
  <si>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</si>
  <si>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</si>
  <si>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</si>
  <si>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</si>
  <si>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</si>
  <si>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</si>
  <si>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</si>
  <si>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</si>
  <si>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</si>
  <si>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</si>
  <si>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</si>
  <si>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</si>
  <si>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</si>
  <si>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</si>
  <si>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</si>
  <si>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</si>
  <si>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</si>
  <si>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</si>
  <si>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</si>
  <si>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</si>
  <si>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</si>
  <si>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</si>
  <si>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</si>
  <si>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</si>
  <si>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</si>
  <si>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</si>
  <si>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</si>
  <si>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</si>
  <si>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</si>
  <si>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</si>
  <si>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</si>
  <si>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</si>
  <si>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</si>
  <si>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</si>
  <si>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</si>
  <si>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</si>
  <si>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</si>
  <si>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</si>
  <si>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</si>
  <si>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</si>
  <si>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</si>
  <si>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</si>
  <si>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</si>
  <si>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</si>
  <si>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</si>
  <si>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</si>
  <si>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</si>
  <si>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</si>
  <si>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</si>
  <si>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</si>
  <si>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</si>
  <si>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</si>
  <si>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</si>
  <si>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</si>
  <si>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</si>
  <si>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</si>
  <si>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</si>
  <si>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</si>
  <si>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</si>
  <si>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</si>
  <si>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</si>
  <si>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</si>
  <si>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</si>
  <si>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</si>
  <si>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</si>
  <si>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</si>
  <si>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</si>
  <si>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</si>
  <si>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</si>
  <si>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</si>
  <si>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</si>
  <si>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</si>
  <si>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</si>
  <si>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</si>
  <si>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</si>
  <si>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</si>
  <si>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</si>
  <si>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</si>
  <si>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</si>
  <si>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</si>
  <si>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</si>
  <si>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</si>
  <si>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</si>
  <si>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</si>
  <si>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</si>
  <si>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</si>
  <si>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</si>
  <si>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</si>
  <si>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</si>
  <si>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</si>
  <si>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</si>
  <si>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</si>
  <si>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</si>
  <si>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</si>
  <si>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</si>
  <si>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</si>
  <si>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</si>
  <si>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</si>
  <si>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</si>
  <si>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</si>
  <si>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</si>
  <si>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</si>
  <si>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</si>
  <si>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</si>
  <si>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</si>
  <si>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</si>
  <si>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</si>
  <si>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</si>
  <si>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</si>
  <si>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</si>
  <si>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</si>
  <si>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</si>
  <si>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</si>
  <si>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</si>
  <si>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</si>
  <si>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</si>
  <si>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</si>
  <si>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</si>
  <si>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</si>
  <si>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</si>
  <si>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</si>
  <si>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</si>
  <si>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</si>
  <si>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</si>
  <si>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</si>
  <si>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</si>
  <si>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</si>
  <si>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</si>
  <si>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</si>
  <si>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</si>
  <si>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</si>
  <si>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</si>
  <si>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</si>
  <si>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</si>
  <si>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</si>
  <si>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</si>
  <si>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</si>
  <si>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</si>
  <si>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</si>
  <si>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</si>
  <si>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</si>
  <si>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</si>
  <si>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</si>
  <si>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</si>
  <si>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</si>
  <si>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</si>
  <si>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</si>
  <si>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</si>
  <si>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</si>
  <si>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</si>
  <si>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</si>
  <si>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</si>
  <si>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</si>
  <si>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</si>
  <si>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</si>
  <si>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</si>
  <si>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</si>
  <si>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</si>
  <si>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</si>
  <si>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</si>
  <si>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</si>
  <si>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</si>
  <si>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</si>
  <si>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</si>
  <si>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</si>
  <si>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</si>
  <si>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</si>
  <si>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</si>
  <si>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</si>
  <si>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</si>
  <si>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</si>
  <si>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</si>
  <si>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</si>
  <si>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</si>
  <si>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</si>
  <si>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</si>
  <si>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</si>
  <si>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</si>
  <si>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</si>
  <si>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</si>
  <si>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</si>
  <si>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</si>
  <si>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</si>
  <si>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</si>
  <si>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</si>
  <si>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</si>
  <si>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</si>
  <si>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</si>
  <si>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</si>
  <si>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</si>
  <si>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</si>
  <si>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</si>
  <si>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</si>
  <si>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</si>
  <si>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</si>
  <si>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</si>
  <si>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</si>
  <si>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</si>
  <si>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</si>
  <si>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</si>
  <si>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</si>
  <si>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</si>
  <si>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</si>
  <si>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</si>
  <si>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</si>
  <si>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</si>
  <si>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</si>
  <si>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</si>
  <si>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</si>
  <si>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</si>
  <si>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</si>
  <si>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</si>
  <si>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</si>
  <si>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</si>
  <si>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</si>
  <si>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</si>
  <si>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</si>
  <si>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</si>
  <si>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</si>
  <si>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</si>
  <si>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</si>
  <si>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</si>
  <si>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</si>
  <si>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</si>
  <si>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</si>
  <si>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</si>
  <si>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</si>
  <si>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</si>
  <si>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</si>
  <si>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</si>
  <si>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</si>
  <si>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</si>
  <si>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</si>
  <si>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</si>
  <si>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</si>
  <si>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</si>
  <si>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</si>
  <si>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</si>
  <si>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</si>
  <si>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</si>
  <si>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</si>
  <si>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</si>
  <si>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</si>
  <si>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</si>
  <si>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</si>
  <si>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</si>
  <si>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</si>
  <si>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</si>
  <si>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</si>
  <si>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</si>
  <si>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</si>
  <si>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</si>
  <si>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</si>
  <si>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</si>
  <si>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</si>
  <si>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</si>
  <si>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</si>
  <si>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</si>
  <si>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</si>
  <si>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</si>
  <si>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</si>
  <si>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</si>
  <si>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</si>
  <si>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</si>
  <si>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</si>
  <si>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</si>
  <si>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</si>
  <si>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</si>
  <si>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</si>
  <si>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</si>
  <si>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</si>
  <si>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</si>
  <si>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</si>
  <si>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</si>
  <si>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</si>
  <si>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</si>
  <si>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</si>
  <si>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</si>
  <si>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</si>
  <si>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</si>
  <si>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</si>
  <si>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</si>
  <si>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</si>
  <si>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</si>
  <si>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</si>
  <si>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</si>
  <si>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</si>
  <si>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</si>
  <si>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</si>
  <si>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</si>
  <si>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</si>
  <si>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</si>
  <si>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</si>
  <si>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</si>
  <si>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</si>
  <si>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</si>
  <si>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</si>
  <si>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</si>
  <si>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</si>
  <si>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</si>
  <si>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</si>
  <si>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</si>
  <si>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</si>
  <si>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</si>
  <si>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</si>
  <si>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</si>
  <si>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</si>
  <si>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</si>
  <si>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</si>
  <si>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</si>
  <si>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</si>
  <si>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</si>
  <si>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</si>
  <si>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</si>
  <si>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</si>
  <si>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</si>
  <si>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</si>
  <si>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</si>
  <si>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</si>
  <si>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</si>
  <si>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</si>
  <si>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</si>
  <si>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</si>
  <si>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</si>
  <si>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</si>
  <si>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</si>
  <si>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</si>
  <si>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</si>
  <si>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</si>
  <si>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</si>
  <si>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</si>
  <si>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</si>
  <si>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</si>
  <si>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</si>
  <si>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</si>
  <si>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</si>
  <si>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</si>
  <si>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</si>
  <si>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</si>
  <si>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</si>
  <si>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</si>
  <si>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</si>
  <si>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</si>
  <si>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</si>
  <si>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</si>
  <si>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</si>
  <si>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</si>
  <si>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</si>
  <si>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</si>
  <si>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</si>
  <si>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</si>
  <si>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</si>
  <si>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</si>
  <si>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</si>
  <si>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</si>
  <si>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</si>
  <si>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</si>
  <si>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</si>
  <si>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</si>
  <si>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</si>
  <si>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</si>
  <si>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</si>
  <si>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</si>
  <si>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</si>
  <si>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</si>
  <si>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</si>
  <si>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</si>
  <si>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</si>
  <si>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</si>
  <si>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</si>
  <si>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</si>
  <si>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</si>
  <si>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</si>
  <si>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</si>
  <si>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</si>
  <si>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</si>
  <si>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</si>
  <si>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</si>
  <si>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</si>
  <si>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</si>
  <si>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</si>
  <si>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</si>
  <si>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</si>
  <si>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</si>
  <si>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</si>
  <si>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</si>
  <si>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</si>
  <si>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</si>
  <si>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</si>
  <si>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</si>
  <si>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</si>
  <si>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</si>
  <si>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</si>
  <si>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</si>
  <si>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</si>
  <si>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</si>
  <si>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</si>
  <si>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</si>
  <si>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</si>
  <si>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</si>
  <si>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</si>
  <si>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</si>
  <si>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</si>
  <si>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</si>
  <si>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</si>
  <si>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</si>
  <si>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</si>
  <si>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</si>
  <si>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</si>
  <si>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</si>
  <si>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</si>
  <si>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</si>
  <si>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</si>
  <si>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</si>
  <si>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</si>
  <si>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</si>
  <si>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</si>
  <si>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</si>
  <si>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</si>
  <si>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</si>
  <si>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</si>
  <si>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</si>
  <si>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</si>
  <si>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</si>
  <si>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</si>
  <si>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</si>
  <si>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</si>
  <si>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</si>
  <si>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</si>
  <si>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</si>
  <si>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</si>
  <si>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</si>
  <si>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</si>
  <si>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</si>
  <si>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</si>
  <si>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</si>
  <si>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</si>
  <si>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</si>
  <si>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</si>
  <si>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</si>
  <si>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</si>
  <si>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</si>
  <si>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</si>
  <si>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</si>
  <si>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</si>
  <si>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</si>
  <si>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</si>
  <si>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</si>
  <si>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</si>
  <si>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</si>
  <si>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</si>
  <si>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</si>
  <si>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</si>
  <si>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</si>
  <si>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</si>
  <si>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</si>
  <si>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</si>
  <si>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</si>
  <si>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</si>
  <si>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</si>
  <si>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</si>
  <si>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</si>
  <si>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</si>
  <si>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</si>
  <si>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</si>
  <si>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</si>
  <si>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</si>
  <si>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</si>
  <si>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</si>
  <si>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</si>
  <si>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</si>
  <si>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</si>
  <si>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</si>
  <si>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</si>
  <si>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</si>
  <si>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</si>
  <si>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</si>
  <si>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</si>
  <si>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</si>
  <si>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</si>
  <si>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</si>
  <si>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</si>
  <si>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</si>
  <si>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</si>
  <si>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</si>
  <si>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</si>
  <si>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</si>
  <si>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</si>
  <si>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</si>
  <si>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</si>
  <si>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</si>
  <si>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</si>
  <si>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</si>
  <si>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</si>
  <si>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</si>
  <si>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</si>
  <si>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</si>
  <si>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</si>
  <si>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</si>
  <si>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</si>
  <si>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</si>
  <si>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</si>
  <si>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</si>
  <si>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</si>
  <si>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</si>
  <si>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</si>
  <si>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</si>
  <si>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</si>
  <si>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</si>
  <si>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</si>
  <si>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</si>
  <si>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</si>
  <si>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</si>
  <si>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</si>
  <si>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</si>
  <si>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</si>
  <si>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</si>
  <si>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</si>
  <si>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</si>
  <si>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</si>
  <si>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</si>
  <si>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</si>
  <si>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</si>
  <si>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</si>
  <si>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</si>
  <si>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</si>
  <si>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</si>
  <si>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</si>
  <si>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</si>
  <si>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</si>
  <si>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</si>
  <si>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</si>
  <si>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</si>
  <si>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</si>
  <si>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</si>
  <si>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</si>
  <si>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</si>
  <si>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</si>
  <si>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</si>
  <si>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</si>
  <si>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</si>
  <si>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</si>
  <si>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</si>
  <si>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</si>
  <si>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</si>
  <si>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</si>
  <si>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</si>
  <si>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</si>
  <si>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</si>
  <si>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</si>
  <si>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</si>
  <si>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</si>
  <si>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</si>
  <si>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</si>
  <si>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</si>
  <si>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</si>
  <si>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</si>
  <si>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</si>
  <si>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</si>
  <si>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</si>
  <si>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</si>
  <si>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</si>
  <si>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</si>
  <si>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</si>
  <si>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</si>
  <si>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</si>
  <si>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</si>
  <si>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</si>
  <si>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</si>
  <si>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</si>
  <si>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</si>
  <si>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</si>
  <si>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</si>
  <si>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</si>
  <si>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</si>
  <si>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</si>
  <si>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</si>
  <si>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</si>
  <si>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</si>
  <si>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</si>
  <si>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</si>
  <si>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</si>
  <si>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</si>
  <si>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</si>
  <si>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</si>
  <si>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</si>
  <si>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</si>
  <si>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</si>
  <si>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</si>
  <si>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</si>
  <si>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</si>
  <si>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</si>
  <si>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</si>
  <si>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</si>
  <si>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</si>
  <si>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</si>
  <si>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</si>
  <si>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</si>
  <si>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</si>
  <si>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</si>
  <si>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</si>
  <si>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</si>
  <si>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</si>
  <si>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</si>
  <si>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</si>
  <si>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</si>
  <si>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</si>
  <si>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</si>
  <si>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</si>
  <si>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</si>
  <si>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</si>
  <si>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</si>
  <si>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</si>
  <si>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</si>
  <si>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</si>
  <si>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</si>
  <si>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</si>
  <si>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</si>
  <si>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</si>
  <si>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</si>
  <si>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</si>
  <si>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</si>
  <si>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</si>
  <si>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</si>
  <si>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</si>
  <si>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</si>
  <si>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</si>
  <si>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</si>
  <si>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</si>
  <si>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</si>
  <si>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</si>
  <si>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</si>
  <si>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</si>
  <si>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</si>
  <si>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</si>
  <si>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</si>
  <si>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</si>
  <si>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</si>
  <si>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</si>
  <si>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</si>
  <si>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</si>
  <si>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</si>
  <si>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</si>
  <si>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</si>
  <si>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</si>
  <si>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</si>
  <si>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</si>
  <si>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</si>
  <si>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</si>
  <si>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</si>
  <si>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</si>
  <si>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</si>
  <si>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</si>
  <si>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</si>
  <si>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</si>
  <si>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</si>
  <si>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</si>
  <si>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</si>
  <si>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</si>
  <si>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</si>
  <si>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</si>
  <si>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</si>
  <si>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</si>
  <si>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</si>
  <si>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</si>
  <si>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</si>
  <si>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</si>
  <si>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</si>
  <si>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</si>
  <si>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</si>
  <si>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</si>
  <si>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</si>
  <si>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</si>
  <si>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</si>
  <si>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</si>
  <si>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</si>
  <si>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</si>
  <si>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</si>
  <si>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</si>
  <si>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</si>
  <si>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</si>
  <si>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</si>
  <si>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</si>
  <si>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</si>
  <si>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</si>
  <si>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</si>
  <si>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</si>
  <si>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</si>
  <si>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</si>
  <si>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</si>
  <si>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</si>
  <si>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</si>
  <si>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</si>
  <si>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</si>
  <si>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</si>
  <si>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</si>
  <si>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</si>
  <si>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</si>
  <si>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</si>
  <si>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</si>
  <si>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</si>
  <si>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</si>
  <si>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</si>
  <si>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</si>
  <si>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</si>
  <si>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</si>
  <si>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</si>
  <si>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</si>
  <si>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</si>
  <si>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</si>
  <si>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</si>
  <si>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</si>
  <si>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</si>
  <si>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</si>
  <si>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</si>
  <si>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</si>
  <si>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</si>
  <si>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</si>
  <si>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</si>
  <si>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</si>
  <si>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</si>
  <si>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</si>
  <si>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</si>
  <si>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</si>
  <si>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</si>
  <si>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</si>
  <si>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</si>
  <si>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</si>
  <si>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</si>
  <si>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</si>
  <si>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</si>
  <si>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</si>
  <si>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</si>
  <si>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</si>
  <si>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</si>
  <si>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</si>
  <si>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</si>
  <si>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</si>
  <si>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</si>
  <si>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</si>
  <si>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</si>
  <si>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</si>
  <si>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</si>
  <si>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</si>
  <si>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</si>
  <si>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</si>
  <si>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</si>
  <si>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</si>
  <si>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</si>
  <si>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</si>
  <si>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</si>
  <si>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</si>
  <si>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</si>
  <si>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</si>
  <si>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</si>
  <si>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</si>
  <si>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</si>
  <si>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</si>
  <si>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</si>
  <si>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</si>
  <si>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</si>
  <si>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</si>
  <si>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</si>
  <si>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</si>
  <si>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</si>
  <si>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</si>
  <si>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</si>
  <si>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</si>
  <si>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</si>
  <si>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</si>
  <si>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</si>
  <si>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</si>
  <si>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</si>
  <si>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</si>
  <si>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</si>
  <si>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</si>
  <si>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</si>
  <si>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</si>
  <si>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</si>
  <si>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</si>
  <si>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</si>
  <si>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</si>
  <si>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</si>
  <si>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</si>
  <si>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</si>
  <si>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</si>
  <si>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</si>
  <si>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</si>
  <si>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</si>
  <si>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</si>
  <si>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</si>
  <si>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</si>
  <si>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</si>
  <si>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</si>
  <si>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</si>
  <si>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</si>
  <si>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</si>
  <si>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</si>
  <si>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</si>
  <si>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</si>
  <si>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</si>
  <si>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</si>
  <si>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</si>
  <si>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</si>
  <si>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</si>
  <si>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</si>
  <si>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</si>
  <si>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</si>
  <si>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</si>
  <si>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</si>
  <si>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</si>
  <si>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</si>
  <si>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</si>
  <si>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</si>
  <si>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</si>
  <si>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</si>
  <si>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</si>
  <si>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</si>
  <si>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</si>
  <si>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</si>
  <si>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</si>
  <si>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</si>
  <si>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</si>
  <si>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</si>
  <si>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</si>
  <si>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</si>
  <si>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</si>
  <si>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</si>
  <si>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</si>
  <si>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</si>
  <si>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</si>
  <si>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</si>
  <si>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</si>
  <si>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</si>
  <si>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</si>
  <si>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</si>
  <si>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</si>
  <si>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</si>
  <si>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</si>
  <si>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</si>
  <si>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</si>
  <si>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</si>
  <si>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</si>
  <si>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</si>
  <si>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</si>
  <si>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</si>
  <si>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</si>
  <si>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</si>
  <si>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</si>
  <si>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</si>
  <si>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</si>
  <si>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</si>
  <si>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</si>
  <si>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</si>
  <si>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</si>
  <si>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</si>
  <si>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</si>
  <si>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</si>
  <si>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</si>
  <si>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</si>
  <si>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</si>
  <si>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</si>
  <si>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</si>
  <si>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</si>
  <si>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</si>
  <si>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</si>
  <si>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</si>
  <si>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</si>
  <si>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</si>
  <si>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</si>
  <si>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</si>
  <si>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</si>
  <si>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</si>
  <si>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</si>
  <si>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</si>
  <si>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</si>
  <si>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</si>
  <si>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</si>
  <si>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</si>
  <si>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</si>
  <si>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</si>
  <si>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</si>
  <si>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</si>
  <si>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</si>
  <si>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</si>
  <si>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</si>
  <si>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</si>
  <si>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</si>
  <si>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</si>
  <si>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</si>
  <si>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</si>
  <si>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</si>
  <si>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</si>
  <si>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</si>
  <si>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</si>
  <si>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</si>
  <si>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</si>
  <si>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</si>
  <si>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</si>
  <si>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</si>
  <si>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</si>
  <si>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</si>
  <si>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</si>
  <si>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</si>
  <si>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</si>
  <si>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</si>
  <si>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</si>
  <si>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</si>
  <si>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</si>
  <si>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</si>
  <si>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</si>
  <si>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</si>
  <si>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</si>
  <si>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</si>
  <si>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</si>
  <si>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</si>
  <si>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</si>
  <si>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</si>
  <si>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</si>
  <si>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</si>
  <si>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</si>
  <si>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</si>
  <si>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</si>
  <si>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</si>
  <si>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</si>
  <si>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</si>
  <si>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</si>
  <si>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</si>
  <si>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</si>
  <si>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</si>
  <si>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</si>
  <si>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</si>
  <si>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</si>
  <si>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</si>
  <si>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</si>
  <si>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</si>
  <si>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</si>
  <si>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</si>
  <si>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</si>
  <si>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</si>
  <si>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</si>
  <si>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</si>
  <si>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</si>
  <si>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</si>
  <si>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</si>
  <si>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</si>
  <si>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</si>
  <si>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</si>
  <si>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</si>
  <si>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</si>
  <si>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</si>
  <si>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</si>
  <si>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</si>
  <si>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</si>
  <si>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</si>
  <si>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</si>
  <si>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</si>
  <si>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</si>
  <si>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</si>
  <si>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</si>
  <si>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</si>
  <si>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</si>
  <si>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</si>
  <si>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</si>
  <si>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</si>
  <si>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</si>
  <si>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</si>
  <si>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</si>
  <si>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</si>
  <si>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</si>
  <si>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</si>
  <si>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</si>
  <si>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</si>
  <si>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</si>
  <si>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</si>
  <si>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</si>
  <si>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</si>
  <si>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</si>
  <si>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</si>
  <si>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</si>
  <si>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</si>
  <si>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</si>
  <si>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</si>
  <si>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</si>
  <si>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</si>
  <si>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</si>
  <si>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</si>
  <si>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</si>
  <si>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</si>
  <si>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</si>
  <si>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</si>
  <si>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</si>
  <si>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</si>
  <si>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</si>
  <si>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</si>
  <si>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</si>
  <si>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</si>
  <si>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</si>
  <si>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</si>
  <si>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</si>
  <si>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</si>
  <si>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</si>
  <si>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</si>
  <si>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</si>
  <si>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</si>
  <si>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</si>
  <si>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</si>
  <si>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</si>
  <si>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</si>
  <si>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</si>
  <si>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</si>
  <si>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</si>
  <si>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</si>
  <si>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</si>
  <si>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</si>
  <si>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</si>
  <si>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</si>
  <si>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</si>
  <si>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</si>
  <si>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</si>
  <si>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</si>
  <si>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</si>
  <si>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</si>
  <si>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</si>
  <si>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</si>
  <si>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</si>
  <si>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</si>
  <si>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</si>
  <si>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</si>
  <si>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</si>
  <si>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</si>
  <si>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</si>
  <si>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</si>
  <si>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</si>
  <si>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</si>
  <si>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</si>
  <si>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</si>
  <si>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</si>
  <si>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</si>
  <si>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</si>
  <si>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</si>
  <si>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</si>
  <si>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</si>
  <si>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</si>
  <si>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</si>
  <si>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</si>
  <si>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</si>
  <si>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</si>
  <si>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</si>
  <si>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</si>
  <si>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</si>
  <si>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</si>
  <si>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</si>
  <si>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</si>
  <si>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</si>
  <si>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</si>
  <si>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</si>
  <si>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</si>
  <si>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</si>
  <si>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</si>
  <si>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</si>
  <si>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</si>
  <si>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</si>
  <si>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</si>
  <si>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</si>
  <si>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</si>
  <si>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</si>
  <si>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</si>
  <si>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</si>
  <si>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</si>
  <si>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</si>
  <si>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</si>
  <si>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</si>
  <si>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</si>
  <si>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</si>
  <si>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</si>
  <si>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</si>
  <si>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</si>
  <si>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</si>
  <si>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</si>
  <si>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</si>
  <si>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</si>
  <si>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</si>
  <si>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</si>
  <si>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</si>
  <si>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</si>
  <si>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</si>
  <si>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</si>
  <si>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</si>
  <si>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</si>
  <si>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</si>
  <si>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</si>
  <si>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</si>
  <si>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</si>
  <si>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</si>
  <si>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</si>
  <si>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</si>
  <si>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</si>
  <si>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</si>
  <si>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</si>
  <si>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</si>
  <si>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</si>
  <si>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</si>
  <si>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</si>
  <si>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</si>
  <si>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</si>
  <si>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</si>
  <si>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</si>
  <si>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</si>
  <si>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</si>
  <si>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</si>
  <si>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</si>
  <si>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</si>
  <si>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</si>
  <si>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</si>
  <si>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</si>
  <si>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</si>
  <si>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</si>
  <si>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</si>
  <si>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</si>
  <si>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</si>
  <si>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</si>
  <si>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</si>
  <si>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</si>
  <si>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</si>
  <si>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</si>
  <si>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</si>
  <si>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</si>
  <si>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</si>
  <si>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</si>
  <si>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</si>
  <si>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</si>
  <si>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</si>
  <si>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</si>
  <si>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</si>
  <si>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</si>
  <si>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</si>
  <si>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</si>
  <si>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</si>
  <si>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</si>
  <si>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</si>
  <si>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</si>
  <si>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</si>
  <si>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</si>
  <si>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</si>
  <si>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</si>
  <si>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</si>
  <si>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</si>
  <si>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</si>
  <si>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</si>
  <si>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</si>
  <si>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</si>
  <si>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</si>
  <si>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</si>
  <si>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</si>
  <si>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</si>
  <si>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</si>
  <si>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</si>
  <si>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</si>
  <si>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</si>
  <si>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</si>
  <si>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</si>
  <si>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</si>
  <si>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</si>
  <si>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</si>
  <si>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</si>
  <si>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</si>
  <si>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</si>
  <si>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</si>
  <si>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</si>
  <si>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</si>
  <si>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</si>
  <si>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</si>
  <si>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</si>
  <si>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</si>
  <si>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</si>
  <si>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</si>
  <si>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</si>
  <si>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</si>
  <si>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</si>
  <si>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</si>
  <si>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</si>
  <si>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</si>
  <si>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</si>
  <si>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</si>
  <si>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</si>
  <si>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</si>
  <si>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</si>
  <si>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</si>
  <si>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</si>
  <si>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</si>
  <si>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</si>
  <si>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</si>
  <si>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</si>
  <si>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</si>
  <si>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</si>
  <si>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</si>
  <si>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</si>
  <si>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</si>
  <si>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</si>
  <si>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</si>
  <si>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</si>
  <si>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</si>
  <si>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</si>
  <si>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</si>
  <si>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</si>
  <si>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</si>
  <si>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</si>
  <si>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</si>
  <si>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</si>
  <si>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</si>
  <si>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</si>
  <si>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</si>
  <si>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</si>
  <si>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</si>
  <si>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</si>
  <si>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</si>
  <si>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</si>
  <si>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</si>
  <si>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</si>
  <si>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</si>
  <si>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</si>
  <si>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</si>
  <si>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</si>
  <si>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</si>
  <si>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</si>
  <si>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</si>
  <si>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</si>
  <si>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</si>
  <si>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</si>
  <si>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</si>
  <si>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</si>
  <si>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</si>
  <si>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</si>
  <si>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</si>
  <si>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</si>
  <si>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</si>
  <si>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</si>
  <si>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</si>
  <si>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</si>
  <si>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</si>
  <si>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</si>
  <si>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</si>
  <si>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</si>
  <si>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</si>
  <si>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</si>
  <si>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</si>
  <si>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</si>
  <si>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</si>
  <si>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</si>
  <si>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</si>
  <si>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</si>
  <si>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</si>
  <si>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</si>
  <si>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</si>
  <si>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</si>
  <si>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</si>
  <si>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</si>
  <si>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</si>
  <si>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</si>
  <si>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</si>
  <si>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</si>
  <si>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</si>
  <si>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</si>
  <si>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</si>
  <si>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</si>
  <si>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</si>
  <si>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</si>
  <si>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</si>
  <si>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</si>
  <si>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</si>
  <si>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</si>
  <si>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</si>
  <si>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</si>
  <si>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</si>
  <si>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</si>
  <si>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</si>
  <si>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</si>
  <si>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</si>
  <si>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</si>
  <si>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</si>
  <si>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</si>
  <si>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</si>
  <si>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</si>
  <si>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</si>
  <si>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</si>
  <si>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</si>
  <si>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</si>
  <si>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</si>
  <si>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</si>
  <si>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</si>
  <si>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</si>
  <si>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</si>
  <si>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</si>
  <si>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</si>
  <si>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</si>
  <si>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</si>
  <si>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</si>
  <si>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</si>
  <si>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</si>
  <si>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</si>
  <si>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</si>
  <si>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</si>
  <si>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</si>
  <si>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</si>
  <si>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</si>
  <si>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</si>
  <si>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</si>
  <si>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</si>
  <si>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</si>
  <si>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</si>
  <si>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</si>
  <si>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</si>
  <si>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</si>
  <si>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</si>
  <si>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</si>
  <si>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</si>
  <si>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</si>
  <si>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</si>
  <si>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</si>
  <si>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</si>
  <si>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</si>
  <si>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</si>
  <si>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</si>
  <si>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</si>
  <si>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</si>
  <si>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</si>
  <si>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</si>
  <si>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</si>
  <si>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</si>
  <si>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</si>
  <si>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</si>
  <si>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</si>
  <si>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</si>
  <si>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</si>
  <si>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</si>
  <si>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</si>
  <si>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</si>
  <si>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</si>
  <si>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</si>
  <si>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</si>
  <si>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</si>
  <si>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</si>
  <si>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</si>
  <si>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</si>
  <si>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</si>
  <si>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</si>
  <si>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</si>
  <si>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</si>
  <si>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</si>
  <si>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</si>
  <si>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</si>
  <si>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</si>
  <si>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</si>
  <si>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</si>
  <si>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</si>
  <si>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</si>
  <si>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</si>
  <si>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</si>
  <si>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</si>
  <si>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</si>
  <si>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</si>
  <si>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</si>
  <si>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</si>
  <si>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</si>
  <si>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</si>
  <si>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</si>
  <si>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</si>
  <si>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</si>
  <si>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</si>
  <si>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</si>
  <si>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</si>
  <si>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</si>
  <si>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</si>
  <si>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</si>
  <si>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</si>
  <si>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</si>
  <si>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</si>
  <si>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</si>
  <si>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</si>
  <si>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</si>
  <si>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</si>
  <si>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</si>
  <si>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</si>
  <si>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</si>
  <si>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</si>
  <si>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</si>
  <si>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</si>
  <si>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</si>
  <si>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</si>
  <si>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</si>
  <si>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</si>
  <si>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</si>
  <si>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</si>
  <si>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</si>
  <si>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</si>
  <si>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</si>
  <si>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</si>
  <si>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</si>
  <si>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</si>
  <si>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</si>
  <si>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</si>
  <si>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</si>
  <si>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</si>
  <si>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</si>
  <si>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</si>
  <si>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</si>
  <si>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</si>
  <si>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</si>
  <si>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</si>
  <si>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</si>
  <si>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</si>
  <si>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</si>
  <si>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</si>
  <si>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</si>
  <si>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</si>
  <si>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</si>
  <si>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</si>
  <si>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</si>
  <si>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</si>
  <si>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</si>
  <si>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</si>
  <si>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</si>
  <si>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</si>
  <si>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</si>
  <si>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</si>
  <si>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</si>
  <si>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</si>
  <si>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</si>
  <si>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</si>
  <si>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</si>
  <si>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</si>
  <si>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</si>
  <si>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</si>
  <si>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</si>
  <si>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</si>
  <si>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</si>
  <si>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</si>
  <si>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</si>
  <si>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</si>
  <si>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</si>
  <si>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</si>
  <si>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</si>
  <si>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</si>
  <si>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</si>
  <si>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</si>
  <si>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</si>
  <si>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</si>
  <si>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</si>
  <si>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</si>
  <si>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</si>
  <si>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</si>
  <si>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</si>
  <si>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</si>
  <si>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</si>
  <si>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</si>
  <si>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</si>
  <si>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</si>
  <si>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</si>
  <si>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</si>
  <si>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</si>
  <si>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</si>
  <si>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</si>
  <si>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</si>
  <si>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</si>
  <si>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</si>
  <si>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</si>
  <si>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</si>
  <si>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</si>
  <si>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</si>
  <si>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</si>
  <si>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</si>
  <si>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</si>
  <si>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</si>
  <si>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</si>
  <si>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</si>
  <si>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</si>
  <si>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</si>
  <si>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</si>
  <si>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</si>
  <si>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</si>
  <si>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</si>
  <si>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</si>
  <si>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</si>
  <si>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</si>
  <si>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</si>
  <si>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</si>
  <si>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</si>
  <si>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</si>
  <si>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</si>
  <si>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</si>
  <si>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</si>
  <si>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</si>
  <si>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</si>
  <si>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</si>
  <si>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</si>
  <si>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</si>
  <si>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</si>
  <si>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</si>
  <si>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</si>
  <si>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</si>
  <si>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</si>
  <si>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</si>
  <si>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</si>
  <si>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</si>
  <si>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</si>
  <si>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</si>
  <si>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</si>
  <si>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</si>
  <si>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</si>
  <si>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</si>
  <si>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</si>
  <si>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</si>
  <si>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</si>
  <si>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</si>
  <si>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</si>
  <si>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</si>
  <si>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</si>
  <si>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</si>
  <si>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</si>
  <si>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</si>
  <si>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</si>
  <si>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</si>
  <si>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</si>
  <si>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</si>
  <si>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</si>
  <si>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</si>
  <si>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</si>
  <si>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</si>
  <si>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</si>
  <si>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</si>
  <si>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</si>
  <si>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</si>
  <si>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</si>
  <si>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</si>
  <si>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</si>
  <si>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</si>
  <si>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</si>
  <si>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</si>
  <si>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</si>
  <si>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</si>
  <si>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</si>
  <si>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</si>
  <si>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</si>
  <si>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</si>
  <si>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</si>
  <si>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</si>
  <si>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</si>
  <si>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</si>
  <si>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</si>
  <si>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</si>
  <si>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</si>
  <si>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</si>
  <si>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</si>
  <si>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</si>
  <si>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</si>
  <si>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</si>
  <si>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</si>
  <si>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</si>
  <si>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</si>
  <si>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</si>
  <si>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</si>
  <si>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</si>
  <si>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</si>
  <si>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</si>
  <si>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</si>
  <si>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</si>
  <si>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</si>
  <si>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</si>
  <si>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</si>
  <si>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</si>
  <si>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</si>
  <si>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</si>
  <si>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</si>
  <si>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</si>
  <si>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</si>
  <si>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</si>
  <si>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</si>
  <si>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</si>
  <si>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</si>
  <si>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</si>
  <si>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</si>
  <si>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</si>
  <si>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</si>
  <si>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</si>
  <si>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</si>
  <si>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</si>
  <si>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</si>
  <si>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</si>
  <si>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</si>
  <si>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</si>
  <si>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</si>
  <si>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</si>
  <si>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</si>
  <si>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</si>
  <si>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</si>
  <si>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</si>
  <si>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</si>
  <si>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</si>
  <si>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</si>
  <si>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</si>
  <si>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</si>
  <si>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</si>
  <si>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</si>
  <si>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</si>
  <si>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</si>
  <si>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</si>
  <si>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</si>
  <si>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</si>
  <si>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</si>
  <si>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</si>
  <si>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</si>
  <si>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</si>
  <si>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</si>
  <si>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</si>
  <si>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</si>
  <si>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</si>
  <si>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</si>
  <si>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</si>
  <si>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</si>
  <si>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</si>
  <si>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</si>
  <si>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</si>
  <si>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</si>
  <si>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</si>
  <si>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</si>
  <si>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</si>
  <si>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</si>
  <si>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</si>
  <si>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</si>
  <si>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</si>
  <si>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</si>
  <si>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</si>
  <si>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</si>
  <si>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</si>
  <si>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</si>
  <si>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</si>
  <si>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</si>
  <si>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</si>
  <si>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</si>
  <si>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</si>
  <si>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</si>
  <si>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</si>
  <si>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</si>
  <si>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</si>
  <si>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</si>
  <si>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</si>
  <si>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</si>
  <si>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</si>
  <si>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</si>
  <si>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</si>
  <si>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</si>
  <si>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</si>
  <si>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</si>
  <si>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</si>
  <si>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</si>
  <si>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</si>
  <si>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</si>
  <si>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</si>
  <si>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</si>
  <si>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</si>
  <si>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</si>
  <si>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</si>
  <si>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</si>
  <si>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</si>
  <si>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</si>
  <si>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</si>
  <si>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</si>
  <si>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</si>
  <si>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</si>
  <si>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</si>
  <si>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</si>
  <si>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</si>
  <si>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</si>
  <si>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</si>
  <si>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</si>
  <si>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</si>
  <si>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</si>
  <si>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</si>
  <si>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</si>
  <si>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</si>
  <si>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</si>
  <si>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</si>
  <si>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</si>
  <si>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</si>
  <si>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</si>
  <si>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</si>
  <si>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</si>
  <si>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</si>
  <si>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</si>
  <si>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</si>
  <si>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</si>
  <si>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</si>
  <si>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</si>
  <si>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</si>
  <si>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</si>
  <si>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</si>
  <si>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</si>
  <si>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</si>
  <si>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</si>
  <si>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</si>
  <si>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</si>
  <si>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</si>
  <si>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</si>
  <si>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</si>
  <si>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</si>
  <si>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</si>
  <si>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</si>
  <si>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</si>
  <si>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</si>
  <si>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</si>
  <si>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</si>
  <si>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</si>
  <si>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</si>
  <si>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</si>
  <si>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</si>
  <si>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</si>
  <si>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</si>
  <si>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</si>
  <si>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</si>
  <si>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</si>
  <si>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</si>
  <si>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</si>
  <si>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</si>
  <si>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</si>
  <si>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</si>
  <si>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</si>
  <si>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</si>
  <si>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</si>
  <si>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</si>
  <si>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</si>
  <si>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</si>
  <si>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</si>
  <si>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</si>
  <si>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</si>
  <si>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</si>
  <si>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</si>
  <si>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</si>
  <si>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</si>
  <si>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</si>
  <si>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</si>
  <si>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</si>
  <si>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</si>
  <si>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</si>
  <si>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</si>
  <si>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</si>
  <si>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</si>
  <si>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</si>
  <si>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</si>
  <si>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</si>
  <si>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</si>
  <si>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</si>
  <si>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</si>
  <si>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</si>
  <si>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</si>
  <si>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</si>
  <si>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</si>
  <si>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</si>
  <si>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</si>
  <si>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</si>
  <si>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</si>
  <si>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</si>
  <si>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</si>
  <si>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</si>
  <si>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</si>
  <si>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</si>
  <si>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</si>
  <si>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</si>
  <si>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</si>
  <si>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</si>
  <si>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</si>
  <si>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</si>
  <si>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</si>
  <si>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</si>
  <si>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</si>
  <si>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</si>
  <si>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</si>
  <si>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</si>
  <si>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</si>
  <si>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</si>
  <si>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</si>
  <si>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</si>
  <si>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</si>
  <si>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</si>
  <si>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</si>
  <si>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</si>
  <si>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</si>
  <si>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</si>
  <si>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</si>
  <si>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</si>
  <si>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</si>
  <si>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</si>
  <si>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</si>
  <si>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</si>
  <si>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</si>
  <si>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</si>
  <si>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</si>
  <si>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</si>
  <si>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</si>
  <si>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</si>
  <si>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</si>
  <si>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</si>
  <si>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</si>
  <si>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</si>
  <si>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</si>
  <si>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</si>
  <si>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</si>
  <si>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</si>
  <si>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</si>
  <si>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</si>
  <si>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</si>
  <si>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</si>
  <si>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</si>
  <si>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</si>
  <si>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</si>
  <si>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</si>
  <si>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</si>
  <si>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</si>
  <si>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</si>
  <si>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</si>
  <si>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</si>
  <si>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</si>
  <si>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</si>
  <si>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</si>
  <si>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</si>
  <si>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</si>
  <si>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</si>
  <si>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</si>
  <si>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</si>
  <si>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</si>
  <si>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</si>
  <si>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</si>
  <si>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</si>
  <si>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</si>
  <si>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</si>
  <si>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</si>
  <si>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</si>
  <si>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</si>
  <si>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</si>
  <si>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</si>
  <si>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</si>
  <si>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</si>
  <si>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</si>
  <si>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</si>
  <si>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</si>
  <si>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</si>
  <si>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</si>
  <si>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</si>
  <si>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</si>
  <si>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</si>
  <si>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</si>
  <si>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</si>
  <si>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</si>
  <si>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</si>
  <si>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</si>
  <si>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</si>
  <si>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</si>
  <si>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</si>
  <si>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</si>
  <si>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</si>
  <si>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</si>
  <si>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</si>
  <si>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</si>
  <si>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</si>
  <si>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</si>
  <si>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</si>
  <si>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</si>
  <si>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</si>
  <si>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</si>
  <si>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</si>
  <si>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</si>
  <si>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</si>
  <si>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</si>
  <si>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</si>
  <si>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</si>
  <si>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</si>
  <si>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</si>
  <si>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</si>
  <si>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</si>
  <si>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</si>
  <si>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</si>
  <si>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</si>
  <si>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</si>
  <si>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</si>
  <si>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</si>
  <si>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</si>
  <si>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</si>
  <si>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</si>
  <si>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</si>
  <si>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</si>
  <si>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</si>
  <si>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</si>
  <si>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</si>
  <si>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</si>
  <si>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</si>
  <si>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</si>
  <si>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</si>
  <si>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</si>
  <si>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</si>
  <si>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</si>
  <si>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</si>
  <si>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</si>
  <si>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</si>
  <si>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</si>
  <si>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</si>
  <si>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</si>
  <si>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</si>
  <si>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</si>
  <si>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</si>
  <si>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</si>
  <si>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</si>
  <si>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</si>
  <si>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</si>
  <si>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</si>
  <si>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</si>
  <si>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</si>
  <si>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</si>
  <si>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</si>
  <si>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</si>
  <si>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</si>
  <si>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</si>
  <si>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</si>
  <si>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</si>
  <si>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</si>
  <si>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</si>
  <si>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</si>
  <si>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</si>
  <si>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</si>
  <si>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</si>
  <si>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</si>
  <si>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</si>
  <si>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</si>
  <si>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</si>
  <si>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</si>
  <si>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</si>
  <si>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</si>
  <si>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</si>
  <si>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</si>
  <si>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</si>
  <si>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</si>
  <si>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</si>
  <si>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</si>
  <si>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</si>
  <si>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</si>
  <si>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</si>
  <si>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</si>
  <si>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</si>
  <si>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</si>
  <si>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</si>
  <si>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</si>
  <si>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</si>
  <si>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</si>
  <si>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</si>
  <si>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</si>
  <si>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</si>
  <si>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</si>
  <si>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</si>
  <si>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</si>
  <si>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</si>
  <si>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</si>
  <si>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</si>
  <si>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</si>
  <si>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</si>
  <si>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</si>
  <si>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</si>
  <si>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</si>
  <si>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</si>
  <si>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</si>
  <si>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</si>
  <si>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</si>
  <si>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</si>
  <si>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</si>
  <si>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</si>
  <si>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</si>
  <si>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</si>
  <si>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</si>
  <si>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</si>
  <si>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</si>
  <si>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</si>
  <si>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</si>
  <si>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</si>
  <si>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</si>
  <si>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</si>
  <si>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</si>
  <si>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</si>
  <si>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</si>
  <si>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</si>
  <si>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</si>
  <si>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</si>
  <si>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</si>
  <si>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</si>
  <si>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</si>
  <si>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</si>
  <si>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</si>
  <si>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</si>
  <si>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</si>
  <si>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</si>
  <si>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</si>
  <si>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</si>
  <si>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</si>
  <si>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</si>
  <si>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</si>
  <si>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</si>
  <si>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</si>
  <si>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</si>
  <si>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</si>
  <si>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</si>
  <si>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</si>
  <si>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</si>
  <si>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</si>
  <si>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</si>
  <si>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</si>
  <si>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</si>
  <si>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</si>
  <si>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</si>
  <si>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</si>
  <si>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</si>
  <si>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</si>
  <si>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</si>
  <si>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</si>
  <si>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</si>
  <si>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</si>
  <si>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</si>
  <si>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</si>
  <si>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</si>
  <si>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</si>
  <si>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</si>
  <si>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</si>
  <si>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</si>
  <si>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</si>
  <si>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</si>
  <si>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</si>
  <si>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</si>
  <si>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</si>
  <si>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</si>
  <si>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</si>
  <si>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</si>
  <si>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</si>
  <si>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</si>
  <si>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</si>
  <si>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</si>
  <si>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</si>
  <si>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</si>
  <si>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</si>
  <si>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</si>
  <si>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</si>
  <si>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</si>
  <si>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</si>
  <si>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</si>
  <si>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</si>
  <si>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</si>
  <si>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</si>
  <si>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</si>
  <si>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</si>
  <si>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</si>
  <si>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</si>
  <si>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</si>
  <si>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</si>
  <si>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</si>
  <si>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</si>
  <si>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</si>
  <si>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</si>
  <si>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</si>
  <si>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</si>
  <si>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</si>
  <si>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</si>
  <si>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</si>
  <si>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</si>
  <si>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</si>
  <si>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</si>
  <si>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</si>
  <si>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</si>
  <si>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</si>
  <si>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</si>
  <si>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</si>
  <si>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</si>
  <si>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</si>
  <si>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</si>
  <si>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</si>
  <si>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</si>
  <si>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</si>
  <si>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</si>
  <si>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</si>
  <si>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</si>
  <si>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</si>
  <si>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</si>
  <si>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</si>
  <si>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</si>
  <si>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</si>
  <si>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</si>
  <si>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</si>
  <si>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</si>
  <si>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</si>
  <si>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</si>
  <si>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</si>
  <si>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</si>
  <si>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</si>
  <si>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</si>
  <si>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</si>
  <si>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</si>
  <si>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</si>
  <si>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</si>
  <si>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</si>
  <si>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</si>
  <si>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</si>
  <si>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</si>
  <si>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</si>
  <si>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</si>
  <si>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</si>
  <si>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</si>
  <si>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</si>
  <si>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</si>
  <si>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</si>
  <si>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</si>
  <si>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</si>
  <si>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</si>
  <si>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</si>
  <si>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</si>
  <si>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</si>
  <si>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</si>
  <si>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</si>
  <si>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</si>
  <si>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</si>
  <si>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</si>
  <si>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</si>
  <si>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</si>
  <si>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</si>
  <si>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</si>
  <si>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</si>
  <si>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</si>
  <si>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</si>
  <si>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</si>
  <si>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</si>
  <si>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</si>
  <si>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</si>
  <si>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</si>
  <si>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</si>
  <si>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</si>
  <si>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</si>
  <si>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</si>
  <si>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</si>
  <si>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</si>
  <si>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</si>
  <si>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</si>
  <si>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</si>
  <si>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</si>
  <si>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</si>
  <si>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</si>
  <si>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</si>
  <si>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</si>
  <si>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</si>
  <si>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</si>
  <si>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</si>
  <si>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</si>
  <si>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</si>
  <si>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</si>
  <si>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</si>
  <si>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</si>
  <si>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</si>
  <si>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</si>
  <si>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</si>
  <si>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</si>
  <si>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</si>
  <si>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</si>
  <si>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</si>
  <si>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</si>
  <si>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</si>
  <si>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</si>
  <si>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</si>
  <si>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</si>
  <si>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</si>
  <si>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</si>
  <si>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</si>
  <si>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</si>
  <si>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</si>
  <si>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</si>
  <si>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</si>
  <si>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</si>
  <si>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</si>
  <si>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</si>
  <si>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</si>
  <si>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</si>
  <si>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</si>
  <si>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</si>
  <si>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</si>
  <si>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</si>
  <si>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</si>
  <si>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</si>
  <si>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</si>
  <si>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</si>
  <si>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</si>
  <si>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</si>
  <si>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</si>
  <si>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</si>
  <si>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</si>
  <si>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</si>
  <si>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</si>
  <si>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</si>
  <si>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</si>
  <si>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</si>
  <si>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</si>
  <si>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</si>
  <si>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</si>
  <si>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</si>
  <si>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</si>
  <si>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</si>
  <si>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</si>
  <si>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</si>
  <si>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</si>
  <si>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</si>
  <si>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</si>
  <si>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</si>
  <si>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</si>
  <si>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</si>
  <si>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</si>
  <si>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</si>
  <si>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</si>
  <si>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</si>
  <si>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</si>
  <si>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</si>
  <si>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</si>
  <si>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</si>
  <si>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</si>
  <si>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</si>
  <si>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</si>
  <si>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</si>
  <si>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</si>
  <si>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</si>
  <si>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</si>
  <si>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</si>
  <si>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</si>
  <si>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</si>
  <si>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</si>
  <si>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</si>
  <si>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</si>
  <si>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</si>
  <si>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</si>
  <si>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</si>
  <si>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</si>
  <si>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</si>
  <si>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</si>
  <si>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</si>
  <si>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</si>
  <si>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</si>
  <si>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</si>
  <si>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</si>
  <si>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</si>
  <si>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</si>
  <si>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</si>
  <si>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</si>
  <si>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</si>
  <si>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</si>
  <si>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</si>
  <si>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</si>
  <si>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</si>
  <si>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</si>
  <si>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</si>
  <si>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</si>
  <si>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</si>
  <si>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</si>
  <si>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</si>
  <si>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</si>
  <si>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</si>
  <si>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</si>
  <si>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</si>
  <si>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</si>
  <si>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</si>
  <si>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</si>
  <si>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</si>
  <si>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</si>
  <si>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</si>
  <si>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</si>
  <si>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</si>
  <si>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</si>
  <si>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</si>
  <si>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</si>
  <si>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</si>
  <si>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</si>
  <si>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</si>
  <si>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</si>
  <si>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</si>
  <si>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</si>
  <si>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</si>
  <si>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</si>
  <si>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</si>
  <si>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</si>
  <si>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</si>
  <si>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</si>
  <si>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</si>
  <si>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</si>
  <si>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</si>
  <si>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</si>
  <si>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</si>
  <si>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</si>
  <si>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</si>
  <si>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</si>
  <si>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</si>
  <si>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</si>
  <si>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</si>
  <si>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</si>
  <si>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</si>
  <si>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</si>
  <si>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</si>
  <si>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</si>
  <si>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</si>
  <si>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</si>
  <si>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</si>
  <si>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</si>
  <si>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</si>
  <si>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</si>
  <si>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</si>
  <si>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</si>
  <si>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</si>
  <si>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</si>
  <si>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</si>
  <si>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</si>
  <si>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</si>
  <si>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</si>
  <si>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</si>
  <si>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</si>
  <si>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</si>
  <si>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</si>
  <si>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</si>
  <si>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</si>
  <si>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</si>
  <si>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</si>
  <si>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</si>
  <si>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</si>
  <si>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</si>
  <si>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</si>
  <si>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</si>
  <si>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</si>
  <si>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</si>
  <si>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</si>
  <si>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</si>
  <si>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</si>
  <si>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</si>
  <si>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</si>
  <si>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</si>
  <si>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</si>
  <si>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</si>
  <si>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</si>
  <si>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</si>
  <si>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</si>
  <si>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</si>
  <si>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</si>
  <si>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</si>
  <si>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</si>
  <si>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</si>
  <si>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</si>
  <si>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</si>
  <si>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</si>
  <si>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</si>
  <si>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</si>
  <si>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</si>
  <si>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</si>
  <si>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</si>
  <si>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</si>
  <si>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</si>
  <si>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</si>
  <si>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</si>
  <si>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</si>
  <si>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</si>
  <si>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</si>
  <si>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</si>
  <si>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</si>
  <si>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</si>
  <si>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</si>
  <si>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</si>
  <si>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</si>
  <si>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</si>
  <si>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</si>
  <si>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</si>
  <si>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</si>
  <si>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</si>
  <si>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</si>
  <si>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</si>
  <si>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</si>
  <si>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</si>
  <si>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</si>
  <si>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</si>
  <si>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</si>
  <si>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</si>
  <si>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</si>
  <si>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</si>
  <si>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</si>
  <si>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</si>
  <si>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</si>
  <si>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</si>
  <si>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</si>
  <si>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</si>
  <si>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</si>
  <si>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</si>
  <si>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</si>
  <si>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</si>
  <si>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</si>
  <si>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</si>
  <si>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</si>
  <si>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</si>
  <si>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</si>
  <si>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</si>
  <si>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</si>
  <si>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</si>
  <si>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</si>
  <si>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</si>
  <si>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</si>
  <si>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</si>
  <si>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</si>
  <si>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</si>
  <si>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</si>
  <si>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</si>
  <si>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</si>
  <si>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</si>
  <si>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</si>
  <si>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</si>
  <si>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</si>
  <si>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</si>
  <si>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</si>
  <si>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</si>
  <si>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</si>
  <si>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</si>
  <si>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</si>
  <si>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</si>
  <si>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</si>
  <si>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</si>
  <si>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</si>
  <si>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</si>
  <si>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</si>
  <si>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</si>
  <si>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</si>
  <si>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</si>
  <si>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</si>
  <si>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</si>
  <si>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</si>
  <si>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</si>
  <si>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</si>
  <si>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</si>
  <si>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</si>
  <si>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</si>
  <si>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</si>
  <si>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</si>
  <si>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</si>
  <si>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</si>
  <si>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</si>
  <si>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</si>
  <si>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</si>
  <si>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</si>
  <si>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</si>
  <si>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</si>
  <si>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</si>
  <si>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</si>
  <si>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</si>
  <si>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</si>
  <si>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</si>
  <si>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</si>
  <si>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</si>
  <si>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</si>
  <si>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</si>
  <si>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</si>
  <si>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</si>
  <si>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</si>
  <si>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</si>
  <si>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</si>
  <si>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</si>
  <si>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</si>
  <si>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</si>
  <si>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</si>
  <si>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</si>
  <si>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</si>
  <si>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</si>
  <si>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</si>
  <si>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</si>
  <si>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</si>
  <si>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</si>
  <si>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</si>
  <si>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</si>
  <si>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</si>
  <si>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</si>
  <si>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</si>
  <si>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</si>
  <si>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</si>
  <si>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</si>
  <si>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</si>
  <si>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</si>
  <si>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</si>
  <si>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</si>
  <si>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</si>
  <si>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</si>
  <si>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</si>
  <si>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</si>
  <si>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</si>
  <si>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</si>
  <si>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</si>
  <si>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</si>
  <si>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</si>
  <si>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</si>
  <si>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</si>
  <si>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</si>
  <si>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</si>
  <si>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</si>
  <si>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</si>
  <si>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</si>
  <si>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</si>
  <si>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</si>
  <si>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</si>
  <si>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</si>
  <si>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</si>
  <si>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</si>
  <si>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</si>
  <si>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</si>
  <si>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</si>
  <si>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</si>
  <si>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</si>
  <si>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</si>
  <si>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</si>
  <si>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</si>
  <si>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</si>
  <si>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</si>
  <si>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</si>
  <si>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</si>
  <si>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</si>
  <si>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</si>
  <si>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</si>
  <si>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</si>
  <si>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</si>
  <si>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</si>
  <si>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</si>
  <si>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</si>
  <si>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</si>
  <si>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</si>
  <si>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</si>
  <si>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</si>
  <si>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</si>
  <si>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</si>
  <si>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</si>
  <si>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</si>
  <si>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</si>
  <si>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</si>
  <si>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</si>
  <si>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</si>
  <si>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</si>
  <si>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</si>
  <si>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</si>
  <si>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</si>
  <si>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</si>
  <si>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</si>
  <si>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</si>
  <si>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</si>
  <si>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</si>
  <si>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</si>
  <si>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</si>
  <si>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</si>
  <si>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</si>
  <si>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</si>
  <si>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</si>
  <si>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</si>
  <si>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</si>
  <si>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</si>
  <si>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</si>
  <si>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</si>
  <si>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</si>
  <si>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</si>
  <si>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</si>
  <si>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</si>
  <si>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</si>
  <si>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</si>
  <si>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</si>
  <si>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</si>
  <si>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</si>
  <si>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</si>
  <si>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</si>
  <si>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</si>
  <si>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</si>
  <si>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</si>
  <si>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</si>
  <si>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</si>
  <si>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</si>
  <si>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</si>
  <si>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</si>
  <si>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</si>
  <si>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</si>
  <si>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</si>
  <si>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</si>
  <si>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</si>
  <si>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</si>
  <si>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</si>
  <si>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</si>
  <si>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</si>
  <si>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</si>
  <si>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</si>
  <si>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</si>
  <si>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</si>
  <si>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</si>
  <si>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</si>
  <si>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</si>
  <si>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</si>
  <si>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</si>
  <si>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</si>
  <si>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</si>
  <si>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</si>
  <si>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</si>
  <si>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</si>
  <si>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</si>
  <si>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</si>
  <si>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</si>
  <si>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</si>
  <si>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</si>
  <si>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</si>
  <si>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</si>
  <si>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</si>
  <si>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</si>
  <si>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</si>
  <si>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</si>
  <si>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</si>
  <si>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</si>
  <si>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</si>
  <si>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</si>
  <si>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</si>
  <si>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</si>
  <si>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</si>
  <si>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</si>
  <si>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</si>
  <si>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</si>
  <si>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</si>
  <si>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</si>
  <si>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</si>
  <si>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</si>
  <si>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</si>
  <si>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</si>
  <si>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</si>
  <si>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</si>
  <si>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</si>
  <si>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</si>
  <si>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</si>
  <si>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</si>
  <si>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</si>
  <si>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</si>
  <si>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</si>
  <si>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</si>
  <si>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</si>
  <si>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</si>
  <si>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</si>
  <si>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</si>
  <si>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</si>
  <si>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</si>
  <si>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</si>
  <si>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</si>
  <si>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</si>
  <si>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</si>
  <si>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</si>
  <si>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</si>
  <si>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</si>
  <si>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</si>
  <si>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</si>
  <si>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</si>
  <si>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</si>
  <si>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</si>
  <si>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</si>
  <si>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</si>
  <si>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</si>
  <si>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</si>
  <si>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</si>
  <si>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</si>
  <si>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</si>
  <si>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</si>
  <si>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</si>
  <si>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</si>
  <si>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</si>
  <si>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</si>
  <si>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</si>
  <si>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</si>
  <si>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</si>
  <si>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</si>
  <si>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</si>
  <si>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</si>
  <si>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</si>
  <si>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</si>
  <si>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</si>
  <si>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</si>
  <si>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</si>
  <si>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</si>
  <si>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</si>
  <si>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</si>
  <si>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</si>
  <si>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</si>
  <si>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</si>
  <si>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</si>
  <si>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</si>
  <si>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</si>
  <si>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</si>
  <si>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</si>
  <si>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</si>
  <si>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</si>
  <si>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</si>
  <si>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</si>
  <si>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</si>
  <si>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</si>
  <si>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</si>
  <si>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</si>
  <si>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</si>
  <si>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</si>
  <si>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</si>
  <si>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</si>
  <si>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</si>
  <si>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</si>
  <si>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</si>
  <si>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</si>
  <si>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</si>
  <si>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</si>
  <si>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</si>
  <si>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</si>
  <si>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</si>
  <si>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</si>
  <si>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</si>
  <si>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</si>
  <si>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</si>
  <si>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</si>
  <si>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</si>
  <si>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</si>
  <si>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</si>
  <si>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</si>
  <si>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</si>
  <si>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</si>
  <si>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</si>
  <si>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</si>
  <si>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</si>
  <si>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</si>
  <si>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</si>
  <si>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</si>
  <si>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</si>
  <si>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</si>
  <si>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</si>
  <si>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</si>
  <si>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</si>
  <si>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</si>
  <si>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</si>
  <si>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</si>
  <si>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</si>
  <si>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</si>
  <si>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</si>
  <si>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</si>
  <si>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</si>
  <si>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</si>
  <si>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</si>
  <si>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</si>
  <si>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</si>
  <si>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</si>
  <si>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</si>
  <si>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</si>
  <si>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</si>
  <si>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</si>
  <si>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</si>
  <si>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</si>
  <si>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</si>
  <si>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</si>
  <si>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</si>
  <si>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</si>
  <si>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</si>
  <si>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</si>
  <si>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</si>
  <si>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</si>
  <si>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</si>
  <si>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</si>
  <si>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</si>
  <si>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</si>
  <si>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</si>
  <si>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</si>
  <si>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</si>
  <si>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</si>
  <si>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</si>
  <si>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</si>
  <si>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</si>
  <si>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</si>
  <si>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</si>
  <si>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</si>
  <si>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</si>
  <si>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</si>
  <si>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</si>
  <si>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</si>
  <si>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</si>
  <si>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</si>
  <si>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</si>
  <si>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</si>
  <si>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</si>
  <si>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</si>
  <si>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</si>
  <si>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</si>
  <si>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</si>
  <si>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</si>
  <si>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</si>
  <si>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</si>
  <si>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</si>
  <si>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</si>
  <si>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</si>
  <si>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</si>
  <si>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</si>
  <si>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</si>
  <si>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</si>
  <si>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</si>
  <si>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</si>
  <si>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</si>
  <si>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</si>
  <si>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</si>
  <si>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</si>
  <si>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</si>
  <si>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</si>
  <si>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</si>
  <si>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</si>
  <si>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</si>
  <si>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</si>
  <si>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</si>
  <si>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</si>
  <si>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</si>
  <si>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</si>
  <si>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</si>
  <si>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</si>
  <si>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</si>
  <si>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</si>
  <si>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</si>
  <si>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</si>
  <si>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</si>
  <si>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</si>
  <si>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</si>
  <si>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</si>
  <si>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</si>
  <si>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</si>
  <si>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</si>
  <si>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</si>
  <si>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</si>
  <si>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</si>
  <si>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</si>
  <si>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</si>
  <si>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</si>
  <si>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</si>
  <si>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</si>
  <si>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</si>
  <si>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</si>
  <si>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</si>
  <si>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</si>
  <si>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</si>
  <si>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</si>
  <si>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</si>
  <si>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</si>
  <si>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</si>
  <si>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</si>
  <si>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</si>
  <si>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</si>
  <si>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</si>
  <si>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</si>
  <si>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</si>
  <si>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</si>
  <si>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</si>
  <si>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</si>
  <si>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</si>
  <si>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</si>
  <si>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</si>
  <si>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</si>
  <si>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</si>
  <si>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</si>
  <si>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</si>
  <si>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</si>
  <si>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</si>
  <si>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</si>
  <si>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</si>
  <si>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</si>
  <si>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</si>
  <si>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</si>
  <si>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</si>
  <si>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</si>
  <si>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</si>
  <si>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</si>
  <si>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</si>
  <si>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</si>
  <si>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</si>
  <si>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</si>
  <si>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</si>
  <si>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</si>
  <si>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</si>
  <si>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</si>
  <si>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</si>
  <si>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</si>
  <si>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</si>
  <si>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</si>
  <si>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</si>
  <si>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</si>
  <si>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</si>
  <si>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</si>
  <si>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</si>
  <si>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</si>
  <si>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</si>
  <si>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</si>
  <si>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</si>
  <si>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</si>
  <si>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</si>
  <si>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</si>
  <si>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</si>
  <si>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</si>
  <si>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</si>
  <si>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</si>
  <si>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</si>
  <si>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</si>
  <si>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</si>
  <si>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</si>
  <si>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</si>
  <si>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</si>
  <si>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</si>
  <si>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</si>
  <si>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</si>
  <si>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</si>
  <si>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</si>
  <si>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</si>
  <si>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</si>
  <si>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</si>
  <si>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</si>
  <si>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</si>
  <si>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</si>
  <si>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</si>
  <si>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</si>
  <si>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</si>
  <si>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</si>
  <si>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</si>
  <si>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</si>
  <si>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</si>
  <si>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</si>
  <si>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</si>
  <si>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</si>
  <si>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</si>
  <si>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</si>
  <si>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</si>
  <si>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</si>
  <si>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</si>
  <si>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</si>
  <si>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</si>
  <si>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</si>
  <si>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</si>
  <si>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</si>
  <si>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</si>
  <si>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</si>
  <si>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</si>
  <si>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</si>
  <si>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</si>
  <si>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</si>
  <si>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</si>
  <si>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</si>
  <si>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</si>
  <si>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</si>
  <si>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</si>
  <si>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</si>
  <si>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</si>
  <si>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</si>
  <si>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</si>
  <si>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</si>
  <si>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</si>
  <si>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</si>
  <si>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</si>
  <si>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</si>
  <si>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</si>
  <si>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</si>
  <si>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</si>
  <si>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</si>
  <si>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</si>
  <si>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</si>
  <si>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</si>
  <si>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</si>
  <si>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</si>
  <si>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</si>
  <si>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</si>
  <si>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</si>
  <si>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</si>
  <si>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</si>
  <si>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</si>
  <si>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</si>
  <si>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</si>
  <si>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</si>
  <si>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</si>
  <si>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</si>
  <si>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</si>
  <si>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</si>
  <si>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</si>
  <si>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</si>
  <si>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</si>
  <si>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</si>
  <si>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</si>
  <si>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</si>
  <si>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</si>
  <si>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</si>
  <si>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</si>
  <si>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</si>
  <si>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</si>
  <si>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</si>
  <si>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</si>
  <si>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</si>
  <si>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</si>
  <si>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</si>
  <si>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</si>
  <si>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</si>
  <si>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</si>
  <si>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</si>
  <si>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</si>
  <si>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</si>
  <si>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</si>
  <si>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</si>
  <si>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</si>
  <si>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</si>
  <si>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</si>
  <si>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</si>
  <si>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</si>
  <si>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</si>
  <si>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</si>
  <si>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</si>
  <si>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</si>
  <si>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</si>
  <si>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</si>
  <si>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</si>
  <si>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</si>
  <si>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</si>
  <si>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</si>
  <si>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</si>
  <si>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</si>
  <si>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</si>
  <si>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</si>
  <si>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</si>
  <si>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</si>
  <si>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</si>
  <si>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</si>
  <si>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</si>
  <si>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</si>
  <si>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</si>
  <si>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</si>
  <si>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</si>
  <si>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</si>
  <si>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</si>
  <si>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</si>
  <si>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</si>
  <si>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</si>
  <si>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</si>
  <si>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</si>
  <si>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</si>
  <si>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</si>
  <si>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</si>
  <si>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</si>
  <si>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</si>
  <si>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</si>
  <si>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</si>
  <si>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</si>
  <si>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</si>
  <si>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</si>
  <si>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</si>
  <si>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</si>
  <si>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</si>
  <si>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</si>
  <si>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</si>
  <si>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</si>
  <si>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</si>
  <si>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</si>
  <si>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</si>
  <si>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</si>
  <si>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</si>
  <si>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</si>
  <si>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</si>
  <si>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</si>
  <si>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</si>
  <si>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</si>
  <si>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</si>
  <si>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</si>
  <si>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</si>
  <si>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</si>
  <si>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</si>
  <si>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</si>
  <si>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</si>
  <si>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</si>
  <si>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</si>
  <si>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</si>
  <si>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</si>
  <si>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</si>
  <si>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</si>
  <si>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</si>
  <si>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</si>
  <si>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</si>
  <si>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</si>
  <si>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</si>
  <si>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</si>
  <si>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</si>
  <si>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</si>
  <si>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</si>
  <si>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</si>
  <si>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</si>
  <si>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</si>
  <si>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</si>
  <si>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</si>
  <si>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</si>
  <si>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</si>
  <si>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</si>
  <si>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</si>
  <si>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</si>
  <si>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</si>
  <si>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</si>
  <si>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</si>
  <si>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</si>
  <si>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</si>
  <si>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</si>
  <si>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</si>
  <si>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</si>
  <si>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</si>
  <si>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</si>
  <si>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</si>
  <si>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</si>
  <si>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</si>
  <si>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</si>
  <si>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</si>
  <si>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</si>
  <si>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</si>
  <si>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</si>
  <si>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</si>
  <si>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</si>
  <si>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</si>
  <si>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</si>
  <si>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</si>
  <si>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</si>
  <si>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</si>
  <si>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</si>
  <si>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</si>
  <si>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</si>
  <si>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</si>
  <si>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</si>
  <si>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</si>
  <si>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</si>
  <si>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</si>
  <si>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</si>
  <si>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</si>
  <si>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</si>
  <si>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</si>
  <si>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</si>
  <si>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</si>
  <si>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</si>
  <si>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</si>
  <si>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</si>
  <si>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</si>
  <si>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</si>
  <si>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</si>
  <si>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</si>
  <si>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</si>
  <si>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</si>
  <si>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</si>
  <si>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</si>
  <si>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</si>
  <si>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</si>
  <si>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</si>
  <si>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</si>
  <si>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</si>
  <si>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</si>
  <si>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</si>
  <si>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</si>
  <si>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</si>
  <si>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</si>
  <si>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</si>
  <si>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</si>
  <si>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</si>
  <si>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</si>
  <si>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</si>
  <si>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</si>
  <si>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</si>
  <si>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</si>
  <si>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</si>
  <si>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</si>
  <si>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</si>
  <si>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</si>
  <si>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</si>
  <si>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</si>
  <si>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</si>
  <si>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</si>
  <si>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</si>
  <si>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</si>
  <si>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</si>
  <si>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</si>
  <si>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</si>
  <si>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</si>
  <si>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</si>
  <si>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</si>
  <si>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</si>
  <si>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</si>
  <si>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</si>
  <si>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</si>
  <si>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</si>
  <si>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</si>
  <si>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</si>
  <si>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</si>
  <si>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</si>
  <si>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</si>
  <si>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</si>
  <si>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</si>
  <si>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</si>
  <si>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</si>
  <si>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</si>
  <si>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</si>
  <si>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</si>
  <si>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</si>
  <si>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</si>
  <si>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</si>
  <si>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</si>
  <si>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</si>
  <si>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</si>
  <si>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</si>
  <si>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</si>
  <si>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</si>
  <si>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</si>
  <si>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</si>
  <si>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</si>
  <si>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</si>
  <si>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</si>
  <si>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</si>
  <si>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</si>
  <si>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</si>
  <si>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</si>
  <si>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</si>
  <si>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</si>
  <si>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</si>
  <si>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</si>
  <si>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</si>
  <si>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</si>
  <si>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</si>
  <si>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</si>
  <si>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</si>
  <si>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</si>
  <si>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</si>
  <si>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</si>
  <si>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</si>
  <si>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</si>
  <si>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</si>
  <si>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</si>
  <si>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</si>
  <si>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</si>
  <si>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</si>
  <si>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</si>
  <si>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</si>
  <si>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</si>
  <si>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</si>
  <si>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</si>
  <si>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</si>
  <si>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</si>
  <si>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</si>
  <si>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</si>
  <si>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</si>
  <si>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</si>
  <si>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</si>
  <si>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</si>
  <si>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</si>
  <si>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</si>
  <si>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</si>
  <si>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</si>
  <si>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</si>
  <si>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</si>
  <si>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</si>
  <si>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</si>
  <si>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</si>
  <si>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</si>
  <si>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</si>
  <si>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</si>
  <si>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</si>
  <si>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</si>
  <si>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</si>
  <si>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</si>
  <si>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</si>
  <si>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</si>
  <si>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</si>
  <si>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</si>
  <si>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</si>
  <si>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</si>
  <si>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</si>
  <si>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</si>
  <si>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</si>
  <si>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</si>
  <si>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</si>
  <si>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</si>
  <si>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</si>
  <si>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</si>
  <si>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</si>
  <si>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</si>
  <si>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</si>
  <si>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</si>
  <si>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</si>
  <si>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</si>
  <si>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</si>
  <si>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</si>
  <si>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</si>
  <si>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</si>
  <si>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</si>
  <si>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</si>
  <si>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</si>
  <si>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</si>
  <si>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</si>
  <si>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</si>
  <si>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</si>
  <si>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</si>
  <si>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</si>
  <si>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</si>
  <si>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</si>
  <si>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</si>
  <si>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</si>
  <si>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</si>
  <si>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</si>
  <si>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</si>
  <si>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</si>
  <si>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</si>
  <si>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</si>
  <si>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</si>
  <si>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</si>
  <si>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</si>
  <si>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</si>
  <si>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</si>
  <si>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</si>
  <si>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</si>
  <si>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</si>
  <si>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</si>
  <si>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</si>
  <si>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</si>
  <si>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</si>
  <si>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</si>
  <si>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</si>
  <si>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</si>
  <si>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</si>
  <si>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</si>
  <si>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</si>
  <si>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</si>
  <si>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</si>
  <si>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</si>
  <si>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</si>
  <si>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</si>
  <si>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</si>
  <si>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</si>
  <si>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</si>
  <si>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</si>
  <si>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</si>
  <si>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</si>
  <si>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</si>
  <si>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</si>
  <si>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</si>
  <si>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</si>
  <si>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</si>
  <si>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</si>
  <si>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</si>
  <si>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</si>
  <si>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</si>
  <si>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</si>
  <si>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</si>
  <si>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</si>
  <si>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</si>
  <si>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</si>
  <si>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</si>
  <si>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</si>
  <si>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</si>
  <si>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</si>
  <si>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</si>
  <si>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</si>
  <si>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</si>
  <si>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</si>
  <si>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</si>
  <si>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</si>
  <si>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</si>
  <si>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</si>
  <si>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</si>
  <si>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</si>
  <si>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</si>
  <si>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</si>
  <si>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</si>
  <si>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</si>
  <si>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</si>
  <si>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</si>
  <si>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</si>
  <si>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</si>
  <si>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</si>
  <si>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</si>
  <si>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</si>
  <si>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</si>
  <si>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</si>
  <si>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</si>
  <si>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</si>
  <si>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</si>
  <si>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</si>
  <si>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</si>
  <si>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</si>
  <si>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</si>
  <si>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</si>
  <si>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</si>
  <si>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</si>
  <si>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</si>
  <si>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</si>
  <si>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</si>
  <si>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</si>
  <si>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</si>
  <si>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</si>
  <si>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</si>
  <si>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</si>
  <si>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</si>
  <si>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</si>
  <si>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</si>
  <si>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</si>
  <si>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</si>
  <si>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</si>
  <si>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</si>
  <si>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</si>
  <si>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</si>
  <si>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</si>
  <si>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</si>
  <si>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</si>
  <si>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</si>
  <si>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</si>
  <si>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</si>
  <si>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</si>
  <si>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</si>
  <si>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</si>
  <si>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</si>
  <si>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</si>
  <si>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</si>
  <si>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</si>
  <si>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</si>
  <si>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</si>
  <si>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</si>
  <si>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</si>
  <si>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</si>
  <si>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</si>
  <si>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</si>
  <si>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</si>
  <si>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</si>
  <si>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</si>
  <si>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</si>
  <si>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</si>
  <si>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</si>
  <si>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</si>
  <si>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</si>
  <si>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</si>
  <si>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</si>
  <si>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</si>
  <si>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</si>
  <si>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</si>
  <si>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</si>
  <si>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</si>
  <si>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</si>
  <si>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</si>
  <si>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</si>
  <si>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</si>
  <si>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</si>
  <si>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</si>
  <si>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</si>
  <si>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</si>
  <si>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</si>
  <si>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</si>
  <si>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</si>
  <si>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</si>
  <si>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</si>
  <si>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</si>
  <si>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</si>
  <si>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</si>
  <si>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</si>
  <si>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</si>
  <si>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</si>
  <si>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</si>
  <si>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</si>
  <si>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</si>
  <si>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</si>
  <si>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</si>
  <si>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</si>
  <si>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</si>
  <si>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</si>
  <si>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</si>
  <si>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</si>
  <si>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</si>
  <si>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</si>
  <si>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</si>
  <si>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</si>
  <si>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</si>
  <si>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</si>
  <si>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</si>
  <si>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</si>
  <si>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</si>
  <si>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</si>
  <si>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</si>
  <si>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</si>
  <si>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</si>
  <si>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</si>
  <si>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</si>
  <si>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</si>
  <si>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</si>
  <si>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</si>
  <si>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</si>
  <si>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</si>
  <si>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</si>
  <si>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</si>
  <si>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</si>
  <si>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</si>
  <si>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</si>
  <si>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</si>
  <si>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</si>
  <si>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</si>
  <si>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</si>
  <si>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</si>
  <si>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</si>
  <si>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</si>
  <si>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</si>
  <si>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</si>
  <si>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</si>
  <si>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</si>
  <si>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</si>
  <si>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</si>
  <si>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</si>
  <si>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</si>
  <si>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</si>
  <si>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</si>
  <si>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</si>
  <si>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</si>
  <si>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</si>
  <si>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</si>
  <si>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</si>
  <si>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</si>
  <si>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</si>
  <si>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</si>
  <si>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</si>
  <si>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</si>
  <si>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</si>
  <si>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</si>
  <si>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</si>
  <si>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</si>
  <si>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</si>
  <si>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</si>
  <si>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</si>
  <si>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</si>
  <si>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</si>
  <si>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</si>
  <si>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</si>
  <si>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</si>
  <si>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</si>
  <si>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</si>
  <si>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</si>
  <si>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</si>
  <si>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</si>
  <si>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</si>
  <si>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</si>
  <si>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</si>
  <si>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</si>
  <si>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</si>
  <si>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</si>
  <si>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</si>
  <si>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</si>
  <si>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</si>
  <si>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</si>
  <si>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</si>
  <si>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</si>
  <si>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</si>
  <si>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</si>
  <si>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</si>
  <si>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</si>
  <si>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</si>
  <si>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</si>
  <si>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</si>
  <si>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</si>
  <si>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</si>
  <si>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</si>
  <si>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</si>
  <si>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</si>
  <si>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</si>
  <si>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</si>
  <si>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</si>
  <si>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</si>
  <si>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</si>
  <si>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</si>
  <si>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</si>
  <si>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</si>
  <si>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</si>
  <si>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</si>
  <si>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</si>
  <si>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</si>
  <si>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</si>
  <si>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</si>
  <si>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</si>
  <si>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</si>
  <si>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</si>
  <si>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</si>
  <si>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</si>
  <si>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</si>
  <si>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</si>
  <si>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</si>
  <si>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</si>
  <si>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</si>
  <si>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</si>
  <si>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</si>
  <si>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</si>
  <si>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</si>
  <si>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</si>
  <si>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</si>
  <si>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</si>
  <si>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</si>
  <si>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</si>
  <si>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</si>
  <si>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</si>
  <si>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</si>
  <si>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</si>
  <si>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</si>
  <si>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</si>
  <si>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</si>
  <si>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</si>
  <si>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</si>
  <si>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</si>
  <si>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</si>
  <si>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</si>
  <si>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</si>
  <si>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</si>
  <si>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</si>
  <si>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</si>
  <si>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</si>
  <si>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</si>
  <si>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</si>
  <si>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</si>
  <si>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</si>
  <si>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</si>
  <si>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</si>
  <si>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</si>
  <si>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</si>
  <si>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</si>
  <si>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</si>
  <si>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</si>
  <si>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</si>
  <si>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</si>
  <si>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</si>
  <si>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</si>
  <si>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</si>
  <si>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</si>
  <si>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</si>
  <si>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</si>
  <si>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</si>
  <si>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</si>
  <si>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</si>
  <si>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</si>
  <si>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</si>
  <si>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</si>
  <si>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</si>
  <si>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</si>
  <si>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</si>
  <si>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</si>
  <si>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</si>
  <si>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</si>
  <si>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</si>
  <si>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</si>
  <si>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</si>
  <si>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</si>
  <si>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</si>
  <si>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</si>
  <si>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</si>
  <si>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</si>
  <si>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</si>
  <si>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</si>
  <si>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</si>
  <si>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</si>
  <si>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</si>
  <si>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</si>
  <si>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</si>
  <si>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</si>
  <si>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</si>
  <si>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</si>
  <si>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</si>
  <si>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</si>
  <si>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</si>
  <si>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</si>
  <si>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</si>
  <si>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</si>
  <si>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</si>
  <si>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</si>
  <si>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</si>
  <si>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</si>
  <si>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</si>
  <si>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</si>
  <si>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</si>
  <si>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</si>
  <si>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</si>
  <si>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</si>
  <si>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</si>
  <si>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</si>
  <si>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</si>
  <si>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</si>
  <si>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</si>
  <si>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</si>
  <si>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</si>
  <si>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</si>
  <si>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</si>
  <si>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</si>
  <si>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</si>
  <si>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</si>
  <si>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</si>
  <si>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</si>
  <si>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</si>
  <si>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</si>
  <si>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</si>
  <si>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</si>
  <si>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</si>
  <si>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</si>
  <si>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</si>
  <si>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</si>
  <si>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</si>
  <si>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</si>
  <si>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</si>
  <si>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</si>
  <si>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</si>
  <si>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</si>
  <si>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</si>
  <si>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</si>
  <si>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</si>
  <si>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</si>
  <si>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</si>
  <si>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</si>
  <si>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</si>
  <si>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</si>
  <si>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</si>
  <si>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</si>
  <si>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</si>
  <si>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</si>
  <si>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</si>
  <si>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</si>
  <si>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</si>
  <si>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</si>
  <si>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</si>
  <si>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</si>
  <si>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</si>
  <si>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</si>
  <si>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</si>
  <si>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</si>
  <si>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</si>
  <si>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</si>
  <si>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</si>
  <si>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</si>
  <si>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</si>
  <si>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</si>
  <si>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</si>
  <si>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</si>
  <si>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</si>
  <si>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</si>
  <si>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</si>
  <si>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</si>
  <si>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</si>
  <si>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</si>
  <si>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</si>
  <si>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</si>
  <si>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</si>
  <si>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</si>
  <si>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</si>
  <si>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</si>
  <si>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</si>
  <si>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</si>
  <si>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</si>
  <si>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</si>
  <si>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</si>
  <si>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</si>
  <si>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</si>
  <si>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</si>
  <si>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</si>
  <si>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</si>
  <si>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</si>
  <si>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</si>
  <si>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</si>
  <si>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</si>
  <si>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</si>
  <si>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</si>
  <si>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</si>
  <si>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</si>
  <si>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</si>
  <si>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</si>
  <si>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</si>
  <si>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</si>
  <si>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</si>
  <si>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</si>
  <si>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</si>
  <si>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</si>
  <si>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</si>
  <si>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</si>
  <si>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</si>
  <si>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</si>
  <si>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</si>
  <si>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</si>
  <si>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</si>
  <si>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</si>
  <si>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</si>
  <si>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</si>
  <si>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</si>
  <si>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</si>
  <si>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</si>
  <si>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</si>
  <si>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</si>
  <si>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</si>
  <si>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</si>
  <si>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</si>
  <si>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</si>
  <si>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</si>
  <si>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</si>
  <si>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</si>
  <si>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</si>
  <si>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</si>
  <si>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</si>
  <si>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</si>
  <si>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</si>
  <si>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</si>
  <si>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</si>
  <si>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</si>
  <si>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</si>
  <si>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</si>
  <si>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</si>
  <si>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</si>
  <si>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</si>
  <si>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</si>
  <si>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</si>
  <si>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</si>
  <si>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</si>
  <si>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</si>
  <si>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</si>
  <si>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</si>
  <si>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</si>
  <si>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</si>
  <si>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</si>
  <si>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</si>
  <si>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</si>
  <si>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</si>
  <si>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</si>
  <si>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</si>
  <si>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</si>
  <si>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</si>
  <si>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</si>
  <si>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</si>
  <si>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</si>
  <si>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</si>
  <si>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</si>
  <si>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</si>
  <si>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</si>
  <si>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</si>
  <si>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</si>
  <si>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</si>
  <si>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</si>
  <si>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</si>
  <si>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</si>
  <si>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</si>
  <si>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</si>
  <si>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</si>
  <si>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</si>
  <si>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</si>
  <si>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</si>
  <si>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</si>
  <si>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</si>
  <si>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</si>
  <si>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</si>
  <si>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</si>
  <si>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</si>
  <si>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</si>
  <si>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</si>
  <si>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</si>
  <si>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</si>
  <si>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</si>
  <si>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</si>
  <si>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</si>
  <si>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</si>
  <si>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</si>
  <si>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</si>
  <si>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</si>
  <si>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</si>
  <si>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</si>
  <si>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</si>
  <si>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</si>
  <si>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</si>
  <si>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</si>
  <si>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</si>
  <si>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</si>
  <si>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</si>
  <si>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</si>
  <si>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</si>
  <si>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</si>
  <si>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</si>
  <si>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</si>
  <si>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</si>
  <si>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</si>
  <si>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</si>
  <si>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</si>
  <si>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</si>
  <si>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</si>
  <si>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</si>
  <si>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</si>
  <si>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</si>
  <si>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</si>
  <si>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</si>
  <si>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</si>
  <si>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</si>
  <si>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</si>
  <si>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</si>
  <si>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</si>
  <si>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</si>
  <si>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</si>
  <si>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</si>
  <si>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</si>
  <si>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</si>
  <si>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</si>
  <si>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</si>
  <si>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</si>
  <si>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</si>
  <si>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</si>
  <si>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</si>
  <si>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</si>
  <si>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</si>
  <si>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</si>
  <si>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</si>
  <si>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</si>
  <si>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</si>
  <si>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</si>
  <si>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</si>
  <si>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</si>
  <si>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</si>
  <si>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</si>
  <si>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</si>
  <si>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</si>
  <si>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</si>
  <si>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</si>
  <si>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</si>
  <si>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</si>
  <si>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</si>
  <si>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</si>
  <si>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</si>
  <si>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</si>
  <si>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</si>
  <si>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</si>
  <si>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</si>
  <si>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</si>
  <si>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</si>
  <si>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</si>
  <si>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</si>
  <si>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</si>
  <si>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</si>
  <si>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</si>
  <si>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</si>
  <si>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</si>
  <si>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</si>
  <si>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</si>
  <si>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</si>
  <si>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</si>
  <si>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</si>
  <si>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</si>
  <si>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</si>
  <si>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</si>
  <si>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</si>
  <si>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</si>
  <si>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</si>
  <si>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</si>
  <si>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</si>
  <si>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</si>
  <si>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</si>
  <si>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</si>
  <si>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</si>
  <si>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</si>
  <si>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</si>
  <si>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</si>
  <si>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</si>
  <si>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</si>
  <si>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</si>
  <si>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</si>
  <si>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</si>
  <si>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</si>
  <si>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</si>
  <si>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</si>
  <si>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</si>
  <si>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</si>
  <si>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</si>
  <si>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</si>
  <si>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</si>
  <si>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</si>
  <si>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</si>
  <si>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</si>
  <si>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</si>
  <si>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</si>
  <si>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</si>
  <si>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</si>
  <si>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</si>
  <si>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</si>
  <si>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</si>
  <si>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</si>
  <si>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</si>
  <si>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</si>
  <si>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</si>
  <si>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</si>
  <si>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</si>
  <si>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</si>
  <si>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</si>
  <si>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</si>
  <si>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</si>
  <si>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</si>
  <si>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</si>
  <si>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</si>
  <si>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</si>
  <si>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</si>
  <si>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</si>
  <si>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</si>
  <si>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</si>
  <si>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</si>
  <si>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</si>
  <si>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</si>
  <si>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</si>
  <si>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</si>
  <si>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</si>
  <si>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</si>
  <si>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</si>
  <si>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</si>
  <si>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</si>
  <si>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</si>
  <si>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</si>
  <si>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</si>
  <si>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</si>
  <si>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</si>
  <si>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</si>
  <si>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</si>
  <si>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</si>
  <si>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</si>
  <si>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</si>
  <si>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</si>
  <si>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</si>
  <si>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</si>
  <si>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</si>
  <si>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</si>
  <si>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</si>
  <si>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</si>
  <si>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</si>
  <si>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</si>
  <si>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</si>
  <si>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</si>
  <si>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</si>
  <si>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</si>
  <si>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</si>
  <si>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</si>
  <si>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</si>
  <si>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</si>
  <si>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</si>
  <si>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</si>
  <si>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</si>
  <si>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</si>
  <si>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</si>
  <si>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</si>
  <si>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</si>
  <si>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</si>
  <si>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</si>
  <si>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</si>
  <si>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</si>
  <si>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</si>
  <si>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</si>
  <si>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</si>
  <si>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</si>
  <si>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</si>
  <si>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</si>
  <si>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</si>
  <si>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</si>
  <si>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</si>
  <si>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</si>
  <si>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</si>
  <si>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</si>
  <si>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</si>
  <si>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</si>
  <si>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</si>
  <si>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</si>
  <si>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</si>
  <si>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</si>
  <si>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</si>
  <si>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</si>
  <si>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</si>
  <si>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</si>
  <si>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</si>
  <si>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</si>
  <si>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</si>
  <si>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</si>
  <si>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</si>
  <si>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</si>
  <si>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</si>
  <si>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</si>
  <si>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</si>
  <si>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</si>
  <si>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</si>
  <si>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</si>
  <si>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</si>
  <si>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</si>
  <si>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</si>
  <si>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</si>
  <si>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</si>
  <si>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</si>
  <si>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</si>
  <si>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</si>
  <si>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</si>
  <si>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</si>
  <si>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</si>
  <si>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</si>
  <si>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</si>
  <si>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</si>
  <si>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</si>
  <si>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</si>
  <si>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</si>
  <si>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</si>
  <si>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</si>
  <si>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</si>
  <si>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</si>
  <si>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</si>
  <si>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</si>
  <si>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</si>
  <si>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</si>
  <si>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</si>
  <si>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</si>
  <si>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</si>
  <si>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</si>
  <si>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</si>
  <si>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</si>
  <si>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</si>
  <si>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</si>
  <si>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</si>
  <si>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</si>
  <si>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</si>
  <si>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</si>
  <si>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</si>
  <si>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</si>
  <si>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</si>
  <si>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</si>
  <si>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</si>
  <si>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</si>
  <si>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</si>
  <si>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</si>
  <si>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</si>
  <si>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</si>
  <si>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</si>
  <si>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</si>
  <si>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</si>
  <si>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</si>
  <si>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</si>
  <si>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</si>
  <si>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</si>
  <si>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</si>
  <si>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</si>
  <si>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</si>
  <si>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</si>
  <si>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</si>
  <si>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</si>
  <si>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</si>
  <si>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</si>
  <si>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</si>
  <si>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</si>
  <si>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</si>
  <si>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</si>
  <si>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</si>
  <si>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</si>
  <si>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</si>
  <si>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</si>
  <si>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</si>
  <si>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</si>
  <si>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</si>
  <si>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</si>
  <si>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</si>
  <si>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</si>
  <si>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</si>
  <si>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</si>
  <si>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</si>
  <si>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</si>
  <si>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</si>
  <si>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</si>
  <si>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</si>
  <si>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</si>
  <si>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</si>
  <si>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</si>
  <si>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</si>
  <si>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</si>
  <si>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</si>
  <si>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</si>
  <si>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</si>
  <si>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</si>
  <si>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</si>
  <si>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</si>
  <si>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</si>
  <si>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</si>
  <si>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</si>
  <si>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</si>
  <si>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</si>
  <si>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</si>
  <si>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</si>
  <si>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</si>
  <si>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</si>
  <si>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</si>
  <si>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</si>
  <si>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</si>
  <si>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</si>
  <si>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</si>
  <si>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</si>
  <si>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</si>
  <si>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</si>
  <si>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</si>
  <si>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</si>
  <si>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</si>
  <si>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</si>
  <si>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</si>
  <si>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</si>
  <si>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</si>
  <si>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</si>
  <si>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</si>
  <si>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</si>
  <si>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</si>
  <si>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</si>
  <si>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</si>
  <si>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</si>
  <si>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</si>
  <si>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</si>
  <si>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</si>
  <si>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</si>
  <si>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</si>
  <si>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</si>
  <si>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</si>
  <si>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</si>
  <si>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</si>
  <si>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</si>
  <si>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</si>
  <si>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</si>
  <si>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</si>
  <si>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</si>
  <si>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</si>
  <si>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</si>
  <si>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</si>
  <si>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</si>
  <si>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</si>
  <si>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</si>
  <si>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</si>
  <si>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</si>
  <si>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</si>
  <si>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</si>
  <si>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</si>
  <si>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</si>
  <si>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</si>
  <si>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</si>
  <si>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</si>
  <si>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</si>
  <si>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</si>
  <si>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</si>
  <si>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</si>
  <si>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</si>
  <si>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</si>
  <si>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</si>
  <si>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</si>
  <si>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</si>
  <si>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</si>
  <si>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</si>
  <si>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</si>
  <si>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</si>
  <si>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</si>
  <si>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</si>
  <si>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</si>
  <si>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</si>
  <si>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</si>
  <si>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</si>
  <si>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</si>
  <si>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</si>
  <si>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</si>
  <si>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</si>
  <si>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</si>
  <si>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</si>
  <si>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</si>
  <si>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</si>
  <si>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</si>
  <si>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</si>
  <si>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</si>
  <si>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</si>
  <si>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</si>
  <si>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</si>
  <si>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</si>
  <si>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</si>
  <si>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</si>
  <si>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</si>
  <si>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</si>
  <si>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</si>
  <si>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</si>
  <si>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</si>
  <si>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</si>
  <si>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</si>
  <si>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</si>
  <si>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</si>
  <si>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</si>
  <si>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</si>
  <si>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</si>
  <si>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</si>
  <si>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</si>
  <si>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</si>
  <si>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</si>
  <si>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</si>
  <si>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</si>
  <si>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</si>
  <si>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</si>
  <si>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</si>
  <si>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</si>
  <si>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</si>
  <si>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</si>
  <si>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</si>
  <si>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</si>
  <si>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</si>
  <si>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</si>
  <si>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</si>
  <si>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</si>
  <si>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</si>
  <si>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</si>
  <si>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</si>
  <si>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</si>
  <si>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</si>
  <si>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</si>
  <si>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</si>
  <si>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</si>
  <si>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</si>
  <si>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</si>
  <si>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</si>
  <si>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</si>
  <si>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</si>
  <si>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</si>
  <si>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</si>
  <si>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</si>
  <si>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</si>
  <si>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</si>
  <si>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</si>
  <si>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</si>
  <si>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</si>
  <si>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</si>
  <si>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</si>
  <si>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</si>
  <si>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</si>
  <si>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</si>
  <si>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</si>
  <si>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</si>
  <si>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</si>
  <si>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</si>
  <si>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</si>
  <si>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</si>
  <si>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</si>
  <si>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</si>
  <si>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</si>
  <si>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</si>
  <si>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</si>
  <si>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</si>
  <si>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</si>
  <si>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</si>
  <si>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</si>
  <si>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</si>
  <si>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</si>
  <si>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</si>
  <si>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</si>
  <si>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</si>
  <si>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</si>
  <si>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</si>
  <si>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</si>
  <si>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</si>
  <si>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</si>
  <si>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</si>
  <si>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</si>
  <si>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</si>
  <si>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</si>
  <si>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</si>
  <si>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</si>
  <si>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</si>
  <si>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</si>
  <si>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</si>
  <si>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</si>
  <si>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</si>
  <si>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</si>
  <si>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</si>
  <si>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</si>
  <si>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</si>
  <si>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</si>
  <si>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</si>
  <si>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</si>
  <si>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</si>
  <si>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</si>
  <si>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</si>
  <si>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</si>
  <si>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</si>
  <si>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</si>
  <si>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</si>
  <si>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</si>
  <si>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</si>
  <si>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</si>
  <si>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</si>
  <si>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</si>
  <si>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</si>
  <si>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</si>
  <si>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</si>
  <si>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</si>
  <si>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</si>
  <si>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</si>
  <si>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</si>
  <si>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</si>
  <si>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</si>
  <si>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</si>
  <si>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</si>
  <si>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</si>
  <si>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</si>
  <si>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</si>
  <si>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</si>
  <si>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</si>
  <si>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</si>
  <si>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</si>
  <si>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</si>
  <si>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</si>
  <si>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</si>
  <si>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</si>
  <si>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</si>
  <si>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</si>
  <si>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</si>
  <si>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</si>
  <si>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</si>
  <si>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</si>
  <si>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</si>
  <si>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</si>
  <si>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</si>
  <si>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</si>
  <si>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</si>
  <si>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</si>
  <si>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</si>
  <si>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</si>
  <si>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</si>
  <si>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</si>
  <si>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</si>
  <si>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</si>
  <si>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</si>
  <si>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</si>
  <si>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</si>
  <si>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</si>
  <si>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</si>
  <si>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</si>
  <si>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</si>
  <si>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</si>
  <si>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</si>
  <si>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</si>
  <si>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</si>
  <si>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</si>
  <si>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</si>
  <si>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</si>
  <si>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</si>
  <si>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</si>
  <si>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</si>
  <si>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</si>
  <si>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</si>
  <si>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</si>
  <si>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</si>
  <si>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</si>
  <si>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</si>
  <si>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</si>
  <si>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</si>
  <si>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</si>
  <si>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</si>
  <si>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</si>
  <si>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</si>
  <si>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</si>
  <si>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</si>
  <si>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</si>
  <si>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</si>
  <si>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</si>
  <si>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</si>
  <si>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</si>
  <si>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</si>
  <si>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</si>
  <si>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</si>
  <si>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</si>
  <si>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</si>
  <si>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</si>
  <si>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</si>
  <si>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</si>
  <si>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</si>
  <si>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</si>
  <si>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</si>
  <si>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</si>
  <si>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</si>
  <si>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</si>
  <si>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</si>
  <si>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</si>
  <si>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</si>
  <si>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</si>
  <si>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</si>
  <si>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</si>
  <si>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</si>
  <si>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</si>
  <si>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</si>
  <si>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</si>
  <si>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</si>
  <si>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</si>
  <si>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</si>
  <si>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</si>
  <si>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</si>
  <si>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</si>
  <si>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</si>
  <si>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</si>
  <si>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</si>
  <si>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</si>
  <si>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</si>
  <si>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</si>
  <si>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</si>
  <si>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</si>
  <si>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</si>
  <si>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</si>
  <si>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</si>
  <si>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</si>
  <si>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</si>
  <si>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</si>
  <si>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</si>
  <si>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</si>
  <si>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</si>
  <si>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</si>
  <si>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</si>
  <si>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</si>
  <si>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</si>
  <si>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</si>
  <si>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</si>
  <si>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</si>
  <si>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</si>
  <si>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</si>
  <si>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</si>
  <si>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</si>
  <si>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</si>
  <si>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</si>
  <si>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</si>
  <si>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</si>
  <si>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</si>
  <si>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</si>
  <si>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</si>
  <si>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</si>
  <si>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</si>
  <si>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</si>
  <si>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</si>
  <si>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</si>
  <si>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</si>
  <si>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</si>
  <si>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</si>
  <si>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</si>
  <si>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</si>
  <si>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</si>
  <si>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</si>
  <si>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</si>
  <si>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</si>
  <si>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</si>
  <si>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</si>
  <si>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</si>
  <si>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</si>
  <si>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</si>
  <si>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</si>
  <si>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</si>
  <si>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</si>
  <si>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</si>
  <si>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</si>
  <si>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</si>
  <si>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</si>
  <si>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</si>
  <si>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</si>
  <si>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</si>
  <si>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</si>
  <si>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</si>
  <si>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</si>
  <si>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</si>
  <si>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</si>
  <si>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</si>
  <si>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</si>
  <si>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</si>
  <si>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</si>
  <si>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</si>
  <si>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</si>
  <si>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</si>
  <si>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</si>
  <si>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</si>
  <si>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</si>
  <si>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</si>
  <si>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</si>
  <si>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</si>
  <si>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</si>
  <si>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</si>
  <si>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</si>
  <si>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</si>
  <si>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</si>
  <si>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</si>
  <si>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</si>
  <si>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</si>
  <si>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</si>
  <si>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</si>
  <si>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</si>
  <si>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</si>
  <si>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</si>
  <si>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</si>
  <si>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</si>
  <si>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</si>
  <si>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</si>
  <si>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</si>
  <si>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</si>
  <si>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</si>
  <si>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</si>
  <si>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</si>
  <si>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</si>
  <si>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</si>
  <si>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</si>
  <si>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</si>
  <si>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</si>
  <si>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</si>
  <si>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</si>
  <si>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</si>
  <si>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</si>
  <si>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</si>
  <si>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</si>
  <si>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</si>
  <si>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</si>
  <si>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</si>
  <si>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</si>
  <si>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</si>
  <si>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</si>
  <si>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</si>
  <si>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</si>
  <si>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</si>
  <si>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</si>
  <si>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</si>
  <si>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</si>
  <si>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</si>
  <si>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</si>
  <si>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</si>
  <si>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</si>
  <si>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</si>
  <si>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</si>
  <si>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</si>
  <si>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</si>
  <si>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</si>
  <si>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</si>
  <si>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</si>
  <si>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</si>
  <si>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</si>
  <si>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</si>
  <si>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</si>
  <si>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</si>
  <si>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</si>
  <si>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</si>
  <si>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</si>
  <si>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</si>
  <si>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</si>
  <si>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</si>
  <si>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</si>
  <si>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</si>
  <si>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</si>
  <si>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</si>
  <si>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</si>
  <si>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</si>
  <si>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</si>
  <si>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</si>
  <si>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</si>
  <si>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</si>
  <si>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</si>
  <si>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</si>
  <si>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</si>
  <si>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</si>
  <si>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</si>
  <si>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</si>
  <si>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</si>
  <si>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</si>
  <si>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</si>
  <si>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</si>
  <si>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</si>
  <si>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</si>
  <si>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</si>
  <si>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</si>
  <si>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</si>
  <si>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</si>
  <si>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</si>
  <si>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</si>
  <si>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</si>
  <si>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</si>
  <si>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</si>
  <si>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</si>
  <si>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</si>
  <si>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</si>
  <si>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</si>
  <si>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</si>
  <si>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</si>
  <si>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</si>
  <si>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</si>
  <si>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</si>
  <si>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</si>
  <si>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</si>
  <si>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</si>
  <si>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</si>
  <si>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</si>
  <si>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</si>
  <si>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</si>
  <si>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</si>
  <si>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</si>
  <si>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</si>
  <si>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</si>
  <si>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</si>
  <si>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</si>
  <si>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</si>
  <si>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</si>
  <si>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</si>
  <si>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</si>
  <si>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</si>
  <si>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</si>
  <si>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</si>
  <si>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</si>
  <si>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</si>
  <si>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</si>
  <si>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</si>
  <si>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</si>
  <si>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</si>
  <si>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</si>
  <si>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</si>
  <si>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</si>
  <si>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</si>
  <si>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</si>
  <si>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</si>
  <si>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</si>
  <si>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</si>
  <si>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</si>
  <si>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</si>
  <si>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</si>
  <si>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</si>
  <si>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</si>
  <si>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</si>
  <si>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</si>
  <si>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</si>
  <si>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</si>
  <si>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</si>
  <si>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</si>
  <si>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</si>
  <si>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</si>
  <si>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</si>
  <si>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</si>
  <si>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</si>
  <si>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</si>
  <si>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</si>
  <si>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</si>
  <si>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</si>
  <si>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</si>
  <si>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</si>
  <si>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</si>
  <si>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</si>
  <si>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</si>
  <si>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</si>
  <si>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</si>
  <si>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</si>
  <si>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</si>
  <si>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</si>
  <si>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</si>
  <si>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</si>
  <si>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</si>
  <si>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</si>
  <si>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</si>
  <si>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</si>
  <si>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</si>
  <si>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</si>
  <si>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</si>
  <si>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</si>
  <si>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</si>
  <si>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</si>
  <si>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</si>
  <si>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</si>
  <si>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</si>
  <si>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</si>
  <si>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</si>
  <si>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</si>
  <si>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</si>
  <si>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</si>
  <si>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</si>
  <si>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</si>
  <si>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</si>
  <si>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</si>
  <si>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</si>
  <si>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</si>
  <si>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</si>
  <si>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</si>
  <si>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</si>
  <si>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</si>
  <si>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</si>
  <si>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</si>
  <si>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</si>
  <si>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</si>
  <si>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</si>
  <si>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</si>
  <si>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</si>
  <si>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</si>
  <si>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</si>
  <si>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</si>
  <si>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</si>
  <si>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</si>
  <si>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</si>
  <si>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</si>
  <si>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</si>
  <si>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</si>
  <si>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</si>
  <si>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</si>
  <si>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</si>
  <si>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</si>
  <si>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</si>
  <si>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</si>
  <si>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</si>
  <si>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</si>
  <si>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</si>
  <si>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</si>
  <si>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</si>
  <si>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</si>
  <si>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</si>
  <si>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</si>
  <si>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</si>
  <si>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</si>
  <si>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</si>
  <si>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</si>
  <si>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</si>
  <si>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</si>
  <si>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</si>
  <si>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</si>
  <si>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</si>
  <si>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</si>
  <si>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</si>
  <si>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</si>
  <si>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</si>
  <si>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</si>
  <si>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</si>
  <si>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</si>
  <si>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</si>
  <si>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</si>
  <si>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</si>
  <si>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</si>
  <si>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</si>
  <si>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</si>
  <si>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</si>
  <si>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</si>
  <si>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</si>
  <si>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</si>
  <si>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</si>
  <si>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</si>
  <si>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</si>
  <si>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</si>
  <si>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</si>
  <si>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</si>
  <si>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</si>
  <si>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</si>
  <si>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</si>
  <si>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</si>
  <si>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</si>
  <si>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</si>
  <si>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</si>
  <si>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</si>
  <si>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</si>
  <si>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</si>
  <si>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</si>
  <si>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</si>
  <si>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</si>
  <si>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</si>
  <si>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</si>
  <si>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</si>
  <si>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</si>
  <si>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</si>
  <si>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</si>
  <si>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</si>
  <si>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</si>
  <si>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</si>
  <si>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</si>
  <si>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</si>
  <si>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</si>
  <si>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</si>
  <si>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</si>
  <si>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</si>
  <si>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</si>
  <si>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</si>
  <si>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</si>
  <si>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</si>
  <si>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</si>
  <si>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</si>
  <si>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</si>
  <si>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</si>
  <si>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</si>
  <si>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</si>
  <si>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</si>
  <si>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</si>
  <si>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</si>
  <si>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</si>
  <si>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</si>
  <si>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</si>
  <si>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</si>
  <si>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</si>
  <si>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</si>
  <si>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</si>
  <si>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</si>
  <si>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</si>
  <si>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</si>
  <si>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</si>
  <si>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</si>
  <si>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</si>
  <si>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</si>
  <si>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</si>
  <si>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</si>
  <si>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</si>
  <si>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</si>
  <si>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</si>
  <si>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</si>
  <si>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</si>
  <si>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</si>
  <si>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</si>
  <si>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</si>
  <si>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</si>
  <si>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</si>
  <si>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</si>
  <si>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</si>
  <si>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</si>
  <si>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</si>
  <si>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</si>
  <si>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</si>
  <si>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</si>
  <si>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</si>
  <si>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</si>
  <si>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</si>
  <si>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</si>
  <si>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</si>
  <si>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</si>
  <si>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</si>
  <si>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</si>
  <si>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</si>
  <si>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</si>
  <si>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</si>
  <si>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</si>
  <si>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</si>
  <si>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</si>
  <si>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</si>
  <si>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</si>
  <si>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</si>
  <si>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</si>
  <si>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</si>
  <si>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</si>
  <si>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</si>
  <si>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</si>
  <si>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</si>
  <si>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</si>
  <si>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</si>
  <si>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</si>
  <si>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</si>
  <si>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</si>
  <si>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</si>
  <si>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</si>
  <si>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</si>
  <si>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</si>
  <si>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</si>
  <si>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</si>
  <si>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</si>
  <si>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</si>
  <si>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</si>
  <si>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</si>
  <si>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</si>
  <si>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</si>
  <si>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</si>
  <si>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</si>
  <si>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</si>
  <si>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</si>
  <si>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</si>
  <si>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</si>
  <si>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</si>
  <si>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</si>
  <si>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</si>
  <si>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</si>
  <si>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</si>
  <si>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</si>
  <si>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</si>
  <si>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</si>
  <si>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</si>
  <si>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</si>
  <si>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</si>
  <si>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</si>
  <si>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</si>
  <si>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</si>
  <si>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</si>
  <si>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</si>
  <si>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</si>
  <si>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</si>
  <si>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</si>
  <si>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</si>
  <si>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</si>
  <si>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</si>
  <si>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</si>
  <si>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</si>
  <si>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</si>
  <si>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</si>
  <si>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</si>
  <si>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</si>
  <si>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</si>
  <si>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</si>
  <si>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</si>
  <si>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</si>
  <si>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</si>
  <si>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</si>
  <si>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</si>
  <si>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</si>
  <si>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</si>
  <si>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</si>
  <si>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</si>
  <si>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</si>
  <si>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</si>
  <si>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</si>
  <si>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</si>
  <si>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</si>
  <si>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</si>
  <si>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</si>
  <si>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</si>
  <si>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</si>
  <si>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</si>
  <si>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</si>
  <si>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</si>
  <si>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</si>
  <si>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</si>
  <si>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</si>
  <si>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</si>
  <si>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</si>
  <si>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</si>
  <si>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</si>
  <si>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</si>
  <si>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</si>
  <si>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</si>
  <si>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</si>
  <si>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</si>
  <si>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</si>
  <si>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</si>
  <si>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</si>
  <si>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</si>
  <si>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</si>
  <si>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</si>
  <si>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</si>
  <si>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</si>
  <si>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</si>
  <si>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</si>
  <si>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</si>
  <si>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</si>
  <si>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</si>
  <si>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</si>
  <si>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</si>
  <si>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</si>
  <si>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</si>
  <si>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</si>
  <si>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</si>
  <si>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</si>
  <si>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</si>
  <si>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</si>
  <si>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</si>
  <si>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</si>
  <si>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</si>
  <si>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</si>
  <si>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</si>
  <si>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</si>
  <si>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</si>
  <si>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</si>
  <si>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</si>
  <si>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</si>
  <si>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</si>
  <si>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</si>
  <si>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</si>
  <si>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</si>
  <si>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</si>
  <si>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</si>
  <si>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</si>
  <si>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</si>
  <si>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</si>
  <si>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</si>
  <si>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</si>
  <si>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</si>
  <si>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</si>
  <si>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</si>
  <si>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</si>
  <si>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</si>
  <si>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</si>
  <si>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</si>
  <si>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</si>
  <si>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</si>
  <si>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</si>
  <si>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</si>
  <si>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</si>
  <si>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</si>
  <si>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</si>
  <si>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</si>
  <si>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</si>
  <si>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</si>
  <si>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</si>
  <si>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</si>
  <si>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</si>
  <si>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</si>
  <si>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</si>
  <si>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</si>
  <si>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</si>
  <si>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</si>
  <si>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</si>
  <si>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</si>
  <si>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</si>
  <si>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</si>
  <si>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</si>
  <si>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</si>
  <si>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</si>
  <si>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</si>
  <si>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</si>
  <si>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</si>
  <si>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</si>
  <si>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</si>
  <si>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</si>
  <si>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</si>
  <si>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</si>
  <si>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</si>
  <si>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</si>
  <si>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</si>
  <si>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</si>
  <si>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</si>
  <si>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</si>
  <si>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</si>
  <si>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</si>
  <si>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</si>
  <si>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</si>
  <si>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</si>
  <si>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</si>
  <si>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</si>
  <si>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</si>
  <si>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</si>
  <si>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</si>
  <si>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</si>
  <si>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</si>
  <si>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</si>
  <si>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</si>
  <si>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</si>
  <si>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</si>
  <si>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</si>
  <si>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</si>
  <si>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</si>
  <si>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</si>
  <si>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</si>
  <si>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</si>
  <si>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</si>
  <si>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</si>
  <si>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</si>
  <si>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</si>
  <si>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</si>
  <si>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</si>
  <si>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</si>
  <si>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</si>
  <si>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</si>
  <si>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</si>
  <si>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</si>
  <si>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</si>
  <si>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</si>
  <si>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</si>
  <si>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</si>
  <si>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</si>
  <si>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</si>
  <si>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</si>
  <si>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</si>
  <si>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</si>
  <si>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</si>
  <si>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</si>
  <si>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</si>
  <si>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</si>
  <si>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</si>
  <si>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</si>
  <si>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</si>
  <si>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</si>
  <si>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</si>
  <si>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</si>
  <si>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</si>
  <si>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</si>
  <si>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</si>
  <si>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</si>
  <si>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</si>
  <si>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</si>
  <si>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</si>
  <si>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</si>
  <si>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</si>
  <si>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</si>
  <si>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</si>
  <si>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</si>
  <si>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</si>
  <si>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</si>
  <si>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</si>
  <si>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</si>
  <si>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</si>
  <si>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</si>
  <si>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</si>
  <si>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</si>
  <si>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</si>
  <si>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</si>
  <si>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</si>
  <si>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</si>
  <si>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</si>
  <si>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</si>
  <si>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</si>
  <si>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</si>
  <si>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</si>
  <si>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</si>
  <si>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</si>
  <si>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</si>
  <si>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</si>
  <si>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</si>
  <si>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</si>
  <si>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</si>
  <si>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</si>
  <si>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</si>
  <si>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</si>
  <si>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</si>
  <si>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</si>
  <si>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</si>
  <si>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</si>
  <si>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</si>
  <si>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</si>
  <si>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</si>
  <si>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</si>
  <si>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</si>
  <si>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</si>
  <si>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</si>
  <si>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</si>
  <si>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</si>
  <si>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</si>
  <si>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</si>
  <si>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</si>
  <si>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</si>
  <si>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</si>
  <si>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</si>
  <si>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</si>
  <si>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</si>
  <si>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</si>
  <si>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</si>
  <si>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</si>
  <si>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</si>
  <si>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</si>
  <si>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</si>
  <si>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</si>
  <si>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</si>
  <si>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</si>
  <si>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</si>
  <si>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</si>
  <si>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</si>
  <si>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</si>
  <si>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</si>
  <si>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</si>
  <si>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</si>
  <si>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</si>
  <si>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</si>
  <si>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</si>
  <si>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</si>
  <si>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</si>
  <si>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</si>
  <si>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</si>
  <si>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</si>
  <si>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</si>
  <si>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</si>
  <si>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</si>
  <si>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</si>
  <si>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</si>
  <si>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</si>
  <si>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</si>
  <si>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</si>
  <si>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</si>
  <si>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</si>
  <si>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</si>
  <si>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</si>
  <si>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</si>
  <si>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</si>
  <si>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</si>
  <si>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</si>
  <si>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</si>
  <si>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</si>
  <si>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</si>
  <si>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</si>
  <si>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</si>
  <si>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</si>
  <si>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</si>
  <si>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</si>
  <si>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</si>
  <si>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</si>
  <si>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</si>
  <si>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</si>
  <si>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</si>
  <si>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</si>
  <si>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</si>
  <si>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</si>
  <si>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</si>
  <si>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</si>
  <si>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</si>
  <si>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</si>
  <si>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</si>
  <si>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</si>
  <si>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</si>
  <si>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</si>
  <si>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</si>
  <si>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</si>
  <si>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</si>
  <si>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</si>
  <si>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</si>
  <si>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</si>
  <si>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</si>
  <si>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</si>
  <si>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</si>
  <si>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</si>
  <si>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</si>
  <si>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</si>
  <si>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</si>
  <si>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</si>
  <si>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</si>
  <si>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</si>
  <si>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</si>
  <si>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</si>
  <si>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</si>
  <si>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</si>
  <si>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</si>
  <si>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</si>
  <si>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</si>
  <si>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</si>
  <si>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</si>
  <si>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</si>
  <si>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</si>
  <si>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</si>
  <si>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</si>
  <si>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</si>
  <si>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</si>
  <si>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</si>
  <si>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</si>
  <si>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</si>
  <si>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</si>
  <si>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</si>
  <si>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</si>
  <si>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</si>
  <si>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</si>
  <si>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</si>
  <si>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</si>
  <si>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</si>
  <si>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</si>
  <si>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</si>
  <si>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</si>
  <si>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</si>
  <si>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</si>
  <si>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</si>
  <si>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</si>
  <si>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</si>
  <si>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</si>
  <si>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</si>
  <si>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</si>
  <si>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</si>
  <si>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</si>
  <si>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</si>
  <si>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</si>
  <si>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</si>
  <si>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</si>
  <si>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</si>
  <si>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</si>
  <si>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</si>
  <si>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</si>
  <si>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</si>
  <si>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</si>
  <si>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</si>
  <si>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</si>
  <si>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</si>
  <si>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</si>
  <si>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</si>
  <si>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</si>
  <si>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</si>
  <si>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</si>
  <si>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</si>
  <si>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</si>
  <si>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</si>
  <si>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</si>
  <si>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</si>
  <si>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</si>
  <si>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</si>
  <si>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</si>
  <si>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</si>
  <si>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</si>
  <si>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</si>
  <si>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</si>
  <si>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</si>
  <si>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</si>
  <si>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</si>
  <si>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</si>
  <si>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</si>
  <si>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</si>
  <si>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</si>
  <si>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</si>
  <si>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</si>
  <si>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</si>
  <si>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</si>
  <si>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</si>
  <si>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</si>
  <si>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</si>
  <si>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</si>
  <si>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</si>
  <si>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</si>
  <si>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</si>
  <si>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</si>
  <si>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</si>
  <si>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</si>
  <si>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</si>
  <si>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</si>
  <si>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</si>
  <si>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</si>
  <si>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</si>
  <si>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</si>
  <si>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</si>
  <si>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</si>
  <si>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</si>
  <si>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</si>
  <si>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</si>
  <si>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</si>
  <si>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</si>
  <si>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</si>
  <si>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</si>
  <si>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</si>
  <si>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</si>
  <si>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</si>
  <si>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</si>
  <si>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</si>
  <si>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</si>
  <si>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</si>
  <si>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</si>
  <si>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</si>
  <si>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</si>
  <si>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</si>
  <si>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</si>
  <si>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</si>
  <si>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</si>
  <si>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</si>
  <si>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</si>
  <si>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</si>
  <si>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</si>
  <si>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</si>
  <si>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</si>
  <si>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</si>
  <si>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</si>
  <si>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</si>
  <si>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</si>
  <si>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</si>
  <si>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</si>
  <si>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</si>
  <si>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</si>
  <si>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</si>
  <si>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</si>
  <si>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</si>
  <si>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</si>
  <si>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</si>
  <si>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</si>
  <si>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</si>
  <si>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</si>
  <si>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</si>
  <si>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</si>
  <si>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</si>
  <si>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</si>
  <si>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</si>
  <si>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</si>
  <si>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</si>
  <si>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</si>
  <si>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</si>
  <si>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</si>
  <si>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</si>
  <si>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</si>
  <si>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</si>
  <si>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</si>
  <si>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</si>
  <si>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</si>
  <si>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</si>
  <si>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</si>
  <si>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</si>
  <si>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</si>
  <si>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</si>
  <si>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</si>
  <si>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</si>
  <si>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</si>
  <si>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</si>
  <si>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</si>
  <si>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</si>
  <si>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</si>
  <si>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</si>
  <si>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</si>
  <si>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</si>
  <si>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</si>
  <si>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</si>
  <si>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</si>
  <si>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</si>
  <si>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</si>
  <si>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</si>
  <si>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</si>
  <si>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</si>
  <si>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</si>
  <si>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</si>
  <si>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</si>
  <si>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</si>
  <si>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</si>
  <si>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</si>
  <si>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</si>
  <si>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</si>
  <si>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</si>
  <si>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</si>
  <si>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</si>
  <si>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</si>
  <si>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</si>
  <si>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</si>
  <si>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</si>
  <si>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</si>
  <si>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</si>
  <si>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</si>
  <si>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</si>
  <si>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</si>
  <si>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</si>
  <si>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</si>
  <si>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</si>
  <si>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</si>
  <si>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</si>
  <si>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</si>
  <si>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</si>
  <si>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</si>
  <si>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</si>
  <si>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</si>
  <si>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</si>
  <si>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</si>
  <si>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</si>
  <si>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</si>
  <si>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</si>
  <si>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</si>
  <si>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</si>
  <si>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</si>
  <si>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</si>
  <si>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</si>
  <si>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</si>
  <si>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</si>
  <si>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</si>
  <si>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</si>
  <si>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</si>
  <si>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</si>
  <si>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</si>
  <si>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</si>
  <si>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</si>
  <si>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</si>
  <si>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</si>
  <si>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</si>
  <si>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</si>
  <si>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</si>
  <si>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</si>
  <si>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</si>
  <si>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</si>
  <si>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</si>
  <si>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</si>
  <si>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</si>
  <si>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</si>
  <si>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</si>
  <si>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</si>
  <si>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</si>
  <si>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</si>
  <si>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</si>
  <si>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</si>
  <si>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</si>
  <si>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</si>
  <si>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</si>
  <si>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</si>
  <si>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</si>
  <si>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</si>
  <si>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</si>
  <si>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</si>
  <si>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</si>
  <si>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</si>
  <si>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</si>
  <si>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</si>
  <si>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</si>
  <si>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</si>
  <si>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</si>
  <si>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</si>
  <si>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</si>
  <si>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</si>
  <si>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</si>
  <si>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</si>
  <si>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</si>
  <si>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</si>
  <si>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</si>
  <si>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</si>
  <si>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</si>
  <si>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</si>
  <si>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</si>
  <si>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</si>
  <si>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</si>
  <si>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</si>
  <si>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</si>
  <si>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</si>
  <si>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</si>
  <si>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</si>
  <si>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</si>
  <si>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</si>
  <si>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</si>
  <si>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</si>
  <si>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</si>
  <si>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</si>
  <si>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</si>
  <si>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</si>
  <si>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</si>
  <si>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</si>
  <si>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</si>
  <si>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</si>
  <si>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</si>
  <si>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</si>
  <si>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</si>
  <si>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</si>
  <si>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</si>
  <si>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</si>
  <si>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</si>
  <si>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</si>
  <si>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</si>
  <si>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</si>
  <si>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</si>
  <si>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</si>
  <si>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</si>
  <si>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</si>
  <si>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</si>
  <si>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</si>
  <si>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</si>
  <si>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</si>
  <si>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</si>
  <si>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</si>
  <si>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</si>
  <si>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</si>
  <si>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</si>
  <si>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</si>
  <si>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</si>
  <si>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</si>
  <si>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</si>
  <si>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</si>
  <si>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</si>
  <si>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</si>
  <si>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</si>
  <si>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</si>
  <si>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</si>
  <si>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</si>
  <si>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</si>
  <si>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</si>
  <si>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</si>
  <si>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</si>
  <si>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</si>
  <si>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</si>
  <si>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</si>
  <si>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</si>
  <si>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</si>
  <si>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</si>
  <si>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</si>
  <si>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</si>
  <si>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</si>
  <si>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</si>
  <si>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</si>
  <si>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</si>
  <si>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</si>
  <si>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</si>
  <si>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</si>
  <si>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</si>
  <si>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</si>
  <si>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</si>
  <si>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</si>
  <si>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</si>
  <si>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</si>
  <si>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</si>
  <si>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</si>
  <si>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</si>
  <si>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</si>
  <si>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</si>
  <si>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</si>
  <si>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</si>
  <si>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</si>
  <si>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</si>
  <si>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</si>
  <si>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</si>
  <si>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</si>
  <si>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</si>
  <si>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</si>
  <si>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</si>
  <si>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</si>
  <si>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</si>
  <si>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</si>
  <si>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</si>
  <si>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</si>
  <si>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</si>
  <si>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</si>
  <si>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</si>
  <si>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</si>
  <si>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</si>
  <si>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</si>
  <si>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</si>
  <si>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</si>
  <si>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</si>
  <si>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</si>
  <si>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</si>
  <si>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</si>
  <si>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</si>
  <si>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</si>
  <si>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</si>
  <si>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</si>
  <si>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</si>
  <si>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</si>
  <si>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</si>
  <si>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</si>
  <si>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</si>
  <si>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</si>
  <si>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</si>
  <si>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</si>
  <si>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</si>
  <si>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</si>
  <si>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</si>
  <si>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</si>
  <si>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</si>
  <si>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</si>
  <si>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</si>
  <si>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</si>
  <si>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</si>
  <si>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</si>
  <si>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</si>
  <si>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</si>
  <si>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</si>
  <si>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</si>
  <si>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</si>
  <si>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</si>
  <si>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</si>
  <si>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</si>
  <si>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</si>
  <si>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</si>
  <si>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</si>
  <si>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</si>
  <si>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</si>
  <si>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</si>
  <si>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</si>
  <si>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</si>
  <si>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</si>
  <si>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</si>
  <si>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</si>
  <si>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</si>
  <si>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</si>
  <si>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</si>
  <si>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</si>
  <si>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</si>
  <si>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</si>
  <si>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</si>
  <si>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</si>
  <si>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</si>
  <si>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</si>
  <si>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</si>
  <si>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</si>
  <si>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</si>
  <si>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</si>
  <si>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</si>
  <si>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</si>
  <si>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</si>
  <si>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</si>
  <si>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</si>
  <si>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</si>
  <si>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</si>
  <si>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</si>
  <si>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</si>
  <si>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</si>
  <si>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</si>
  <si>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</si>
  <si>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</si>
  <si>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</si>
  <si>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</si>
  <si>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</si>
  <si>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</si>
  <si>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</si>
  <si>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</si>
  <si>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</si>
  <si>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</si>
  <si>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</si>
  <si>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</si>
  <si>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</si>
  <si>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</si>
  <si>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</si>
  <si>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</si>
  <si>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</si>
  <si>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</si>
  <si>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</si>
  <si>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</si>
  <si>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</si>
  <si>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</si>
  <si>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</si>
  <si>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</si>
  <si>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</si>
  <si>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</si>
  <si>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</si>
  <si>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</si>
  <si>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</si>
  <si>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</si>
  <si>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</si>
  <si>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</si>
  <si>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</si>
  <si>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</si>
  <si>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</si>
  <si>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</si>
  <si>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</si>
  <si>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</si>
  <si>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</si>
  <si>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</si>
  <si>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</si>
  <si>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</si>
  <si>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</si>
  <si>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</si>
  <si>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</si>
  <si>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</si>
  <si>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</si>
  <si>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</si>
  <si>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</si>
  <si>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</si>
  <si>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</si>
  <si>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</si>
  <si>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</si>
  <si>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</si>
  <si>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</si>
  <si>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</si>
  <si>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</si>
  <si>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</si>
  <si>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</si>
  <si>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</si>
  <si>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</si>
  <si>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</si>
  <si>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</si>
  <si>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</si>
  <si>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</si>
  <si>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</si>
  <si>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</si>
  <si>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</si>
  <si>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</si>
  <si>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</si>
  <si>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</si>
  <si>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</si>
  <si>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</si>
  <si>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</si>
  <si>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</si>
  <si>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</si>
  <si>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</si>
  <si>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</si>
  <si>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</si>
  <si>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</si>
  <si>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</si>
  <si>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</si>
  <si>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</si>
  <si>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</si>
  <si>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</si>
  <si>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</si>
  <si>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</si>
  <si>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</si>
  <si>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</si>
  <si>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</si>
  <si>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</si>
  <si>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</si>
  <si>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</si>
  <si>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</si>
  <si>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</si>
  <si>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</si>
  <si>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</si>
  <si>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</si>
  <si>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</si>
  <si>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</si>
  <si>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</si>
  <si>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</si>
  <si>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</si>
  <si>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</si>
  <si>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</si>
  <si>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</si>
  <si>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</si>
  <si>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</si>
  <si>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</si>
  <si>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</si>
  <si>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</si>
  <si>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</si>
  <si>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</si>
  <si>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</si>
  <si>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</si>
  <si>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</si>
  <si>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</si>
  <si>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</si>
  <si>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</si>
  <si>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</si>
  <si>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</si>
  <si>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</si>
  <si>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</si>
  <si>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</si>
  <si>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</si>
  <si>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</si>
  <si>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</si>
  <si>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</si>
  <si>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</si>
  <si>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</si>
  <si>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</si>
  <si>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</si>
  <si>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</si>
  <si>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</si>
  <si>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</si>
  <si>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</si>
  <si>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</si>
  <si>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</si>
  <si>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</si>
  <si>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</si>
  <si>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</si>
  <si>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</si>
  <si>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</si>
  <si>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</si>
  <si>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</si>
  <si>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</si>
  <si>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</si>
  <si>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</si>
  <si>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</si>
  <si>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</si>
  <si>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</si>
  <si>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</si>
  <si>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</si>
  <si>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</si>
  <si>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</si>
  <si>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</si>
  <si>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</si>
  <si>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</si>
  <si>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</si>
  <si>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</si>
  <si>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</si>
  <si>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</si>
  <si>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</si>
  <si>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</si>
  <si>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</si>
  <si>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</si>
  <si>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</si>
  <si>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</si>
  <si>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</si>
  <si>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</si>
  <si>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</si>
  <si>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</si>
  <si>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</si>
  <si>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</si>
  <si>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</si>
  <si>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</si>
  <si>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</si>
  <si>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</si>
  <si>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</si>
  <si>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</si>
  <si>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</si>
  <si>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</si>
  <si>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</si>
  <si>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</si>
  <si>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</si>
  <si>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</si>
  <si>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</si>
  <si>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</si>
  <si>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</si>
  <si>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</si>
  <si>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</si>
  <si>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</si>
  <si>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</si>
  <si>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</si>
  <si>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</si>
  <si>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</si>
  <si>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</si>
  <si>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</si>
  <si>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</si>
  <si>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</si>
  <si>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</si>
  <si>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</si>
  <si>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</si>
  <si>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</si>
  <si>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</si>
  <si>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</si>
  <si>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</si>
  <si>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</si>
  <si>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</si>
  <si>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</si>
  <si>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</si>
  <si>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</si>
  <si>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</si>
  <si>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</si>
  <si>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</si>
  <si>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</si>
  <si>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</si>
  <si>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</si>
  <si>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</si>
  <si>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</si>
  <si>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</si>
  <si>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</si>
  <si>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</si>
  <si>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</si>
  <si>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</si>
  <si>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</si>
  <si>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</si>
  <si>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</si>
  <si>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</si>
  <si>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</si>
  <si>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</si>
  <si>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</si>
  <si>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</si>
  <si>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</si>
  <si>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</si>
  <si>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</si>
  <si>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</si>
  <si>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</si>
  <si>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</si>
  <si>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</si>
  <si>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</si>
  <si>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</si>
  <si>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</si>
  <si>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</si>
  <si>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</si>
  <si>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</si>
  <si>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</si>
  <si>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</si>
  <si>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</si>
  <si>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</si>
  <si>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</si>
  <si>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</si>
  <si>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</si>
  <si>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</si>
  <si>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</si>
  <si>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</si>
  <si>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</si>
  <si>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</si>
  <si>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</si>
  <si>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</si>
  <si>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</si>
  <si>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</si>
  <si>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</si>
  <si>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</si>
  <si>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</si>
  <si>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</si>
  <si>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</si>
  <si>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</si>
  <si>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</si>
  <si>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</si>
  <si>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</si>
  <si>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</si>
  <si>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</si>
  <si>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</si>
  <si>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</si>
  <si>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</si>
  <si>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</si>
  <si>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</si>
  <si>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</si>
  <si>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</si>
  <si>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</si>
  <si>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</si>
  <si>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</si>
  <si>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</si>
  <si>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</si>
  <si>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</si>
  <si>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</si>
  <si>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</si>
  <si>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</si>
  <si>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</si>
  <si>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</si>
  <si>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</si>
  <si>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</si>
  <si>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</si>
  <si>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</si>
  <si>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</si>
  <si>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</si>
  <si>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</si>
  <si>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</si>
  <si>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</si>
  <si>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</si>
  <si>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</si>
  <si>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</si>
  <si>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</si>
  <si>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</si>
  <si>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</si>
  <si>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</si>
  <si>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</si>
  <si>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</si>
  <si>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</si>
  <si>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</si>
  <si>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</si>
  <si>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</si>
  <si>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</si>
  <si>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</si>
  <si>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</si>
  <si>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</si>
  <si>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</si>
  <si>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</si>
  <si>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</si>
  <si>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</si>
  <si>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</si>
  <si>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</si>
  <si>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</si>
  <si>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</si>
  <si>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</si>
  <si>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</si>
  <si>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</si>
  <si>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</si>
  <si>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</si>
  <si>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</si>
  <si>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</si>
  <si>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</si>
  <si>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</si>
  <si>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</si>
  <si>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</si>
  <si>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</si>
  <si>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</si>
  <si>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</si>
  <si>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</si>
  <si>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</si>
  <si>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</si>
  <si>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</si>
  <si>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</si>
  <si>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</si>
  <si>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</si>
  <si>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</si>
  <si>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</si>
  <si>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</si>
  <si>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</si>
  <si>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</si>
  <si>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</si>
  <si>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</si>
  <si>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</si>
  <si>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</si>
  <si>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</si>
  <si>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</si>
  <si>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</si>
  <si>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</si>
  <si>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</si>
  <si>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</si>
  <si>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</si>
  <si>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</si>
  <si>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</si>
  <si>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</si>
  <si>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</si>
  <si>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</si>
  <si>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</si>
  <si>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</si>
  <si>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</si>
  <si>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</si>
  <si>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</si>
  <si>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</si>
  <si>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</si>
  <si>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</si>
  <si>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</si>
  <si>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</si>
  <si>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</si>
  <si>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</si>
  <si>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</si>
  <si>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</si>
  <si>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</si>
  <si>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</si>
  <si>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</si>
  <si>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</si>
  <si>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</si>
  <si>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</si>
  <si>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</si>
  <si>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</si>
  <si>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</si>
  <si>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</si>
  <si>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</si>
  <si>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</si>
  <si>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</si>
  <si>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</si>
  <si>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</si>
  <si>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</si>
  <si>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</si>
  <si>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</si>
  <si>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</si>
  <si>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</si>
  <si>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</si>
  <si>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</si>
  <si>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</si>
  <si>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</si>
  <si>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</si>
  <si>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</si>
  <si>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</si>
  <si>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</si>
  <si>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</si>
  <si>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</si>
  <si>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</si>
  <si>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</si>
  <si>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</si>
  <si>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</si>
  <si>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</si>
  <si>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</si>
  <si>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</si>
  <si>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</si>
  <si>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</si>
  <si>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</si>
  <si>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</si>
  <si>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</si>
  <si>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</si>
  <si>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</si>
  <si>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</si>
  <si>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</si>
  <si>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</si>
  <si>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</si>
  <si>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</si>
  <si>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</si>
  <si>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</si>
  <si>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</si>
  <si>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</si>
  <si>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</si>
  <si>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</si>
  <si>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</si>
  <si>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</si>
  <si>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</si>
  <si>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</si>
  <si>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</si>
  <si>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</si>
  <si>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</si>
  <si>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</si>
  <si>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</si>
  <si>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</si>
  <si>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</si>
  <si>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</si>
  <si>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</si>
  <si>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</si>
  <si>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</si>
  <si>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</si>
  <si>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</si>
  <si>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</si>
  <si>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</si>
  <si>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</si>
  <si>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</si>
  <si>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</si>
  <si>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</si>
  <si>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</si>
  <si>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</si>
  <si>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</si>
  <si>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</si>
  <si>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</si>
  <si>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</si>
  <si>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</si>
  <si>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</si>
  <si>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</si>
  <si>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</si>
  <si>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</si>
  <si>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</si>
  <si>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</si>
  <si>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</si>
  <si>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</si>
  <si>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</si>
  <si>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</si>
  <si>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</si>
  <si>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</si>
  <si>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</si>
  <si>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</si>
  <si>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</si>
  <si>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</si>
  <si>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</si>
  <si>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</si>
  <si>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</si>
  <si>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</si>
  <si>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</si>
  <si>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</si>
  <si>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</si>
  <si>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</si>
  <si>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</si>
  <si>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</si>
  <si>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</si>
  <si>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</si>
  <si>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</si>
  <si>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</si>
  <si>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</si>
  <si>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</si>
  <si>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</si>
  <si>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</si>
  <si>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</si>
  <si>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</si>
  <si>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</si>
  <si>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</si>
  <si>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</si>
  <si>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</si>
  <si>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</si>
  <si>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</si>
  <si>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</si>
  <si>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</si>
  <si>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</si>
  <si>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</si>
  <si>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</si>
  <si>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</si>
  <si>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</si>
  <si>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</si>
  <si>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</si>
  <si>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</si>
  <si>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</si>
  <si>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</si>
  <si>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</si>
  <si>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</si>
  <si>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</si>
  <si>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</si>
  <si>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</si>
  <si>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</si>
  <si>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</si>
  <si>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</si>
  <si>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</si>
  <si>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</si>
  <si>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</si>
  <si>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</si>
  <si>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</si>
  <si>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</si>
  <si>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</si>
  <si>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</si>
  <si>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</si>
  <si>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</si>
  <si>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</si>
  <si>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</si>
  <si>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</si>
  <si>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</si>
  <si>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</si>
  <si>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</si>
  <si>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</si>
  <si>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</si>
  <si>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</si>
  <si>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</si>
  <si>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</si>
  <si>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</si>
  <si>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</si>
  <si>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</si>
  <si>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</si>
  <si>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</si>
  <si>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</si>
  <si>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</si>
  <si>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</si>
  <si>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</si>
  <si>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</si>
  <si>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</si>
  <si>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</si>
  <si>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</si>
  <si>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</si>
  <si>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</si>
  <si>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</si>
  <si>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</si>
  <si>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</si>
  <si>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</si>
  <si>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</si>
  <si>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</si>
  <si>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</si>
  <si>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</si>
  <si>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</si>
  <si>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</si>
  <si>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</si>
  <si>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</si>
  <si>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</si>
  <si>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</si>
  <si>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</si>
  <si>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</si>
  <si>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</si>
  <si>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</si>
  <si>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</si>
  <si>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</si>
  <si>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</si>
  <si>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</si>
  <si>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</si>
  <si>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</si>
  <si>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</si>
  <si>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</si>
  <si>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</si>
  <si>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</si>
  <si>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</si>
  <si>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</si>
  <si>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</si>
  <si>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</si>
  <si>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</si>
  <si>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</si>
  <si>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</si>
  <si>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</si>
  <si>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</si>
  <si>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</si>
  <si>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</si>
  <si>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</si>
  <si>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</si>
  <si>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</si>
  <si>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</si>
  <si>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</si>
  <si>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</si>
  <si>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</si>
  <si>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</si>
  <si>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</si>
  <si>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</si>
  <si>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</si>
  <si>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</si>
  <si>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</si>
  <si>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</si>
  <si>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</si>
  <si>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</si>
  <si>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</si>
  <si>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</si>
  <si>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</si>
  <si>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</si>
  <si>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</si>
  <si>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</si>
  <si>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</si>
  <si>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</si>
  <si>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</si>
  <si>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</si>
  <si>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</si>
  <si>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</si>
  <si>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</si>
  <si>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</si>
  <si>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</si>
  <si>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</si>
  <si>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</si>
  <si>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</si>
  <si>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</si>
  <si>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</si>
  <si>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</si>
  <si>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</si>
  <si>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</si>
  <si>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</si>
  <si>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</si>
  <si>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</si>
  <si>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</si>
  <si>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</si>
  <si>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</si>
  <si>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</si>
  <si>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</si>
  <si>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</si>
  <si>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</si>
  <si>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</si>
  <si>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</si>
  <si>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</si>
  <si>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</si>
  <si>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</si>
  <si>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</si>
  <si>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</si>
  <si>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</si>
  <si>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</si>
  <si>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</si>
  <si>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</si>
  <si>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</si>
  <si>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</si>
  <si>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</si>
  <si>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</si>
  <si>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</si>
  <si>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</si>
  <si>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</si>
  <si>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</si>
  <si>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</si>
  <si>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</si>
  <si>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</si>
  <si>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</si>
  <si>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</si>
  <si>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</si>
  <si>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</si>
  <si>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</si>
  <si>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</si>
  <si>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</si>
  <si>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</si>
  <si>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</si>
  <si>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</si>
  <si>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</si>
  <si>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</si>
  <si>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</si>
  <si>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</si>
  <si>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</si>
  <si>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</si>
  <si>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</si>
  <si>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</si>
  <si>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</si>
  <si>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</si>
  <si>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</si>
  <si>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</si>
  <si>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</si>
  <si>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</si>
  <si>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</si>
  <si>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</si>
  <si>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</si>
  <si>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</si>
  <si>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</si>
  <si>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</si>
  <si>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</si>
  <si>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</si>
  <si>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</si>
  <si>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</si>
  <si>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</si>
  <si>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</si>
  <si>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</si>
  <si>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</si>
  <si>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</si>
  <si>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</si>
  <si>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</si>
  <si>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</si>
  <si>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</si>
  <si>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</si>
  <si>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</si>
  <si>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</si>
  <si>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</si>
  <si>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</si>
  <si>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</si>
  <si>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</si>
  <si>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</si>
  <si>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</si>
  <si>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</si>
  <si>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</si>
  <si>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</si>
  <si>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</si>
  <si>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</si>
  <si>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</si>
  <si>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</si>
  <si>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</si>
  <si>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</si>
  <si>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</si>
  <si>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</si>
  <si>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</si>
  <si>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</si>
  <si>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</si>
  <si>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</si>
  <si>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</si>
  <si>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</si>
  <si>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</si>
  <si>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</si>
  <si>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</si>
  <si>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</si>
  <si>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</si>
  <si>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</si>
  <si>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</si>
  <si>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</si>
  <si>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</si>
  <si>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</si>
  <si>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</si>
  <si>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</si>
  <si>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</si>
  <si>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</si>
  <si>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</si>
  <si>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</si>
  <si>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</si>
  <si>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</si>
  <si>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</si>
  <si>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</si>
  <si>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</si>
  <si>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</si>
  <si>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</si>
  <si>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</si>
  <si>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</si>
  <si>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</si>
  <si>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</si>
  <si>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</si>
  <si>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</si>
  <si>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</si>
  <si>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</si>
  <si>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</si>
  <si>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</si>
  <si>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</si>
  <si>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</si>
  <si>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</si>
  <si>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</si>
  <si>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</si>
  <si>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</si>
  <si>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</si>
  <si>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</si>
  <si>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</si>
  <si>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</si>
  <si>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</si>
  <si>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</si>
  <si>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</si>
  <si>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</si>
  <si>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</si>
  <si>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</si>
  <si>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</si>
  <si>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</si>
  <si>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</si>
  <si>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</si>
  <si>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</si>
  <si>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</si>
  <si>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</si>
  <si>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</si>
  <si>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</si>
  <si>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</si>
  <si>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</si>
  <si>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</si>
  <si>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</si>
  <si>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</si>
  <si>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</si>
  <si>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</si>
  <si>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</si>
  <si>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</si>
  <si>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</si>
  <si>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</si>
  <si>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</si>
  <si>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</si>
  <si>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</si>
  <si>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</si>
  <si>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</si>
  <si>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</si>
  <si>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</si>
  <si>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</si>
  <si>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</si>
  <si>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</si>
  <si>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</si>
  <si>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</si>
  <si>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</si>
  <si>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</si>
  <si>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</si>
  <si>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</si>
  <si>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</si>
  <si>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</si>
  <si>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</si>
  <si>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</si>
  <si>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</si>
  <si>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</si>
  <si>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</si>
  <si>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</si>
  <si>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</si>
  <si>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</si>
  <si>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</si>
  <si>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</si>
  <si>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</si>
  <si>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</si>
  <si>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</si>
  <si>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</si>
  <si>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</si>
  <si>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</si>
  <si>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</si>
  <si>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</si>
  <si>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</si>
  <si>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</si>
  <si>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</si>
  <si>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</si>
  <si>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</si>
  <si>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</si>
  <si>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</si>
  <si>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</si>
  <si>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</si>
  <si>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</si>
  <si>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</si>
  <si>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</si>
  <si>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</si>
  <si>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</si>
  <si>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</si>
  <si>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</si>
  <si>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</si>
  <si>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</si>
  <si>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</si>
  <si>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</si>
  <si>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</si>
  <si>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</si>
  <si>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</si>
  <si>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</si>
  <si>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</si>
  <si>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</si>
  <si>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</si>
  <si>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</si>
  <si>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</si>
  <si>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</si>
  <si>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</si>
  <si>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</si>
  <si>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</si>
  <si>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</si>
  <si>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</si>
  <si>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</si>
  <si>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</si>
  <si>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</si>
  <si>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</si>
  <si>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</si>
  <si>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</si>
  <si>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</si>
  <si>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</si>
  <si>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</si>
  <si>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</si>
  <si>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</si>
  <si>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</si>
  <si>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</si>
  <si>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</si>
  <si>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</si>
  <si>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</si>
  <si>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</si>
  <si>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</si>
  <si>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</si>
  <si>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</si>
  <si>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</si>
  <si>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</si>
  <si>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</si>
  <si>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</si>
  <si>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</si>
  <si>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</si>
  <si>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</si>
  <si>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</si>
  <si>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</si>
  <si>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</si>
  <si>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</si>
  <si>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</si>
  <si>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</si>
  <si>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</si>
  <si>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</si>
  <si>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</si>
  <si>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</si>
  <si>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</si>
  <si>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</si>
  <si>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</si>
  <si>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</si>
  <si>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</si>
  <si>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</si>
  <si>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</si>
  <si>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</si>
  <si>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</si>
  <si>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</si>
  <si>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</si>
  <si>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</si>
  <si>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</si>
  <si>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</si>
  <si>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</si>
  <si>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</si>
  <si>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</si>
  <si>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</si>
  <si>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</si>
  <si>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</si>
  <si>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</si>
  <si>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</si>
  <si>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</si>
  <si>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</si>
  <si>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</si>
  <si>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</si>
  <si>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</si>
  <si>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</si>
  <si>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</si>
  <si>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</si>
  <si>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</si>
  <si>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</si>
  <si>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</si>
  <si>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</si>
  <si>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</si>
  <si>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</si>
  <si>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</si>
  <si>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</si>
  <si>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</si>
  <si>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</si>
  <si>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</si>
  <si>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</si>
  <si>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</si>
  <si>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</si>
  <si>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</si>
  <si>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</si>
  <si>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</si>
  <si>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</si>
  <si>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</si>
  <si>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</si>
  <si>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</si>
  <si>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</si>
  <si>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</si>
  <si>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</si>
  <si>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</si>
  <si>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</si>
  <si>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</si>
  <si>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</si>
  <si>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</si>
  <si>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</si>
  <si>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</si>
  <si>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</si>
  <si>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</si>
  <si>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</si>
  <si>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</si>
  <si>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</si>
  <si>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</si>
  <si>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</si>
  <si>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</si>
  <si>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</si>
  <si>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</si>
  <si>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</si>
  <si>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</si>
  <si>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</si>
  <si>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</si>
  <si>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</si>
  <si>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</si>
  <si>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</si>
  <si>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</si>
  <si>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</si>
  <si>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</si>
  <si>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</si>
  <si>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</si>
  <si>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</si>
  <si>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</si>
  <si>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</si>
  <si>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</si>
  <si>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</si>
  <si>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</si>
  <si>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</si>
  <si>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</si>
  <si>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</si>
  <si>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</si>
  <si>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</si>
  <si>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</si>
  <si>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</si>
  <si>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</si>
  <si>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</si>
  <si>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</si>
  <si>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</si>
  <si>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</si>
  <si>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</si>
  <si>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</si>
  <si>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</si>
  <si>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</si>
  <si>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</si>
  <si>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</si>
  <si>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</si>
  <si>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</si>
  <si>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</si>
  <si>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</si>
  <si>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</si>
  <si>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</si>
  <si>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</si>
  <si>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</si>
  <si>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</si>
  <si>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</si>
  <si>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</si>
  <si>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</si>
  <si>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</si>
  <si>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</si>
  <si>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</si>
  <si>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</si>
  <si>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</si>
  <si>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</si>
  <si>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</si>
  <si>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</si>
  <si>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</si>
  <si>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</si>
  <si>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</si>
  <si>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</si>
  <si>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</si>
  <si>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</si>
  <si>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</si>
  <si>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</si>
  <si>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</si>
  <si>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</si>
  <si>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</si>
  <si>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</si>
  <si>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</si>
  <si>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</si>
  <si>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</si>
  <si>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</si>
  <si>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</si>
  <si>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</si>
  <si>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</si>
  <si>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</si>
  <si>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</si>
  <si>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</si>
  <si>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</si>
  <si>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</si>
  <si>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</si>
  <si>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</si>
  <si>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</si>
  <si>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</si>
  <si>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</si>
  <si>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</si>
  <si>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</si>
  <si>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</si>
  <si>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</si>
  <si>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</si>
  <si>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</si>
  <si>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</si>
  <si>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</si>
  <si>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</si>
  <si>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</si>
  <si>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</si>
  <si>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</si>
  <si>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</si>
  <si>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</si>
  <si>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</si>
  <si>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</si>
  <si>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</si>
  <si>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</si>
  <si>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</si>
  <si>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</si>
  <si>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</si>
  <si>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</si>
  <si>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</si>
  <si>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</si>
  <si>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</si>
  <si>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</si>
  <si>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</si>
  <si>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</si>
  <si>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</si>
  <si>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</si>
  <si>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</si>
  <si>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</si>
  <si>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</si>
  <si>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</si>
  <si>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</si>
  <si>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</si>
  <si>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</si>
  <si>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</si>
  <si>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</si>
  <si>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</si>
  <si>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</si>
  <si>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</si>
  <si>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</si>
  <si>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</si>
  <si>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</si>
  <si>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</si>
  <si>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</si>
  <si>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</si>
  <si>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</si>
  <si>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</si>
  <si>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</si>
  <si>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</si>
  <si>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</si>
  <si>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</si>
  <si>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</si>
  <si>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</si>
  <si>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</si>
  <si>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</si>
  <si>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</si>
  <si>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</si>
  <si>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</si>
  <si>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</si>
  <si>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</si>
  <si>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</si>
  <si>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</si>
  <si>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</si>
  <si>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</si>
  <si>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</si>
  <si>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</si>
  <si>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</si>
  <si>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</si>
  <si>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</si>
  <si>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</si>
  <si>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</si>
  <si>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</si>
  <si>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</si>
  <si>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</si>
  <si>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</si>
  <si>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</si>
  <si>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</si>
  <si>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</si>
  <si>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</si>
  <si>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</si>
  <si>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</si>
  <si>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</si>
  <si>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</si>
  <si>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</si>
  <si>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</si>
  <si>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</si>
  <si>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</si>
  <si>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</si>
  <si>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</si>
  <si>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</si>
  <si>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</si>
  <si>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</si>
  <si>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</si>
  <si>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</si>
  <si>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</si>
  <si>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</si>
  <si>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</si>
  <si>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</si>
  <si>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</si>
  <si>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</si>
  <si>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</si>
  <si>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</si>
  <si>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</si>
  <si>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</si>
  <si>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</si>
  <si>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</si>
  <si>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</si>
  <si>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</si>
  <si>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</si>
  <si>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</si>
  <si>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</si>
  <si>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</si>
  <si>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</si>
  <si>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</si>
  <si>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</si>
  <si>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</si>
  <si>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</si>
  <si>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</si>
  <si>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</si>
  <si>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</si>
  <si>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</si>
  <si>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</si>
  <si>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</si>
  <si>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</si>
  <si>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</si>
  <si>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</si>
  <si>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</si>
  <si>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</si>
  <si>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</si>
  <si>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</si>
  <si>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</si>
  <si>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</si>
  <si>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</si>
  <si>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</si>
  <si>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</si>
  <si>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</si>
  <si>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</si>
  <si>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</si>
  <si>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</si>
  <si>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</si>
  <si>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</si>
  <si>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</si>
  <si>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</si>
  <si>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</si>
  <si>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</si>
  <si>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</si>
  <si>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</si>
  <si>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</si>
  <si>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</si>
  <si>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</si>
  <si>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</si>
  <si>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</si>
  <si>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</si>
  <si>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</si>
  <si>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</si>
  <si>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</si>
  <si>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</si>
  <si>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</si>
  <si>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</si>
  <si>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</si>
  <si>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</si>
  <si>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</si>
  <si>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</si>
  <si>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</si>
  <si>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</si>
  <si>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</si>
  <si>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</si>
  <si>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</si>
  <si>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</si>
  <si>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</si>
  <si>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</si>
  <si>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</si>
  <si>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</si>
  <si>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</si>
  <si>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</si>
  <si>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</si>
  <si>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</si>
  <si>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</si>
  <si>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</si>
  <si>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</si>
  <si>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</si>
  <si>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</si>
  <si>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</si>
  <si>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</si>
  <si>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</si>
  <si>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</si>
  <si>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</si>
  <si>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</si>
  <si>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</si>
  <si>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</si>
  <si>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</si>
  <si>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</si>
  <si>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</si>
  <si>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</si>
  <si>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</si>
  <si>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</si>
  <si>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</si>
  <si>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</si>
  <si>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</si>
  <si>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</si>
  <si>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</si>
  <si>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</si>
  <si>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</si>
  <si>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</si>
  <si>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</si>
  <si>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</si>
  <si>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</si>
  <si>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</si>
  <si>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</si>
  <si>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</si>
  <si>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</si>
  <si>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</si>
  <si>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</si>
  <si>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</si>
  <si>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</si>
  <si>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</si>
  <si>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</si>
  <si>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</si>
  <si>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</si>
  <si>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</si>
  <si>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</si>
  <si>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</si>
  <si>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</si>
  <si>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</si>
  <si>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</si>
  <si>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</si>
  <si>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</si>
  <si>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</si>
  <si>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</si>
  <si>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</si>
  <si>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</si>
  <si>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</si>
  <si>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</si>
  <si>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</si>
  <si>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</si>
  <si>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</si>
  <si>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</si>
  <si>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</si>
  <si>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</si>
  <si>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</si>
  <si>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</si>
  <si>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</si>
  <si>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</si>
  <si>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</si>
  <si>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</si>
  <si>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</si>
  <si>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</si>
  <si>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</si>
  <si>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</si>
  <si>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</si>
  <si>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</si>
  <si>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</si>
  <si>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</si>
  <si>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</si>
  <si>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</si>
  <si>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</si>
  <si>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</si>
  <si>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</si>
  <si>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</si>
  <si>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</si>
  <si>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</si>
  <si>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</si>
  <si>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</si>
  <si>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</si>
  <si>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</si>
  <si>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</si>
  <si>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</si>
  <si>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</si>
  <si>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</si>
  <si>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</si>
  <si>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</si>
  <si>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</si>
  <si>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</si>
  <si>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</si>
  <si>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</si>
  <si>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</si>
  <si>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</si>
  <si>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</si>
  <si>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</si>
  <si>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</si>
  <si>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</si>
  <si>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</si>
  <si>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</si>
  <si>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</si>
  <si>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</si>
  <si>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</si>
  <si>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</si>
  <si>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</si>
  <si>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</si>
  <si>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</si>
  <si>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</si>
  <si>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</si>
  <si>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</si>
  <si>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</si>
  <si>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</si>
  <si>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</si>
  <si>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</si>
  <si>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</si>
  <si>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</si>
  <si>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</si>
  <si>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</si>
  <si>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</si>
  <si>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</si>
  <si>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</si>
  <si>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</si>
  <si>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</si>
  <si>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</si>
  <si>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</si>
  <si>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</si>
  <si>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</si>
  <si>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</si>
  <si>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</si>
  <si>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</si>
  <si>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</si>
  <si>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</si>
  <si>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</si>
  <si>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</si>
  <si>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</si>
  <si>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</si>
  <si>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</si>
  <si>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</si>
  <si>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</si>
  <si>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</si>
  <si>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</si>
  <si>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</si>
  <si>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</si>
  <si>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</si>
  <si>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</si>
  <si>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</si>
  <si>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</si>
  <si>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</si>
  <si>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</si>
  <si>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</si>
  <si>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</si>
  <si>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</si>
  <si>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</si>
  <si>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</si>
  <si>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</si>
  <si>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</si>
  <si>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</si>
  <si>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</si>
  <si>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</si>
  <si>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</si>
  <si>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</si>
  <si>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</si>
  <si>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</si>
  <si>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</si>
  <si>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</si>
  <si>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</si>
  <si>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</si>
  <si>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</si>
  <si>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</si>
  <si>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</si>
  <si>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</si>
  <si>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</si>
  <si>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</si>
  <si>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</si>
  <si>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</si>
  <si>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</si>
  <si>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</si>
  <si>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</si>
  <si>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</si>
  <si>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</si>
  <si>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</si>
  <si>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</si>
  <si>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</si>
  <si>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</si>
  <si>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</si>
  <si>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</si>
  <si>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</si>
  <si>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</si>
  <si>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</si>
  <si>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</si>
  <si>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</si>
  <si>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</si>
  <si>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</si>
  <si>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</si>
  <si>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</si>
  <si>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</si>
  <si>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</si>
  <si>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</si>
  <si>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</si>
  <si>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</si>
  <si>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</si>
  <si>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</si>
  <si>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</si>
  <si>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</si>
  <si>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</si>
  <si>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</si>
  <si>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</si>
  <si>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</si>
  <si>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</si>
  <si>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</si>
  <si>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</si>
  <si>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</si>
  <si>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</si>
  <si>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</si>
  <si>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</si>
  <si>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</si>
  <si>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</si>
  <si>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</si>
  <si>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</si>
  <si>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</si>
  <si>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</si>
  <si>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</si>
  <si>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</si>
  <si>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</si>
  <si>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</si>
  <si>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</si>
  <si>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</si>
  <si>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</si>
  <si>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</si>
  <si>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</si>
  <si>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</si>
  <si>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</si>
  <si>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</si>
  <si>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</si>
  <si>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</si>
  <si>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</si>
  <si>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</si>
  <si>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</si>
  <si>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</si>
  <si>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</si>
  <si>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</si>
  <si>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</si>
  <si>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</si>
  <si>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</si>
  <si>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</si>
  <si>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</si>
  <si>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</si>
  <si>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</si>
  <si>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</si>
  <si>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</si>
  <si>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</si>
  <si>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</si>
  <si>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</si>
  <si>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</si>
  <si>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</si>
  <si>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</si>
  <si>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</si>
  <si>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</si>
  <si>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</si>
  <si>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</si>
  <si>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</si>
  <si>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</si>
  <si>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</si>
  <si>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</si>
  <si>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</si>
  <si>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</si>
  <si>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</si>
  <si>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</si>
  <si>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</si>
  <si>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</si>
  <si>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</si>
  <si>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</si>
  <si>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</si>
  <si>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</si>
  <si>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</si>
  <si>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</si>
  <si>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</si>
  <si>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</si>
  <si>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</si>
  <si>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</si>
  <si>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</si>
  <si>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</si>
  <si>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</si>
  <si>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</si>
  <si>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</si>
  <si>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</si>
  <si>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</si>
  <si>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</si>
  <si>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</si>
  <si>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</si>
  <si>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</si>
  <si>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</si>
  <si>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</si>
  <si>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</si>
  <si>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</si>
  <si>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</si>
  <si>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</si>
  <si>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</si>
  <si>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</si>
  <si>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</si>
  <si>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</si>
  <si>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</si>
  <si>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</si>
  <si>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</si>
  <si>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</si>
  <si>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</si>
  <si>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</si>
  <si>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</si>
  <si>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</si>
  <si>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</si>
  <si>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</si>
  <si>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</si>
  <si>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</si>
  <si>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</si>
  <si>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</si>
  <si>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</si>
  <si>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</si>
  <si>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</si>
  <si>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</si>
  <si>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</si>
  <si>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</si>
  <si>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</si>
  <si>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</si>
  <si>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</si>
  <si>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</si>
  <si>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</si>
  <si>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</si>
  <si>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</si>
  <si>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</si>
  <si>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</si>
  <si>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</si>
  <si>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</si>
  <si>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</si>
  <si>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</si>
  <si>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</si>
  <si>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</si>
  <si>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</si>
  <si>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</si>
  <si>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</si>
  <si>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</si>
  <si>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</si>
  <si>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</si>
  <si>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</si>
  <si>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</si>
  <si>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</si>
  <si>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</si>
  <si>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</si>
  <si>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</si>
  <si>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</si>
  <si>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</si>
  <si>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</si>
  <si>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</si>
  <si>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</si>
  <si>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</si>
  <si>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</si>
  <si>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</si>
  <si>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</si>
  <si>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</si>
  <si>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</si>
  <si>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</si>
  <si>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</si>
  <si>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</si>
  <si>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</si>
  <si>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</si>
  <si>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</si>
  <si>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</si>
  <si>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</si>
  <si>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</si>
  <si>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</si>
  <si>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</si>
  <si>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</si>
  <si>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</si>
  <si>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</si>
  <si>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</si>
  <si>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</si>
  <si>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</si>
  <si>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</si>
  <si>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</si>
  <si>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</si>
  <si>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</si>
  <si>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</si>
  <si>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</si>
  <si>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</si>
  <si>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</si>
  <si>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</si>
  <si>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</si>
  <si>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</si>
  <si>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</si>
  <si>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</si>
  <si>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</si>
  <si>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</si>
  <si>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</si>
  <si>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</si>
  <si>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</si>
  <si>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</si>
  <si>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</si>
  <si>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</si>
  <si>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</si>
  <si>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</si>
  <si>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</si>
  <si>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</si>
  <si>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</si>
  <si>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</si>
  <si>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</si>
  <si>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</si>
  <si>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</si>
  <si>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</si>
  <si>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</si>
  <si>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</si>
  <si>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</si>
  <si>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</si>
  <si>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</si>
  <si>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</si>
  <si>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</si>
  <si>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</si>
  <si>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</si>
  <si>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</si>
  <si>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</si>
  <si>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</si>
  <si>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</si>
  <si>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</si>
  <si>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</si>
  <si>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</si>
  <si>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</si>
  <si>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</si>
  <si>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</si>
  <si>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</si>
  <si>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</si>
  <si>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</si>
  <si>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</si>
  <si>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</si>
  <si>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</si>
  <si>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</si>
  <si>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</si>
  <si>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</si>
  <si>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</si>
  <si>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</si>
  <si>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</si>
  <si>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</si>
  <si>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</si>
  <si>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</si>
  <si>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</si>
  <si>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</si>
  <si>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</si>
  <si>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</si>
  <si>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</si>
  <si>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</si>
  <si>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</si>
  <si>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</si>
  <si>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</si>
  <si>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</si>
  <si>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</si>
  <si>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</si>
  <si>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</si>
  <si>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</si>
  <si>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</si>
  <si>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</si>
  <si>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</si>
  <si>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</si>
  <si>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</si>
  <si>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</si>
  <si>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</si>
  <si>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</si>
  <si>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</si>
  <si>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</si>
  <si>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</si>
  <si>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</si>
  <si>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</si>
  <si>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</si>
  <si>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</si>
  <si>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</si>
  <si>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</si>
  <si>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</si>
  <si>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</si>
  <si>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</si>
  <si>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</si>
  <si>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</si>
  <si>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</si>
  <si>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</si>
  <si>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</si>
  <si>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</si>
  <si>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</si>
  <si>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</si>
  <si>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</si>
  <si>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</si>
  <si>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</si>
  <si>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</si>
  <si>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</si>
  <si>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</si>
  <si>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</si>
  <si>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</si>
  <si>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</si>
  <si>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</si>
  <si>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</si>
  <si>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</si>
  <si>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</si>
  <si>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</si>
  <si>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</si>
  <si>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</si>
  <si>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</si>
  <si>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</si>
  <si>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</si>
  <si>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</si>
  <si>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</si>
  <si>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</si>
  <si>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</si>
  <si>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</si>
  <si>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</si>
  <si>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</si>
  <si>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</si>
  <si>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</si>
  <si>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</si>
  <si>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</si>
  <si>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</si>
  <si>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</si>
  <si>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</si>
  <si>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</si>
  <si>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</si>
  <si>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</si>
  <si>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</si>
  <si>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</si>
  <si>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</si>
  <si>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</si>
  <si>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</si>
  <si>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</si>
  <si>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</si>
  <si>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</si>
  <si>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</si>
  <si>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</si>
  <si>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</si>
  <si>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</si>
  <si>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</si>
  <si>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</si>
  <si>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</si>
  <si>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</si>
  <si>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</si>
  <si>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</si>
  <si>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</si>
  <si>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</si>
  <si>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</si>
  <si>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</si>
  <si>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</si>
  <si>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</si>
  <si>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</si>
  <si>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</si>
  <si>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</si>
  <si>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</si>
  <si>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</si>
  <si>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</si>
  <si>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</si>
  <si>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</si>
  <si>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</si>
  <si>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</si>
  <si>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</si>
  <si>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</si>
  <si>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</si>
  <si>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</si>
  <si>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</si>
  <si>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</si>
  <si>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</si>
  <si>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</si>
  <si>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</si>
  <si>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</si>
  <si>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</si>
  <si>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</si>
  <si>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</si>
  <si>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</si>
  <si>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</si>
  <si>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</si>
  <si>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</si>
  <si>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</si>
  <si>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</si>
  <si>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</si>
  <si>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</si>
  <si>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</si>
  <si>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</si>
  <si>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</si>
  <si>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</si>
  <si>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</si>
  <si>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</si>
  <si>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</si>
  <si>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</si>
  <si>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</si>
  <si>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</si>
  <si>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</si>
  <si>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</si>
  <si>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</si>
  <si>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</si>
  <si>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</si>
  <si>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</si>
  <si>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</si>
  <si>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</si>
  <si>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</si>
  <si>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</si>
  <si>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</si>
  <si>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</si>
  <si>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</si>
  <si>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</si>
  <si>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</si>
  <si>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</si>
  <si>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</si>
  <si>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</si>
  <si>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</si>
  <si>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</si>
  <si>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</si>
  <si>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</si>
  <si>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</si>
  <si>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</si>
  <si>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</si>
  <si>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</si>
  <si>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</si>
  <si>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</si>
  <si>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</si>
  <si>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</si>
  <si>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</si>
  <si>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</si>
  <si>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</si>
  <si>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</si>
  <si>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</si>
  <si>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</si>
  <si>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</si>
  <si>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</si>
  <si>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</si>
  <si>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</si>
  <si>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</si>
  <si>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</si>
  <si>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</si>
  <si>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</si>
  <si>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</si>
  <si>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</si>
  <si>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</si>
  <si>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</si>
  <si>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</si>
  <si>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</si>
  <si>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</si>
  <si>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</si>
  <si>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</si>
  <si>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</si>
  <si>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</si>
  <si>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</si>
  <si>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</si>
  <si>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</si>
  <si>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</si>
  <si>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</si>
  <si>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</si>
  <si>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</si>
  <si>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</si>
  <si>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</si>
  <si>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</si>
  <si>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</si>
  <si>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</si>
  <si>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</si>
  <si>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</si>
  <si>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</si>
  <si>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</si>
  <si>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</si>
  <si>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</si>
  <si>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</si>
  <si>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</si>
  <si>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</si>
  <si>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</si>
  <si>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</si>
  <si>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</si>
  <si>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</si>
  <si>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</si>
  <si>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</si>
  <si>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</si>
  <si>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</si>
  <si>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</si>
  <si>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</si>
  <si>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</si>
  <si>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</si>
  <si>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</si>
  <si>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</si>
  <si>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</si>
  <si>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</si>
  <si>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</si>
  <si>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</si>
  <si>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</si>
  <si>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</si>
  <si>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</si>
  <si>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</si>
  <si>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</si>
  <si>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</si>
  <si>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</si>
  <si>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</si>
  <si>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</si>
  <si>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</si>
  <si>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</si>
  <si>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</si>
  <si>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</si>
  <si>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</si>
  <si>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</si>
  <si>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</si>
  <si>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</si>
  <si>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</si>
  <si>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</si>
  <si>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</si>
  <si>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</si>
  <si>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</si>
  <si>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</si>
  <si>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</si>
  <si>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</si>
  <si>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</si>
  <si>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</si>
  <si>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</si>
  <si>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</si>
  <si>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</si>
  <si>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</si>
  <si>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</si>
  <si>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</si>
  <si>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</si>
  <si>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</si>
  <si>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</si>
  <si>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</si>
  <si>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</si>
  <si>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</si>
  <si>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</si>
  <si>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</si>
  <si>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</si>
  <si>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</si>
  <si>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</si>
  <si>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</si>
  <si>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</si>
  <si>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</si>
  <si>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</si>
  <si>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</si>
  <si>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</si>
  <si>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</si>
  <si>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</si>
  <si>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</si>
  <si>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</si>
  <si>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</si>
  <si>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</si>
  <si>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</si>
  <si>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</si>
  <si>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</si>
  <si>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</si>
  <si>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</si>
  <si>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</si>
  <si>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</si>
  <si>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</si>
  <si>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</si>
  <si>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</si>
  <si>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</si>
  <si>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</si>
  <si>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</si>
  <si>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</si>
  <si>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</si>
  <si>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</si>
  <si>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</si>
  <si>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</si>
  <si>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</si>
  <si>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</si>
  <si>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</si>
  <si>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</si>
  <si>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</si>
  <si>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</si>
  <si>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</si>
  <si>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</si>
  <si>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</si>
  <si>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</si>
  <si>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</si>
  <si>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</si>
  <si>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</si>
  <si>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</si>
  <si>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</si>
  <si>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</si>
  <si>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</si>
  <si>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</si>
  <si>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</si>
  <si>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</si>
  <si>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</si>
  <si>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</si>
  <si>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</si>
  <si>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</si>
  <si>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</si>
  <si>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</si>
  <si>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</si>
  <si>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</si>
  <si>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</si>
  <si>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</si>
  <si>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</si>
  <si>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</si>
  <si>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</si>
  <si>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</si>
  <si>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</si>
  <si>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</si>
  <si>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</si>
  <si>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</si>
  <si>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</si>
  <si>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</si>
  <si>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</si>
  <si>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</si>
  <si>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</si>
  <si>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</si>
  <si>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</si>
  <si>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</si>
  <si>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</si>
  <si>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</si>
  <si>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</si>
  <si>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</si>
  <si>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</si>
  <si>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</si>
  <si>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</si>
  <si>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</si>
  <si>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</si>
  <si>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</si>
  <si>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</si>
  <si>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</si>
  <si>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</si>
  <si>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</si>
  <si>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</si>
  <si>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</si>
  <si>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</si>
  <si>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</si>
  <si>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</si>
  <si>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</si>
  <si>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</si>
  <si>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</si>
  <si>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</si>
  <si>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</si>
  <si>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</si>
  <si>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</si>
  <si>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</si>
  <si>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</si>
  <si>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</si>
  <si>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</si>
  <si>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</si>
  <si>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</si>
  <si>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</si>
  <si>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</si>
  <si>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</si>
  <si>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</si>
  <si>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</si>
  <si>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</si>
  <si>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</si>
  <si>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</si>
  <si>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</si>
  <si>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</si>
  <si>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</si>
  <si>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</si>
  <si>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</si>
  <si>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</si>
  <si>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</si>
  <si>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</si>
  <si>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</si>
  <si>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</si>
  <si>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</si>
  <si>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</si>
  <si>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</si>
  <si>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</si>
  <si>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</si>
  <si>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</si>
  <si>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</si>
  <si>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</si>
  <si>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</si>
  <si>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</si>
  <si>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</si>
  <si>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</si>
  <si>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</si>
  <si>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</si>
  <si>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</si>
  <si>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</si>
  <si>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</si>
  <si>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</si>
  <si>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</si>
  <si>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</si>
  <si>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</si>
  <si>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</si>
  <si>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</si>
  <si>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</si>
  <si>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</si>
  <si>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</si>
  <si>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</si>
  <si>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</si>
  <si>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</si>
  <si>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</si>
  <si>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</si>
  <si>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</si>
  <si>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</si>
  <si>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</si>
  <si>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</si>
  <si>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</si>
  <si>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</si>
  <si>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</si>
  <si>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</si>
  <si>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</si>
  <si>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</si>
  <si>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</si>
  <si>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</si>
  <si>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</si>
  <si>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</si>
  <si>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</si>
  <si>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</si>
  <si>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</si>
  <si>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</si>
  <si>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</si>
  <si>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</si>
  <si>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</si>
  <si>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</si>
  <si>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</si>
  <si>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</si>
  <si>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</si>
  <si>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</si>
  <si>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</si>
  <si>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</si>
  <si>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</si>
  <si>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</si>
  <si>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</si>
  <si>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</si>
  <si>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</si>
  <si>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</si>
  <si>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</si>
  <si>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</si>
  <si>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</si>
  <si>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</si>
  <si>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</si>
  <si>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</si>
  <si>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</si>
  <si>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</si>
  <si>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</si>
  <si>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</si>
  <si>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</si>
  <si>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</si>
  <si>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</si>
  <si>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</si>
  <si>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</si>
  <si>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</si>
  <si>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</si>
  <si>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</si>
  <si>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</si>
  <si>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</si>
  <si>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</si>
  <si>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</si>
  <si>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</si>
  <si>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</si>
  <si>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</si>
  <si>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</si>
  <si>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</si>
  <si>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</si>
  <si>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</si>
  <si>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</si>
  <si>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</si>
  <si>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</si>
  <si>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</si>
  <si>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</si>
  <si>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</si>
  <si>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</si>
  <si>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</si>
  <si>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</si>
  <si>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</si>
  <si>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</si>
  <si>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</si>
  <si>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</si>
  <si>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</si>
  <si>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</si>
  <si>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</si>
  <si>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</si>
  <si>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</si>
  <si>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</si>
  <si>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</si>
  <si>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</si>
  <si>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</si>
  <si>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</si>
  <si>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</si>
  <si>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</si>
  <si>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</si>
  <si>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</si>
  <si>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</si>
  <si>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</si>
  <si>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</si>
  <si>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</si>
  <si>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</si>
  <si>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</si>
  <si>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</si>
  <si>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</si>
  <si>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</si>
  <si>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</si>
  <si>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</si>
  <si>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</si>
  <si>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</si>
  <si>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</si>
  <si>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</si>
  <si>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</si>
  <si>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</si>
  <si>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</si>
  <si>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</si>
  <si>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</si>
  <si>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</si>
  <si>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</si>
  <si>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</si>
  <si>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</si>
  <si>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</si>
  <si>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</si>
  <si>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</si>
  <si>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</si>
  <si>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</si>
  <si>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</si>
  <si>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</si>
  <si>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</si>
  <si>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</si>
  <si>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</si>
  <si>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</si>
  <si>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</si>
  <si>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</si>
  <si>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</si>
  <si>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</si>
  <si>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</si>
  <si>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</si>
  <si>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</si>
  <si>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</si>
  <si>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</si>
  <si>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</si>
  <si>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</si>
  <si>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</si>
  <si>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</si>
  <si>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</si>
  <si>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</si>
  <si>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</si>
  <si>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</si>
  <si>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</si>
  <si>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</si>
  <si>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</si>
  <si>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</si>
  <si>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</si>
  <si>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</si>
  <si>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</si>
  <si>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</si>
  <si>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</si>
  <si>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</si>
  <si>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</si>
  <si>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</si>
  <si>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</si>
  <si>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</si>
  <si>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</si>
  <si>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</si>
  <si>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</si>
  <si>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</si>
  <si>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</si>
  <si>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</si>
  <si>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</si>
  <si>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</si>
  <si>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</si>
  <si>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</si>
  <si>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</si>
  <si>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</si>
  <si>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</si>
  <si>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</si>
  <si>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</si>
  <si>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</si>
  <si>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</si>
  <si>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</si>
  <si>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</si>
  <si>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</si>
  <si>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</si>
  <si>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</si>
  <si>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</si>
  <si>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</si>
  <si>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</si>
  <si>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</si>
  <si>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</si>
  <si>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</si>
  <si>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</si>
  <si>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</si>
  <si>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</si>
  <si>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</si>
  <si>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</si>
  <si>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</si>
  <si>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</si>
  <si>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</si>
  <si>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</si>
  <si>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</si>
  <si>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</si>
  <si>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</si>
  <si>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</si>
  <si>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</si>
  <si>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</si>
  <si>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</si>
  <si>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</si>
  <si>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</si>
  <si>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</si>
  <si>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</si>
  <si>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</si>
  <si>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</si>
  <si>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</si>
  <si>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</si>
  <si>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</si>
  <si>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</si>
  <si>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</si>
  <si>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</si>
  <si>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</si>
  <si>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</si>
  <si>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</si>
  <si>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</si>
  <si>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</si>
  <si>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</si>
  <si>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</si>
  <si>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</si>
  <si>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</si>
  <si>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</si>
  <si>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</si>
  <si>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</si>
  <si>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</si>
  <si>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</si>
  <si>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</si>
  <si>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</si>
  <si>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</si>
  <si>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</si>
  <si>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</si>
  <si>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</si>
  <si>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</si>
  <si>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</si>
  <si>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</si>
  <si>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</si>
  <si>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</si>
  <si>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</si>
  <si>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</si>
  <si>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</si>
  <si>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</si>
  <si>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</si>
  <si>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</si>
  <si>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</si>
  <si>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</si>
  <si>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</si>
  <si>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</si>
  <si>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</si>
  <si>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</si>
  <si>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</si>
  <si>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</si>
  <si>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</si>
  <si>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</si>
  <si>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</si>
  <si>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</si>
  <si>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</si>
  <si>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</si>
  <si>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</si>
  <si>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</si>
  <si>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</si>
  <si>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</si>
  <si>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</si>
  <si>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</si>
  <si>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</si>
  <si>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</si>
  <si>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</si>
  <si>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</si>
  <si>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</si>
  <si>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</si>
  <si>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</si>
  <si>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</si>
  <si>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</si>
  <si>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</si>
  <si>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</si>
  <si>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</si>
  <si>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</si>
  <si>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</si>
  <si>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</si>
  <si>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</si>
  <si>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</si>
  <si>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</si>
  <si>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</si>
  <si>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</si>
  <si>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</si>
  <si>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</si>
  <si>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</si>
  <si>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</si>
  <si>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</si>
  <si>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</si>
  <si>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</si>
  <si>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</si>
  <si>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</si>
  <si>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</si>
  <si>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</si>
  <si>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</si>
  <si>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</si>
  <si>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</si>
  <si>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</si>
  <si>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</si>
  <si>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</si>
  <si>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</si>
  <si>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</si>
  <si>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</si>
  <si>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</si>
  <si>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</si>
  <si>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</si>
  <si>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</si>
  <si>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</si>
  <si>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</si>
  <si>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</si>
  <si>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</si>
  <si>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</si>
  <si>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</si>
  <si>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</si>
  <si>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</si>
  <si>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</si>
  <si>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</si>
  <si>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</si>
  <si>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</si>
  <si>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</si>
  <si>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</si>
  <si>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</si>
  <si>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</si>
  <si>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</si>
  <si>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</si>
  <si>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</si>
  <si>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</si>
  <si>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</si>
  <si>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</si>
  <si>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</si>
  <si>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</si>
  <si>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</si>
  <si>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</si>
  <si>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</si>
  <si>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</si>
  <si>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</si>
  <si>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</si>
  <si>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</si>
  <si>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</si>
  <si>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</si>
  <si>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</si>
  <si>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</si>
  <si>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</si>
  <si>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</si>
  <si>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</si>
  <si>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</si>
  <si>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</si>
  <si>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</si>
  <si>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</si>
  <si>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</si>
  <si>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</si>
  <si>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</si>
  <si>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</si>
  <si>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</si>
  <si>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</si>
  <si>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</si>
  <si>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</si>
  <si>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</si>
  <si>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</si>
  <si>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</si>
  <si>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</si>
  <si>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</si>
  <si>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</si>
  <si>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</si>
  <si>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</si>
  <si>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</si>
  <si>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</si>
  <si>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</si>
  <si>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</si>
  <si>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</si>
  <si>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</si>
  <si>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</si>
  <si>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</si>
  <si>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</si>
  <si>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</si>
  <si>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</si>
  <si>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</si>
  <si>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</si>
  <si>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</si>
  <si>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</si>
  <si>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</si>
  <si>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</si>
  <si>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</si>
  <si>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</si>
  <si>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</si>
  <si>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</si>
  <si>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</si>
  <si>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</si>
  <si>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</si>
  <si>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</si>
  <si>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</si>
  <si>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</si>
  <si>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</si>
  <si>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</si>
  <si>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</si>
  <si>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</si>
  <si>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</si>
  <si>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</si>
  <si>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</si>
  <si>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</si>
  <si>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</si>
  <si>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</si>
  <si>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</si>
  <si>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</si>
  <si>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</si>
  <si>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</si>
  <si>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</si>
  <si>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</si>
  <si>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</si>
  <si>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</si>
  <si>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</si>
  <si>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</si>
  <si>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</si>
  <si>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</si>
  <si>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</si>
  <si>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</si>
  <si>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</si>
  <si>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</si>
  <si>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</si>
  <si>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</si>
  <si>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</si>
  <si>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</si>
  <si>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</si>
  <si>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</si>
  <si>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</si>
  <si>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</si>
  <si>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</si>
  <si>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</si>
  <si>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</si>
  <si>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</si>
  <si>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</si>
  <si>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</si>
  <si>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</si>
  <si>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</si>
  <si>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</si>
  <si>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</si>
  <si>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</si>
  <si>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</si>
  <si>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</si>
  <si>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</si>
  <si>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</si>
  <si>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</si>
  <si>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</si>
  <si>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</si>
  <si>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</si>
  <si>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</si>
  <si>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</si>
  <si>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</si>
  <si>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</si>
  <si>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</si>
  <si>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</si>
  <si>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</si>
  <si>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</si>
  <si>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</si>
  <si>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</si>
  <si>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</si>
  <si>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</si>
  <si>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</si>
  <si>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</si>
  <si>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</si>
  <si>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</si>
  <si>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</si>
  <si>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</si>
  <si>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</si>
  <si>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</si>
  <si>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</si>
  <si>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</si>
  <si>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</si>
  <si>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</si>
  <si>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</si>
  <si>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</si>
  <si>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</si>
  <si>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</si>
  <si>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</si>
  <si>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</si>
  <si>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</si>
  <si>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</si>
  <si>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</si>
  <si>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</si>
  <si>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</si>
  <si>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</si>
  <si>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</si>
  <si>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</si>
  <si>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</si>
  <si>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</si>
  <si>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</si>
  <si>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</si>
  <si>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</si>
  <si>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</si>
  <si>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</si>
  <si>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</si>
  <si>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</si>
  <si>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</si>
  <si>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</si>
  <si>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</si>
  <si>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</si>
  <si>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</si>
  <si>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</si>
  <si>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</si>
  <si>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</si>
  <si>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</si>
  <si>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</si>
  <si>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</si>
  <si>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</si>
  <si>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</si>
  <si>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</si>
  <si>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</si>
  <si>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</si>
  <si>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</si>
  <si>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</si>
  <si>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</si>
  <si>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</si>
  <si>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</si>
  <si>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</si>
  <si>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</si>
  <si>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</si>
  <si>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</si>
  <si>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</si>
  <si>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</si>
  <si>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</si>
  <si>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</si>
  <si>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</si>
  <si>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</si>
  <si>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</si>
  <si>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</si>
  <si>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</si>
  <si>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</si>
  <si>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</si>
  <si>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</si>
  <si>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</si>
  <si>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</si>
  <si>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</si>
  <si>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</si>
  <si>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</si>
  <si>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</si>
  <si>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</si>
  <si>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</si>
  <si>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</si>
  <si>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</si>
  <si>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</si>
  <si>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</si>
  <si>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</si>
  <si>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</si>
  <si>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</si>
  <si>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</si>
  <si>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</si>
  <si>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</si>
  <si>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</si>
  <si>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</si>
  <si>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</si>
  <si>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</si>
  <si>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</si>
  <si>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</si>
  <si>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</si>
  <si>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</si>
  <si>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</si>
  <si>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</si>
  <si>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</si>
  <si>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</si>
  <si>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</si>
  <si>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</si>
  <si>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</si>
  <si>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</si>
  <si>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</si>
  <si>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</si>
  <si>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</si>
  <si>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</si>
  <si>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</si>
  <si>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</si>
  <si>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</si>
  <si>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</si>
  <si>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</si>
  <si>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</si>
  <si>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</si>
  <si>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</si>
  <si>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</si>
  <si>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</si>
  <si>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</si>
  <si>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</si>
  <si>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</si>
  <si>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</si>
  <si>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</si>
  <si>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</si>
  <si>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</si>
  <si>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</si>
  <si>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</si>
  <si>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</si>
  <si>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</si>
  <si>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</si>
  <si>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</si>
  <si>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</si>
  <si>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</si>
  <si>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</si>
  <si>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</si>
  <si>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</si>
  <si>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</si>
  <si>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</si>
  <si>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</si>
  <si>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</si>
  <si>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</si>
  <si>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</si>
  <si>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</si>
  <si>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</si>
  <si>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</si>
  <si>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</si>
  <si>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</si>
  <si>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</si>
  <si>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</si>
  <si>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</si>
  <si>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</si>
  <si>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</si>
  <si>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</si>
  <si>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</si>
  <si>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</si>
  <si>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</si>
  <si>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</si>
  <si>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</si>
  <si>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</si>
  <si>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</si>
  <si>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</si>
  <si>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</si>
  <si>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</si>
  <si>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</si>
  <si>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</si>
  <si>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</si>
  <si>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</si>
  <si>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</si>
  <si>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</si>
  <si>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</si>
  <si>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</si>
  <si>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</si>
  <si>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</si>
  <si>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</si>
  <si>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</si>
  <si>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</si>
  <si>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</si>
  <si>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</si>
  <si>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</si>
  <si>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</si>
  <si>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</si>
  <si>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</si>
  <si>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</si>
  <si>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</si>
  <si>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</si>
  <si>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</si>
  <si>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</si>
  <si>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</si>
  <si>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</si>
  <si>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</si>
  <si>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</si>
  <si>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</si>
  <si>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</si>
  <si>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</si>
  <si>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</si>
  <si>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</si>
  <si>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</si>
  <si>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</si>
  <si>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</si>
  <si>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</si>
  <si>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</si>
  <si>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</si>
  <si>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</si>
  <si>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</si>
  <si>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</si>
  <si>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</si>
  <si>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</si>
  <si>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</si>
  <si>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</si>
  <si>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</si>
  <si>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</si>
  <si>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</si>
  <si>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</si>
  <si>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</si>
  <si>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</si>
  <si>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</si>
  <si>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</si>
  <si>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</si>
  <si>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</si>
  <si>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</si>
  <si>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</si>
  <si>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</si>
  <si>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</si>
  <si>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</si>
  <si>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</si>
  <si>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</si>
  <si>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</si>
  <si>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</si>
  <si>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</si>
  <si>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</si>
  <si>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</si>
  <si>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</si>
  <si>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</si>
  <si>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</si>
  <si>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</si>
  <si>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</si>
  <si>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</si>
  <si>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</si>
  <si>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</si>
  <si>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</si>
  <si>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</si>
  <si>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</si>
  <si>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</si>
  <si>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</si>
  <si>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</si>
  <si>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</si>
  <si>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</si>
  <si>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</si>
  <si>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</si>
  <si>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</si>
  <si>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</si>
  <si>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</si>
  <si>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</si>
  <si>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</si>
  <si>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</si>
  <si>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</si>
  <si>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</si>
  <si>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</si>
  <si>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</si>
  <si>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</si>
  <si>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</si>
  <si>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</si>
  <si>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</si>
  <si>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</si>
  <si>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</si>
  <si>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</si>
  <si>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</si>
  <si>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</si>
  <si>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</si>
  <si>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</si>
  <si>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</si>
  <si>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</si>
  <si>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</si>
  <si>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</si>
  <si>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</si>
  <si>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</si>
  <si>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</si>
  <si>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</si>
  <si>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</si>
  <si>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</si>
  <si>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</si>
  <si>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</si>
  <si>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</si>
  <si>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</si>
  <si>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</si>
  <si>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</si>
  <si>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</si>
  <si>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</si>
  <si>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</si>
  <si>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</si>
  <si>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</si>
  <si>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</si>
  <si>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</si>
  <si>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</si>
  <si>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</si>
  <si>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</si>
  <si>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</si>
  <si>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</si>
  <si>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</si>
  <si>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</si>
  <si>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</si>
  <si>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</si>
  <si>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</si>
  <si>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</si>
  <si>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</si>
  <si>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</si>
  <si>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</si>
  <si>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</si>
  <si>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</si>
  <si>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</si>
  <si>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</si>
  <si>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</si>
  <si>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</si>
  <si>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</si>
  <si>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</si>
  <si>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</si>
  <si>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</si>
  <si>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</si>
  <si>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</si>
  <si>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</si>
  <si>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</si>
  <si>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</si>
  <si>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</si>
  <si>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</si>
  <si>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</si>
  <si>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</si>
  <si>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</si>
  <si>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</si>
  <si>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</si>
  <si>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</si>
  <si>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</si>
  <si>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</si>
  <si>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</si>
  <si>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</si>
  <si>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</si>
  <si>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</si>
  <si>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</si>
  <si>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</si>
  <si>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</si>
  <si>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</si>
  <si>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</si>
  <si>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</si>
  <si>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</si>
  <si>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</si>
  <si>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</si>
  <si>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</si>
  <si>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</si>
  <si>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</si>
  <si>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</si>
  <si>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</si>
  <si>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</si>
  <si>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</si>
  <si>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</si>
  <si>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</si>
  <si>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</si>
  <si>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</si>
  <si>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</si>
  <si>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</si>
  <si>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</si>
  <si>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</si>
  <si>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</si>
  <si>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</si>
  <si>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</si>
  <si>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</si>
  <si>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</si>
  <si>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</si>
  <si>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</si>
  <si>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</si>
  <si>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</si>
  <si>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</si>
  <si>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</si>
  <si>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</si>
  <si>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</si>
  <si>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</si>
  <si>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</si>
  <si>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</si>
  <si>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</si>
  <si>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</si>
  <si>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</si>
  <si>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</si>
  <si>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</si>
  <si>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</si>
  <si>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</si>
  <si>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</si>
  <si>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</si>
  <si>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</si>
  <si>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</si>
  <si>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</si>
  <si>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</si>
  <si>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</si>
  <si>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</si>
  <si>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</si>
  <si>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</si>
  <si>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</si>
  <si>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</si>
  <si>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</si>
  <si>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</si>
  <si>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</si>
  <si>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</si>
  <si>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</si>
  <si>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</si>
  <si>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</si>
  <si>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</si>
  <si>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</si>
  <si>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</si>
  <si>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</si>
  <si>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</si>
  <si>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</si>
  <si>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</si>
  <si>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</si>
  <si>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</si>
  <si>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</si>
  <si>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</si>
  <si>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</si>
  <si>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</si>
  <si>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</si>
  <si>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</si>
  <si>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</si>
  <si>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</si>
  <si>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</si>
  <si>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</si>
  <si>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</si>
  <si>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</si>
  <si>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</si>
  <si>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</si>
  <si>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</si>
  <si>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</si>
  <si>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</si>
  <si>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</si>
  <si>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</si>
  <si>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</si>
  <si>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</si>
  <si>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</si>
  <si>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</si>
  <si>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</si>
  <si>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</si>
  <si>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</si>
  <si>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</si>
  <si>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</si>
  <si>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</si>
  <si>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</si>
  <si>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</si>
  <si>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</si>
  <si>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</si>
  <si>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</si>
  <si>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</si>
  <si>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</si>
  <si>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</si>
  <si>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</si>
  <si>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</si>
  <si>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</si>
  <si>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</si>
  <si>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</si>
  <si>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</si>
  <si>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</si>
  <si>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</si>
  <si>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</si>
  <si>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</si>
  <si>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</si>
  <si>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</si>
  <si>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</si>
  <si>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</si>
  <si>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</si>
  <si>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</si>
  <si>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</si>
  <si>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</si>
  <si>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</si>
  <si>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</si>
  <si>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</si>
  <si>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</si>
  <si>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</si>
  <si>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</si>
  <si>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</si>
  <si>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</si>
  <si>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</si>
  <si>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</si>
  <si>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</si>
  <si>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</si>
  <si>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</si>
  <si>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</si>
  <si>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</si>
  <si>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</si>
  <si>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</si>
  <si>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</si>
  <si>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</si>
  <si>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</si>
  <si>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</si>
  <si>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</si>
  <si>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</si>
  <si>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</si>
  <si>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</si>
  <si>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</si>
  <si>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</si>
  <si>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</si>
  <si>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</si>
  <si>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</si>
  <si>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</si>
  <si>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</si>
  <si>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</si>
  <si>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</si>
  <si>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</si>
  <si>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</si>
  <si>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</si>
  <si>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</si>
  <si>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</si>
  <si>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</si>
  <si>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</si>
  <si>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</si>
  <si>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</si>
  <si>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</si>
  <si>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</si>
  <si>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</si>
  <si>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</si>
  <si>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</si>
  <si>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</si>
  <si>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</si>
  <si>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</si>
  <si>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</si>
  <si>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</si>
  <si>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</si>
  <si>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</si>
  <si>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</si>
  <si>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</si>
  <si>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</si>
  <si>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</si>
  <si>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</si>
  <si>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</si>
  <si>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</si>
  <si>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</si>
  <si>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</si>
  <si>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</si>
  <si>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</si>
  <si>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</si>
  <si>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</si>
  <si>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</si>
  <si>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</si>
  <si>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</si>
  <si>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</si>
  <si>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</si>
  <si>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</si>
  <si>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</si>
  <si>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</si>
  <si>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</si>
  <si>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</si>
  <si>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</si>
  <si>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</si>
  <si>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</si>
  <si>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</si>
  <si>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</si>
  <si>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</si>
  <si>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</si>
  <si>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</si>
  <si>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</si>
  <si>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</si>
  <si>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</si>
  <si>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</si>
  <si>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</si>
  <si>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</si>
  <si>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</si>
  <si>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</si>
  <si>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</si>
  <si>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</si>
  <si>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</si>
  <si>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</si>
  <si>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</si>
  <si>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</si>
  <si>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</si>
  <si>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</si>
  <si>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</si>
  <si>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</si>
  <si>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</si>
  <si>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</si>
  <si>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</si>
  <si>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</si>
  <si>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</si>
  <si>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</si>
  <si>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</si>
  <si>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</si>
  <si>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</si>
  <si>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</si>
  <si>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</si>
  <si>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</si>
  <si>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</si>
  <si>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</si>
  <si>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</si>
  <si>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</si>
  <si>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</si>
  <si>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</si>
  <si>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</si>
  <si>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</si>
  <si>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</si>
  <si>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</si>
  <si>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</si>
  <si>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</si>
  <si>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</si>
  <si>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</si>
  <si>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</si>
  <si>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</si>
  <si>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</si>
  <si>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</si>
  <si>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</si>
  <si>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</si>
  <si>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</si>
  <si>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</si>
  <si>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</si>
  <si>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</si>
  <si>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</si>
  <si>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</si>
  <si>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</si>
  <si>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</si>
  <si>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</si>
  <si>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</si>
  <si>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</si>
  <si>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</si>
  <si>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</si>
  <si>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</si>
  <si>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</si>
  <si>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</si>
  <si>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</si>
  <si>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</si>
  <si>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</si>
  <si>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</si>
  <si>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</si>
  <si>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</si>
  <si>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</si>
  <si>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</si>
  <si>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</si>
  <si>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</si>
  <si>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</si>
  <si>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</si>
  <si>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</si>
  <si>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</si>
  <si>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</si>
  <si>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</si>
  <si>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</si>
  <si>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</si>
  <si>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</si>
  <si>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</si>
  <si>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</si>
  <si>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</si>
  <si>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</si>
  <si>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</si>
  <si>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</si>
  <si>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</si>
  <si>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</si>
  <si>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</si>
  <si>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</si>
  <si>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</si>
  <si>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</si>
  <si>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</si>
  <si>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</si>
  <si>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</si>
  <si>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</si>
  <si>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</si>
  <si>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</si>
  <si>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</si>
  <si>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</si>
  <si>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</si>
  <si>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</si>
  <si>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</si>
  <si>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</si>
  <si>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</si>
  <si>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</si>
  <si>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</si>
  <si>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</si>
  <si>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</si>
  <si>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</si>
  <si>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</si>
  <si>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</si>
  <si>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</si>
  <si>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</si>
  <si>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</si>
  <si>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</si>
  <si>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</si>
  <si>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</si>
  <si>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</si>
  <si>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</si>
  <si>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</si>
  <si>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</si>
  <si>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</si>
  <si>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</si>
  <si>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</si>
  <si>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</si>
  <si>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</si>
  <si>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</si>
  <si>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</si>
  <si>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</si>
  <si>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</si>
  <si>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</si>
  <si>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</si>
  <si>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</si>
  <si>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</si>
  <si>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</si>
  <si>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</si>
  <si>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</si>
  <si>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</si>
  <si>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</si>
  <si>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</si>
  <si>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</si>
  <si>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</si>
  <si>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</si>
  <si>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</si>
  <si>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</si>
  <si>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</si>
  <si>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</si>
  <si>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</si>
  <si>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</si>
  <si>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</si>
  <si>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</si>
  <si>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</si>
  <si>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</si>
  <si>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</si>
  <si>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</si>
  <si>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</si>
  <si>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</si>
  <si>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</si>
  <si>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</si>
  <si>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</si>
  <si>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</si>
  <si>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</si>
  <si>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</si>
  <si>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</si>
  <si>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</si>
  <si>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</si>
  <si>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</si>
  <si>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</si>
  <si>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</si>
  <si>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</si>
  <si>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</si>
  <si>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</si>
  <si>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</si>
  <si>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</si>
  <si>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</si>
  <si>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</si>
  <si>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</si>
  <si>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</si>
  <si>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</si>
  <si>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</si>
  <si>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</si>
  <si>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</si>
  <si>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</si>
  <si>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</si>
  <si>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</si>
  <si>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</si>
  <si>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</si>
  <si>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</si>
  <si>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</si>
  <si>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</si>
  <si>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</si>
  <si>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</si>
  <si>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</si>
  <si>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</si>
  <si>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</si>
  <si>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</si>
  <si>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</si>
  <si>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</si>
  <si>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</si>
  <si>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</si>
  <si>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</si>
  <si>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</si>
  <si>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</si>
  <si>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</si>
  <si>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</si>
  <si>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</si>
  <si>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</si>
  <si>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</si>
  <si>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</si>
  <si>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</si>
  <si>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</si>
  <si>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</si>
  <si>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</si>
  <si>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</si>
  <si>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</si>
  <si>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</si>
  <si>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</si>
  <si>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</si>
  <si>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</si>
  <si>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</si>
  <si>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</si>
  <si>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</si>
  <si>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</si>
  <si>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</si>
  <si>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</si>
  <si>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</si>
  <si>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</si>
  <si>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</si>
  <si>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</si>
  <si>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</si>
  <si>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</si>
  <si>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</si>
  <si>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</si>
  <si>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</si>
  <si>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</si>
  <si>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</si>
  <si>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</si>
  <si>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</si>
  <si>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</si>
  <si>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</si>
  <si>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</si>
  <si>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</si>
  <si>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</si>
  <si>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</si>
  <si>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</si>
  <si>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</si>
  <si>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</si>
  <si>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</si>
  <si>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</si>
  <si>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</si>
  <si>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</si>
  <si>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</si>
  <si>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</si>
  <si>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</si>
  <si>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</si>
  <si>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</si>
  <si>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</si>
  <si>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</si>
  <si>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</si>
  <si>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</si>
  <si>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</si>
  <si>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</si>
  <si>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</si>
  <si>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</si>
  <si>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</si>
  <si>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</si>
  <si>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</si>
  <si>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</si>
  <si>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</si>
  <si>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</si>
  <si>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</si>
  <si>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</si>
  <si>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</si>
  <si>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</si>
  <si>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</si>
  <si>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</si>
  <si>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</si>
  <si>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</si>
  <si>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</si>
  <si>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</si>
  <si>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</si>
  <si>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</si>
  <si>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</si>
  <si>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</si>
  <si>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</si>
  <si>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</si>
  <si>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</si>
  <si>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</si>
  <si>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</si>
  <si>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</si>
  <si>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</si>
  <si>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</si>
  <si>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</si>
  <si>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</si>
  <si>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</si>
  <si>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</si>
  <si>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</si>
  <si>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</si>
  <si>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</si>
  <si>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</si>
  <si>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</si>
  <si>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</si>
  <si>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</si>
  <si>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</si>
  <si>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</si>
  <si>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</si>
  <si>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</si>
  <si>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</si>
  <si>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</si>
  <si>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</si>
  <si>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</si>
  <si>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</si>
  <si>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</si>
  <si>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</si>
  <si>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</si>
  <si>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</si>
  <si>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</si>
  <si>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</si>
  <si>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</si>
  <si>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</si>
  <si>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</si>
  <si>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</si>
  <si>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</si>
  <si>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</si>
  <si>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</si>
  <si>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</si>
  <si>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</si>
  <si>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</si>
  <si>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</si>
  <si>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</si>
  <si>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</si>
  <si>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</si>
  <si>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</si>
  <si>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</si>
  <si>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</si>
  <si>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</si>
  <si>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</si>
  <si>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</si>
  <si>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</si>
  <si>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</si>
  <si>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</si>
  <si>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</si>
  <si>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</si>
  <si>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</si>
  <si>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</si>
  <si>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</si>
  <si>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</si>
  <si>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</si>
  <si>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</si>
  <si>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</si>
  <si>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</si>
  <si>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</si>
  <si>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</si>
  <si>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</si>
  <si>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</si>
  <si>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</si>
  <si>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</si>
  <si>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</si>
  <si>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</si>
  <si>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</si>
  <si>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</si>
  <si>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</si>
  <si>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</si>
  <si>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</si>
  <si>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</si>
  <si>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</si>
  <si>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</si>
  <si>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</si>
  <si>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</si>
  <si>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</si>
  <si>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</si>
  <si>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</si>
  <si>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</si>
  <si>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</si>
  <si>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</si>
  <si>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</si>
  <si>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</si>
  <si>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</si>
  <si>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</si>
  <si>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</si>
  <si>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</si>
  <si>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</si>
  <si>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</si>
  <si>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</si>
  <si>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</si>
  <si>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</si>
  <si>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</si>
  <si>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</si>
  <si>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</si>
  <si>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</si>
  <si>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</si>
  <si>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</si>
  <si>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</si>
  <si>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</si>
  <si>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</si>
  <si>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</si>
  <si>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</si>
  <si>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</si>
  <si>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</si>
  <si>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</si>
  <si>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</si>
  <si>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</si>
  <si>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</si>
  <si>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</si>
  <si>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</si>
  <si>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</si>
  <si>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</si>
  <si>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</si>
  <si>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</si>
  <si>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</si>
  <si>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</si>
  <si>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</si>
  <si>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</si>
  <si>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</si>
  <si>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</si>
  <si>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</si>
  <si>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</si>
  <si>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</si>
  <si>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</si>
  <si>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</si>
  <si>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</si>
  <si>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</si>
  <si>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</si>
  <si>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</si>
  <si>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</si>
  <si>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</si>
  <si>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</si>
  <si>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</si>
  <si>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</si>
  <si>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</si>
  <si>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</si>
  <si>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</si>
  <si>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</si>
  <si>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</si>
  <si>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</si>
  <si>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</si>
  <si>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</si>
  <si>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</si>
  <si>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</si>
  <si>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</si>
  <si>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</si>
  <si>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</si>
  <si>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</si>
  <si>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</si>
  <si>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</si>
  <si>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</si>
  <si>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</si>
  <si>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</si>
  <si>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</si>
  <si>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</si>
  <si>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</si>
  <si>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</si>
  <si>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</si>
  <si>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</si>
  <si>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</si>
  <si>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</si>
  <si>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</si>
  <si>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</si>
  <si>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</si>
  <si>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</si>
  <si>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</si>
  <si>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</si>
  <si>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</si>
  <si>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</si>
  <si>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</si>
  <si>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</si>
  <si>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</si>
  <si>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</si>
  <si>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</si>
  <si>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</si>
  <si>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</si>
  <si>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</si>
  <si>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</si>
  <si>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</si>
  <si>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</si>
  <si>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</si>
  <si>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</si>
  <si>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</si>
  <si>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</si>
  <si>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</si>
  <si>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</si>
  <si>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</si>
  <si>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</si>
  <si>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</si>
  <si>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</si>
  <si>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</si>
  <si>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</si>
  <si>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</si>
  <si>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</si>
  <si>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</si>
  <si>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</si>
  <si>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</si>
  <si>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</si>
  <si>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</si>
  <si>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</si>
  <si>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</si>
  <si>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</si>
  <si>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</si>
  <si>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</si>
  <si>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</si>
  <si>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</si>
  <si>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</si>
  <si>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</si>
  <si>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</si>
  <si>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</si>
  <si>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</si>
  <si>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</si>
  <si>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</si>
  <si>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</si>
  <si>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</si>
  <si>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</si>
  <si>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</si>
  <si>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</si>
  <si>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</si>
  <si>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</si>
  <si>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</si>
  <si>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</si>
  <si>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</si>
  <si>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</si>
  <si>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</si>
  <si>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</si>
  <si>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</si>
  <si>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</si>
  <si>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</si>
  <si>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</si>
  <si>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</si>
  <si>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</si>
  <si>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</si>
  <si>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</si>
  <si>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</si>
  <si>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</si>
  <si>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</si>
  <si>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</si>
  <si>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</si>
  <si>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</si>
  <si>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</si>
  <si>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</si>
  <si>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</si>
  <si>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</si>
  <si>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</si>
  <si>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</si>
  <si>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</si>
  <si>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</si>
  <si>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</si>
  <si>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</si>
  <si>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</si>
  <si>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</si>
  <si>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</si>
  <si>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</si>
  <si>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</si>
  <si>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</si>
  <si>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</si>
  <si>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</si>
  <si>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</si>
  <si>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</si>
  <si>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</si>
  <si>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</si>
  <si>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</si>
  <si>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</si>
  <si>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</si>
  <si>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</si>
  <si>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</si>
  <si>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</si>
  <si>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</si>
  <si>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</si>
  <si>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</si>
  <si>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</si>
  <si>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</si>
  <si>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</si>
  <si>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</si>
  <si>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</si>
  <si>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</si>
  <si>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</si>
  <si>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</si>
  <si>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</si>
  <si>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</si>
  <si>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</si>
  <si>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</si>
  <si>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</si>
  <si>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</si>
  <si>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</si>
  <si>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</si>
  <si>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</si>
  <si>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</si>
  <si>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</si>
  <si>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</si>
  <si>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</si>
  <si>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</si>
  <si>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</si>
  <si>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</si>
  <si>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</si>
  <si>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</si>
  <si>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</si>
  <si>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</si>
  <si>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</si>
  <si>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</si>
  <si>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</si>
  <si>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</si>
  <si>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</si>
  <si>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</si>
  <si>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</si>
  <si>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</si>
  <si>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</si>
  <si>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</si>
  <si>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</si>
  <si>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</si>
  <si>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</si>
  <si>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</si>
  <si>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</si>
  <si>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</si>
  <si>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</si>
  <si>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</si>
  <si>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</si>
  <si>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</si>
  <si>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</si>
  <si>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</si>
  <si>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</si>
  <si>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</si>
  <si>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</si>
  <si>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</si>
  <si>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</si>
  <si>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</si>
  <si>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</si>
  <si>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</si>
  <si>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</si>
  <si>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</si>
  <si>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</si>
  <si>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</si>
  <si>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</si>
  <si>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</si>
  <si>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</si>
  <si>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</si>
  <si>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</si>
  <si>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</si>
  <si>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</si>
  <si>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</si>
  <si>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</si>
  <si>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</si>
  <si>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</si>
  <si>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</si>
  <si>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</si>
  <si>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</si>
  <si>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</si>
  <si>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</si>
  <si>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</si>
  <si>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</si>
  <si>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</si>
  <si>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</si>
  <si>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</si>
  <si>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</si>
  <si>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</si>
  <si>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</si>
  <si>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</si>
  <si>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</si>
  <si>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</si>
  <si>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</si>
  <si>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</si>
  <si>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</si>
  <si>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</si>
  <si>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</si>
  <si>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</si>
  <si>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</si>
  <si>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</si>
  <si>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</si>
  <si>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</si>
  <si>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</si>
  <si>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</si>
  <si>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</si>
  <si>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</si>
  <si>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</si>
  <si>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</si>
  <si>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</si>
  <si>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</si>
  <si>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</si>
  <si>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</si>
  <si>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</si>
  <si>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</si>
  <si>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</si>
  <si>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</si>
  <si>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</si>
  <si>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</si>
  <si>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</si>
  <si>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</si>
  <si>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</si>
  <si>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</si>
  <si>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</si>
  <si>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</si>
  <si>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</si>
  <si>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</si>
  <si>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</si>
  <si>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</si>
  <si>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</si>
  <si>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</si>
  <si>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</si>
  <si>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</si>
  <si>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</si>
  <si>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</si>
  <si>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</si>
  <si>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</si>
  <si>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</si>
  <si>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</si>
  <si>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</si>
  <si>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</si>
  <si>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</si>
  <si>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</si>
  <si>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</si>
  <si>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</si>
  <si>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</si>
  <si>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</si>
  <si>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</si>
  <si>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</si>
  <si>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</si>
  <si>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</si>
  <si>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</si>
  <si>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</si>
  <si>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</si>
  <si>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</si>
  <si>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</si>
  <si>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</si>
  <si>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</si>
  <si>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</si>
  <si>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</si>
  <si>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</si>
  <si>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</si>
  <si>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</si>
  <si>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</si>
  <si>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</si>
  <si>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</si>
  <si>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</si>
  <si>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</si>
  <si>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</si>
  <si>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</si>
  <si>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</si>
  <si>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</si>
  <si>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</si>
  <si>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</si>
  <si>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</si>
  <si>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</si>
  <si>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</si>
  <si>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</si>
  <si>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</si>
  <si>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</si>
  <si>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</si>
  <si>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</si>
  <si>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</si>
  <si>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</si>
  <si>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</si>
  <si>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</si>
  <si>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</si>
  <si>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</si>
  <si>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</si>
  <si>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</si>
  <si>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</si>
  <si>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</si>
  <si>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</si>
  <si>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</si>
  <si>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</si>
  <si>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</si>
  <si>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</si>
  <si>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</si>
  <si>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</si>
  <si>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</si>
  <si>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</si>
  <si>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</si>
  <si>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</si>
  <si>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</si>
  <si>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</si>
  <si>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</si>
  <si>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</si>
  <si>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</si>
  <si>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</si>
  <si>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</si>
  <si>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</si>
  <si>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</si>
  <si>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</si>
  <si>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</si>
  <si>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</si>
  <si>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</si>
  <si>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</si>
  <si>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</si>
  <si>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</si>
  <si>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</si>
  <si>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</si>
  <si>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</si>
  <si>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</si>
  <si>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</si>
  <si>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</si>
  <si>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</si>
  <si>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</si>
  <si>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</si>
  <si>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</si>
  <si>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</si>
  <si>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</si>
  <si>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</si>
  <si>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</si>
  <si>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</si>
  <si>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</si>
  <si>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</si>
  <si>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</si>
  <si>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</si>
  <si>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</si>
  <si>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</si>
  <si>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</si>
  <si>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</si>
  <si>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</si>
  <si>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</si>
  <si>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</si>
  <si>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</si>
  <si>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</si>
  <si>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</si>
  <si>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</si>
  <si>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</si>
  <si>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</si>
  <si>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</si>
  <si>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</si>
  <si>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</si>
  <si>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</si>
  <si>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</si>
  <si>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</si>
  <si>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</si>
  <si>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</si>
  <si>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</si>
  <si>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</si>
  <si>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</si>
  <si>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</si>
  <si>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</si>
  <si>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</si>
  <si>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</si>
  <si>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</si>
  <si>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</si>
  <si>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</si>
  <si>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</si>
  <si>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</si>
  <si>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</si>
  <si>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</si>
  <si>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</si>
  <si>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</si>
  <si>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</si>
  <si>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</si>
  <si>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</si>
  <si>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</si>
  <si>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</si>
  <si>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</si>
  <si>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</si>
  <si>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</si>
  <si>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</si>
  <si>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</si>
  <si>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</si>
  <si>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</si>
  <si>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</si>
  <si>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</si>
  <si>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</si>
  <si>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</si>
  <si>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</si>
  <si>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</si>
  <si>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</si>
  <si>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</si>
  <si>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</si>
  <si>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</si>
  <si>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</si>
  <si>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</si>
  <si>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</si>
  <si>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</si>
  <si>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</si>
  <si>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</si>
  <si>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</si>
  <si>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</si>
  <si>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</si>
  <si>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</si>
  <si>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</si>
  <si>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</si>
  <si>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</si>
  <si>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</si>
  <si>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</si>
  <si>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</si>
  <si>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</si>
  <si>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</si>
  <si>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</si>
  <si>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</si>
  <si>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</si>
  <si>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</si>
  <si>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</si>
  <si>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</si>
  <si>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</si>
  <si>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</si>
  <si>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</si>
  <si>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</si>
  <si>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</si>
  <si>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</si>
  <si>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</si>
  <si>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</si>
  <si>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</si>
  <si>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</si>
  <si>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</si>
  <si>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</si>
  <si>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</si>
  <si>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</si>
  <si>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</si>
  <si>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</si>
  <si>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</si>
  <si>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</si>
  <si>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</si>
  <si>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</si>
  <si>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</si>
  <si>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</si>
  <si>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</si>
  <si>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</si>
  <si>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</si>
  <si>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</si>
  <si>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</si>
  <si>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</si>
  <si>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</si>
  <si>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</si>
  <si>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</si>
  <si>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</si>
  <si>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</si>
  <si>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</si>
  <si>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</si>
  <si>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</si>
  <si>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</si>
  <si>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</si>
  <si>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</si>
  <si>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</si>
  <si>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</si>
  <si>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</si>
  <si>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</si>
  <si>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</si>
  <si>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</si>
  <si>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</si>
  <si>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</si>
  <si>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</si>
  <si>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</si>
  <si>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</si>
  <si>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</si>
  <si>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</si>
  <si>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</si>
  <si>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</si>
  <si>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</si>
  <si>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</si>
  <si>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</si>
  <si>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</si>
  <si>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</si>
  <si>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</si>
  <si>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</si>
  <si>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</si>
  <si>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</si>
  <si>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</si>
  <si>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</si>
  <si>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</si>
  <si>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</si>
  <si>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</si>
  <si>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</si>
  <si>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</si>
  <si>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</si>
  <si>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</si>
  <si>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</si>
  <si>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</si>
  <si>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</si>
  <si>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</si>
  <si>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</si>
  <si>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</si>
  <si>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</si>
  <si>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</si>
  <si>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</si>
  <si>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</si>
  <si>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</si>
  <si>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</si>
  <si>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</si>
  <si>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</si>
  <si>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</si>
  <si>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</si>
  <si>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</si>
  <si>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</si>
  <si>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</si>
  <si>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</si>
  <si>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</si>
  <si>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</si>
  <si>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</si>
  <si>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</si>
  <si>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</si>
  <si>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</si>
  <si>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</si>
  <si>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</si>
  <si>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</si>
  <si>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</si>
  <si>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</si>
  <si>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</si>
  <si>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</si>
  <si>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</si>
  <si>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</si>
  <si>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</si>
  <si>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</si>
  <si>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</si>
  <si>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</si>
  <si>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</si>
  <si>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</si>
  <si>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</si>
  <si>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</si>
  <si>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</si>
  <si>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</si>
  <si>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</si>
  <si>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</si>
  <si>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</si>
  <si>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</si>
  <si>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</si>
  <si>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</si>
  <si>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</si>
  <si>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</si>
  <si>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</si>
  <si>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</si>
  <si>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</si>
  <si>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</si>
  <si>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</si>
  <si>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</si>
  <si>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</si>
  <si>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</si>
  <si>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</si>
  <si>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</si>
  <si>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</si>
  <si>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</si>
  <si>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</si>
  <si>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</si>
  <si>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</si>
  <si>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</si>
  <si>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</si>
  <si>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</si>
  <si>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</si>
  <si>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</si>
  <si>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</si>
  <si>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</si>
  <si>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</si>
  <si>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</si>
  <si>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</si>
  <si>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</si>
  <si>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</si>
  <si>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</si>
  <si>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</si>
  <si>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</si>
  <si>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</si>
  <si>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</si>
  <si>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</si>
  <si>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</si>
  <si>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</si>
  <si>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</si>
  <si>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</si>
  <si>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</si>
  <si>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</si>
  <si>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</si>
  <si>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</si>
  <si>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</si>
  <si>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</si>
  <si>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</si>
  <si>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</si>
  <si>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</si>
  <si>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</si>
  <si>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</si>
  <si>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</si>
  <si>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</si>
  <si>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</si>
  <si>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</si>
  <si>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</si>
  <si>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</si>
  <si>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</si>
  <si>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</si>
  <si>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</si>
  <si>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</si>
  <si>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</si>
  <si>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</si>
  <si>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</si>
  <si>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</si>
  <si>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</si>
  <si>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</si>
  <si>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</si>
  <si>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</si>
  <si>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</si>
  <si>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</si>
  <si>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</si>
  <si>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</si>
  <si>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</si>
  <si>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</si>
  <si>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</si>
  <si>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</si>
  <si>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</si>
  <si>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</si>
  <si>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</si>
  <si>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</si>
  <si>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</si>
  <si>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</si>
  <si>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</si>
  <si>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</si>
  <si>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</si>
  <si>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</si>
  <si>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</si>
  <si>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</si>
  <si>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</si>
  <si>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</si>
  <si>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</si>
  <si>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</si>
  <si>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</si>
  <si>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</si>
  <si>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</si>
  <si>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</si>
  <si>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</si>
  <si>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</si>
  <si>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</si>
  <si>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</si>
  <si>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</si>
  <si>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</si>
  <si>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</si>
  <si>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</si>
  <si>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</si>
  <si>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</si>
  <si>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</si>
  <si>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</si>
  <si>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</si>
  <si>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</si>
  <si>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</si>
  <si>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</si>
  <si>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</si>
  <si>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</si>
  <si>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</si>
  <si>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</si>
  <si>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</si>
  <si>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</si>
  <si>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</si>
  <si>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</si>
  <si>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</si>
  <si>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</si>
  <si>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</si>
  <si>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</si>
  <si>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</si>
  <si>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</si>
  <si>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</si>
  <si>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</si>
  <si>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</si>
  <si>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</si>
  <si>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</si>
  <si>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</si>
  <si>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</si>
  <si>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</si>
  <si>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</si>
  <si>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</si>
  <si>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</si>
  <si>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</si>
  <si>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</si>
  <si>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</si>
  <si>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</si>
  <si>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</si>
  <si>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</si>
  <si>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</si>
  <si>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</si>
  <si>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</si>
  <si>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</si>
  <si>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</si>
  <si>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</si>
  <si>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</si>
  <si>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</si>
  <si>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</si>
  <si>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</si>
  <si>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</si>
  <si>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</si>
  <si>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</si>
  <si>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</si>
  <si>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</si>
  <si>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</si>
  <si>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</si>
  <si>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</si>
  <si>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</si>
  <si>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</si>
  <si>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</si>
  <si>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</si>
  <si>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</si>
  <si>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</si>
  <si>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</si>
  <si>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</si>
  <si>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</si>
  <si>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</si>
  <si>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</si>
  <si>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</si>
  <si>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</si>
  <si>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</si>
  <si>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</si>
  <si>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</si>
  <si>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</si>
  <si>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</si>
  <si>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</si>
  <si>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</si>
  <si>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</si>
  <si>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</si>
  <si>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</si>
  <si>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</si>
  <si>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</si>
  <si>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</si>
  <si>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</si>
  <si>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</si>
  <si>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</si>
  <si>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</si>
  <si>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</si>
  <si>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</si>
  <si>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</si>
  <si>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</si>
  <si>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</si>
  <si>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</si>
  <si>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</si>
  <si>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</si>
  <si>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</si>
  <si>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</si>
  <si>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</si>
  <si>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</si>
  <si>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</si>
  <si>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</si>
  <si>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</si>
  <si>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</si>
  <si>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</si>
  <si>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</si>
  <si>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</si>
  <si>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</si>
  <si>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</si>
  <si>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</si>
  <si>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</si>
  <si>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</si>
  <si>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</si>
  <si>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</si>
  <si>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</si>
  <si>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</si>
  <si>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</si>
  <si>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</si>
  <si>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</si>
  <si>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</si>
  <si>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</si>
  <si>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</si>
  <si>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</si>
  <si>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</si>
  <si>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</si>
  <si>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</si>
  <si>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</si>
  <si>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</si>
  <si>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</si>
  <si>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</si>
  <si>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</si>
  <si>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</si>
  <si>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</si>
  <si>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</si>
  <si>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</si>
  <si>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</si>
  <si>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</si>
  <si>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</si>
  <si>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</si>
  <si>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</si>
  <si>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</si>
  <si>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</si>
  <si>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</si>
  <si>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</si>
  <si>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</si>
  <si>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</si>
  <si>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</si>
  <si>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</si>
  <si>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</si>
  <si>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</si>
  <si>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</si>
  <si>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</si>
  <si>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</si>
  <si>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</si>
  <si>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</si>
  <si>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</si>
  <si>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</si>
  <si>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</si>
  <si>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</si>
  <si>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</si>
  <si>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</si>
  <si>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</si>
  <si>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</si>
  <si>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</si>
  <si>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</si>
  <si>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</si>
  <si>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</si>
  <si>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</si>
  <si>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</si>
  <si>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</si>
  <si>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</si>
  <si>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</si>
  <si>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</si>
  <si>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</si>
  <si>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</si>
  <si>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</si>
  <si>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</si>
  <si>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</si>
  <si>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</si>
  <si>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</si>
  <si>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</si>
  <si>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</si>
  <si>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</si>
  <si>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</si>
  <si>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</si>
  <si>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</si>
  <si>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</si>
  <si>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</si>
  <si>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</si>
  <si>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</si>
  <si>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</si>
  <si>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</si>
  <si>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</si>
  <si>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</si>
  <si>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</si>
  <si>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</si>
  <si>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</si>
  <si>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</si>
  <si>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</si>
  <si>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</si>
  <si>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</si>
  <si>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</si>
  <si>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</si>
  <si>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</si>
  <si>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</si>
  <si>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</si>
  <si>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</si>
  <si>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</si>
  <si>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</si>
  <si>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</si>
  <si>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</si>
  <si>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</si>
  <si>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</si>
  <si>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</si>
  <si>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</si>
  <si>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</si>
  <si>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</si>
  <si>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</si>
  <si>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</si>
  <si>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</si>
  <si>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</si>
  <si>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</si>
  <si>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</si>
  <si>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</si>
  <si>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</si>
  <si>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</si>
  <si>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</si>
  <si>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</si>
  <si>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</si>
  <si>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</si>
  <si>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</si>
  <si>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</si>
  <si>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</si>
  <si>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</si>
  <si>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</si>
  <si>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</si>
  <si>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</si>
  <si>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</si>
  <si>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</si>
  <si>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</si>
  <si>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</si>
  <si>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</si>
  <si>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</si>
  <si>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</si>
  <si>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</si>
  <si>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</si>
  <si>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</si>
  <si>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</si>
  <si>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</si>
  <si>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</si>
  <si>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</si>
  <si>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</si>
  <si>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</si>
  <si>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</si>
  <si>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</si>
  <si>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</si>
  <si>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</si>
  <si>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</si>
  <si>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</si>
  <si>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</si>
  <si>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</si>
  <si>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</si>
  <si>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</si>
  <si>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</si>
  <si>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</si>
  <si>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</si>
  <si>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</si>
  <si>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</si>
  <si>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</si>
  <si>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</si>
  <si>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</si>
  <si>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</si>
  <si>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</si>
  <si>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</si>
  <si>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</si>
  <si>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</si>
  <si>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</si>
  <si>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</si>
  <si>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</si>
  <si>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</si>
  <si>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</si>
  <si>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</si>
  <si>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</si>
  <si>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</si>
  <si>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</si>
  <si>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</si>
  <si>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</si>
  <si>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</si>
  <si>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</si>
  <si>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</si>
  <si>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</si>
  <si>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</si>
  <si>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</si>
  <si>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</si>
  <si>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</si>
  <si>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</si>
  <si>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</si>
  <si>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</si>
  <si>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</si>
  <si>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</si>
  <si>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</si>
  <si>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</si>
  <si>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</si>
  <si>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</si>
  <si>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</si>
  <si>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</si>
  <si>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</si>
  <si>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</si>
  <si>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</si>
  <si>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</si>
  <si>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</si>
  <si>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</si>
  <si>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</si>
  <si>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</si>
  <si>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</si>
  <si>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</si>
  <si>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</si>
  <si>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</si>
  <si>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</si>
  <si>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</si>
  <si>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</si>
  <si>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</si>
  <si>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</si>
  <si>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</si>
  <si>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</si>
  <si>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</si>
  <si>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</si>
  <si>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</si>
  <si>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</si>
  <si>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</si>
  <si>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</si>
  <si>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</si>
  <si>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</si>
  <si>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</si>
  <si>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</si>
  <si>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</si>
  <si>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</si>
  <si>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</si>
  <si>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</si>
  <si>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</si>
  <si>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</si>
  <si>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</si>
  <si>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</si>
  <si>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</si>
  <si>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</si>
  <si>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</si>
  <si>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</si>
  <si>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</si>
  <si>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</si>
  <si>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</si>
  <si>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</si>
  <si>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</si>
  <si>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</si>
  <si>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</si>
  <si>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</si>
  <si>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</si>
  <si>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</si>
  <si>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</si>
  <si>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</si>
  <si>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</si>
  <si>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</si>
  <si>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</si>
  <si>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</si>
  <si>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</si>
  <si>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</si>
  <si>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</si>
  <si>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</si>
  <si>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</si>
  <si>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</si>
  <si>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</si>
  <si>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</si>
  <si>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</si>
  <si>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</si>
  <si>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</si>
  <si>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</si>
  <si>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</si>
  <si>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</si>
  <si>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</si>
  <si>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</si>
  <si>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</si>
  <si>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</si>
  <si>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</si>
  <si>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</si>
  <si>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</si>
  <si>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</si>
  <si>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</si>
  <si>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</si>
  <si>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</si>
  <si>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</si>
  <si>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</si>
  <si>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</si>
  <si>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</si>
  <si>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</si>
  <si>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</si>
  <si>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</si>
  <si>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</si>
  <si>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</si>
  <si>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</si>
  <si>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</si>
  <si>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</si>
  <si>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</si>
  <si>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</si>
  <si>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</si>
  <si>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</si>
  <si>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</si>
  <si>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</si>
  <si>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</si>
  <si>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</si>
  <si>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</si>
  <si>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</si>
  <si>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</si>
  <si>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</si>
  <si>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</si>
  <si>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</si>
  <si>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</si>
  <si>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</si>
  <si>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</si>
  <si>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</si>
  <si>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</si>
  <si>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</si>
  <si>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</si>
  <si>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</si>
  <si>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</si>
  <si>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</si>
  <si>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</si>
  <si>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</si>
  <si>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</si>
  <si>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</si>
  <si>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</si>
  <si>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</si>
  <si>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</si>
  <si>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</si>
  <si>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</si>
  <si>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</si>
  <si>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</si>
  <si>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</si>
  <si>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</si>
  <si>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</si>
  <si>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</si>
  <si>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</si>
  <si>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</si>
  <si>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</si>
  <si>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</si>
  <si>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</si>
  <si>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</si>
  <si>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</si>
  <si>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</si>
  <si>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</si>
  <si>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</si>
  <si>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</si>
  <si>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</si>
  <si>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</si>
  <si>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</si>
  <si>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</si>
  <si>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</si>
  <si>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</si>
  <si>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</si>
  <si>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</si>
  <si>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</si>
  <si>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</si>
  <si>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</si>
  <si>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</si>
  <si>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</si>
  <si>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</si>
  <si>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</si>
  <si>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</si>
  <si>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</si>
  <si>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</si>
  <si>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</si>
  <si>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</si>
  <si>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</si>
  <si>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</si>
  <si>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</si>
  <si>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</si>
  <si>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</si>
  <si>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</si>
  <si>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</si>
  <si>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</si>
  <si>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</si>
  <si>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</si>
  <si>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</si>
  <si>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</si>
  <si>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</si>
  <si>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</si>
  <si>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</si>
  <si>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</si>
  <si>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</si>
  <si>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</si>
  <si>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</si>
  <si>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</si>
  <si>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</si>
  <si>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</si>
  <si>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</si>
  <si>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</si>
  <si>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</si>
  <si>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</si>
  <si>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</si>
  <si>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</si>
  <si>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</si>
  <si>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</si>
  <si>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</si>
  <si>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</si>
  <si>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</si>
  <si>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</si>
  <si>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</si>
  <si>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</si>
  <si>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</si>
  <si>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</si>
  <si>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</si>
  <si>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</si>
  <si>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</si>
  <si>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</si>
  <si>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</si>
  <si>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</si>
  <si>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</si>
  <si>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</si>
  <si>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</si>
  <si>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</si>
  <si>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</si>
  <si>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</si>
  <si>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</si>
  <si>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</si>
  <si>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</si>
  <si>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</si>
  <si>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</si>
  <si>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</si>
  <si>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</si>
  <si>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</si>
  <si>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</si>
  <si>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</si>
  <si>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</si>
  <si>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</si>
  <si>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</si>
  <si>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</si>
  <si>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</si>
  <si>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</si>
  <si>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</si>
  <si>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</si>
  <si>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</si>
  <si>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</si>
  <si>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</si>
  <si>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</si>
  <si>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</si>
  <si>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</si>
  <si>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</si>
  <si>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</si>
  <si>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</si>
  <si>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</si>
  <si>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</si>
  <si>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</si>
  <si>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</si>
  <si>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</si>
  <si>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</si>
  <si>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</si>
  <si>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</si>
  <si>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</si>
  <si>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</si>
  <si>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</si>
  <si>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</si>
  <si>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</si>
  <si>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</si>
  <si>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</si>
  <si>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</si>
  <si>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</si>
  <si>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</si>
  <si>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</si>
  <si>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</si>
  <si>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</si>
  <si>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</si>
  <si>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</si>
  <si>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</si>
  <si>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</si>
  <si>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</si>
  <si>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</si>
  <si>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</si>
  <si>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</si>
  <si>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</si>
  <si>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</si>
  <si>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</si>
  <si>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</si>
  <si>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</si>
  <si>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</si>
  <si>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</si>
  <si>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</si>
  <si>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</si>
  <si>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</si>
  <si>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</si>
  <si>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</si>
  <si>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</si>
  <si>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</si>
  <si>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</si>
  <si>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</si>
  <si>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</si>
  <si>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</si>
  <si>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</si>
  <si>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</si>
  <si>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</si>
  <si>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</si>
  <si>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</si>
  <si>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</si>
  <si>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</si>
  <si>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</si>
  <si>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</si>
  <si>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</si>
  <si>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</si>
  <si>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</si>
  <si>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</si>
  <si>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</si>
  <si>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</si>
  <si>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</si>
  <si>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</si>
  <si>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</si>
  <si>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</si>
  <si>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</si>
  <si>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</si>
  <si>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</si>
  <si>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</si>
  <si>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</si>
  <si>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</si>
  <si>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</si>
  <si>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</si>
  <si>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</si>
  <si>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</si>
  <si>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</si>
  <si>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</si>
  <si>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</si>
  <si>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</si>
  <si>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</si>
  <si>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</si>
  <si>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</si>
  <si>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</si>
  <si>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</si>
  <si>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</si>
  <si>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</si>
  <si>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</si>
  <si>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</si>
  <si>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</si>
  <si>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</si>
  <si>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</si>
  <si>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</si>
  <si>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</si>
  <si>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</si>
  <si>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</si>
  <si>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</si>
  <si>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</si>
  <si>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</si>
  <si>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</si>
  <si>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</si>
  <si>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</si>
  <si>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</si>
  <si>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</si>
  <si>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</si>
  <si>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</si>
  <si>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</si>
  <si>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</si>
  <si>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</si>
  <si>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</si>
  <si>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</si>
  <si>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</si>
  <si>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</si>
  <si>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</si>
  <si>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</si>
  <si>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</si>
  <si>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</si>
  <si>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</si>
  <si>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</si>
  <si>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</si>
  <si>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</si>
  <si>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</si>
  <si>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</si>
  <si>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</si>
  <si>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</si>
  <si>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</si>
  <si>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</si>
  <si>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</si>
  <si>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</si>
  <si>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</si>
  <si>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</si>
  <si>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</si>
  <si>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</si>
  <si>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</si>
  <si>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</si>
  <si>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</si>
  <si>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</si>
  <si>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</si>
  <si>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</si>
  <si>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</si>
  <si>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</si>
  <si>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</si>
  <si>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</si>
  <si>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</si>
  <si>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</si>
  <si>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</si>
  <si>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</si>
  <si>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</si>
  <si>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</si>
  <si>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</si>
  <si>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</si>
  <si>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</si>
  <si>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</si>
  <si>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</si>
  <si>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</si>
  <si>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</si>
  <si>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</si>
  <si>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</si>
  <si>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</si>
  <si>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</si>
  <si>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</si>
  <si>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</si>
  <si>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</si>
  <si>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</si>
  <si>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</si>
  <si>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</si>
  <si>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</si>
  <si>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</si>
  <si>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</si>
  <si>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</si>
  <si>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</si>
  <si>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</si>
  <si>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</si>
  <si>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</si>
  <si>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</si>
  <si>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</si>
  <si>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</si>
  <si>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</si>
  <si>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</si>
  <si>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</si>
  <si>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</si>
  <si>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</si>
  <si>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</si>
  <si>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</si>
  <si>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</si>
  <si>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</si>
  <si>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</si>
  <si>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</si>
  <si>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</si>
  <si>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</si>
  <si>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</si>
  <si>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</si>
  <si>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</si>
  <si>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</si>
  <si>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</si>
  <si>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</si>
  <si>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</si>
  <si>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</si>
  <si>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</si>
  <si>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</si>
  <si>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</si>
  <si>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</si>
  <si>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</si>
  <si>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</si>
  <si>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</si>
  <si>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</si>
  <si>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</si>
  <si>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</si>
  <si>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</si>
  <si>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</si>
  <si>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</si>
  <si>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</si>
  <si>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</si>
  <si>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</si>
  <si>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</si>
  <si>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</si>
  <si>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</si>
  <si>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</si>
  <si>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</si>
  <si>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</si>
  <si>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</si>
  <si>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</si>
  <si>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</si>
  <si>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</si>
  <si>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</si>
  <si>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</si>
  <si>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</si>
  <si>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</si>
  <si>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</si>
  <si>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</si>
  <si>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</si>
  <si>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</si>
  <si>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</si>
  <si>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</si>
  <si>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</si>
  <si>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</si>
  <si>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</si>
  <si>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</si>
  <si>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</si>
  <si>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</si>
  <si>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</si>
  <si>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</si>
  <si>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</si>
  <si>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</si>
  <si>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</si>
  <si>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</si>
  <si>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</si>
  <si>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</si>
  <si>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</si>
  <si>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</si>
  <si>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</si>
  <si>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</si>
  <si>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</si>
  <si>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</si>
  <si>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</si>
  <si>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</si>
  <si>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</si>
  <si>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</si>
  <si>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</si>
  <si>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</si>
  <si>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</si>
  <si>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</si>
  <si>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</si>
  <si>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</si>
  <si>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</si>
  <si>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</si>
  <si>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</si>
  <si>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</si>
  <si>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</si>
  <si>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</si>
  <si>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</si>
  <si>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</si>
  <si>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</si>
  <si>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</si>
  <si>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</si>
  <si>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</si>
  <si>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</si>
  <si>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</si>
  <si>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</si>
  <si>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</si>
  <si>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</si>
  <si>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</si>
  <si>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</si>
  <si>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</si>
  <si>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</si>
  <si>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</si>
  <si>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</si>
  <si>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</si>
  <si>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</si>
  <si>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</si>
  <si>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</si>
  <si>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</si>
  <si>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</si>
  <si>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</si>
  <si>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</si>
  <si>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</si>
  <si>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</si>
  <si>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</si>
  <si>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</si>
  <si>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</si>
  <si>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</si>
  <si>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</si>
  <si>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</si>
  <si>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</si>
  <si>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</si>
  <si>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</si>
  <si>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</si>
  <si>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</si>
  <si>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</si>
  <si>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</si>
  <si>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</si>
  <si>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</si>
  <si>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</si>
  <si>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</si>
  <si>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</si>
  <si>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</si>
  <si>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</si>
  <si>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</si>
  <si>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</si>
  <si>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</si>
  <si>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</si>
  <si>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</si>
  <si>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</si>
  <si>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</si>
  <si>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</si>
  <si>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</si>
  <si>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</si>
  <si>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</si>
  <si>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</si>
  <si>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</si>
  <si>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</si>
  <si>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</si>
  <si>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</si>
  <si>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</si>
  <si>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</si>
  <si>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</si>
  <si>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</si>
  <si>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</si>
  <si>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</si>
  <si>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</si>
  <si>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</si>
  <si>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</si>
  <si>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</si>
  <si>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</si>
  <si>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</si>
  <si>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</si>
  <si>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</si>
  <si>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</si>
  <si>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</si>
  <si>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</si>
  <si>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</si>
  <si>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</si>
  <si>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</si>
  <si>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</si>
  <si>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</si>
  <si>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</si>
  <si>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</si>
  <si>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</si>
  <si>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</si>
  <si>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</si>
  <si>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</si>
  <si>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</si>
  <si>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</si>
  <si>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</si>
  <si>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</si>
  <si>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</si>
  <si>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</si>
  <si>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</si>
  <si>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</si>
  <si>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</si>
  <si>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</si>
  <si>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</si>
  <si>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</si>
  <si>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</si>
  <si>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</si>
  <si>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</si>
  <si>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</si>
  <si>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</si>
  <si>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</si>
  <si>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</si>
  <si>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</si>
  <si>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</si>
  <si>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</si>
  <si>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</si>
  <si>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</si>
  <si>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</si>
  <si>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</si>
  <si>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</si>
  <si>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</si>
  <si>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</si>
  <si>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</si>
  <si>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</si>
  <si>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</si>
  <si>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</si>
  <si>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</si>
  <si>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</si>
  <si>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</si>
  <si>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</si>
  <si>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</si>
  <si>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</si>
  <si>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</si>
  <si>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</si>
  <si>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</si>
  <si>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</si>
  <si>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</si>
  <si>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</si>
  <si>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</si>
  <si>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</si>
  <si>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</si>
  <si>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</si>
  <si>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</si>
  <si>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</si>
  <si>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</si>
  <si>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</si>
  <si>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</si>
  <si>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</si>
  <si>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</si>
  <si>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</si>
  <si>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</si>
  <si>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</si>
  <si>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</si>
  <si>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</si>
  <si>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</si>
  <si>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</si>
  <si>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</si>
  <si>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</si>
  <si>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</si>
  <si>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</si>
  <si>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</si>
  <si>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</si>
  <si>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</si>
  <si>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</si>
  <si>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</si>
  <si>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</si>
  <si>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</si>
  <si>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</si>
  <si>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</si>
  <si>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</si>
  <si>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</si>
  <si>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</si>
  <si>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</si>
  <si>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</si>
  <si>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</si>
  <si>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</si>
  <si>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</si>
  <si>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</si>
  <si>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</si>
  <si>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</si>
  <si>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</si>
  <si>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</si>
  <si>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</si>
  <si>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</si>
  <si>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</si>
  <si>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</si>
  <si>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</si>
  <si>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</si>
  <si>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</si>
  <si>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</si>
  <si>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</si>
  <si>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</si>
  <si>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</si>
  <si>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</si>
  <si>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</si>
  <si>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</si>
  <si>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</si>
  <si>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</si>
  <si>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</si>
  <si>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</si>
  <si>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</si>
  <si>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</si>
  <si>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</si>
  <si>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</si>
  <si>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</si>
  <si>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</si>
  <si>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</si>
  <si>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</si>
  <si>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</si>
  <si>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</si>
  <si>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</si>
  <si>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</si>
  <si>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</si>
  <si>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</si>
  <si>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</si>
  <si>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</si>
  <si>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</si>
  <si>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</si>
  <si>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</si>
  <si>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</si>
  <si>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</si>
  <si>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</si>
  <si>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</si>
  <si>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</si>
  <si>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</si>
  <si>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</si>
  <si>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</si>
  <si>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</si>
  <si>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</si>
  <si>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</si>
  <si>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</si>
  <si>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</si>
  <si>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</si>
  <si>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</si>
  <si>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</si>
  <si>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</si>
  <si>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</si>
  <si>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</si>
  <si>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</si>
  <si>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</si>
  <si>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</si>
  <si>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</si>
  <si>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</si>
  <si>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</si>
  <si>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</si>
  <si>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</si>
  <si>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</si>
  <si>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</si>
  <si>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</si>
  <si>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</si>
  <si>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</si>
  <si>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</si>
  <si>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</si>
  <si>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</si>
  <si>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</si>
  <si>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</si>
  <si>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</si>
  <si>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</si>
  <si>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</si>
  <si>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</si>
  <si>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</si>
  <si>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</si>
  <si>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</si>
  <si>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</si>
  <si>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</si>
  <si>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</si>
  <si>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</si>
  <si>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</si>
  <si>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</si>
  <si>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</si>
  <si>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</si>
  <si>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</si>
  <si>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</si>
  <si>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</si>
  <si>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</si>
  <si>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</si>
  <si>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</si>
  <si>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</si>
  <si>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</si>
  <si>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</si>
  <si>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</si>
  <si>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</si>
  <si>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</si>
  <si>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</si>
  <si>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</si>
  <si>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</si>
  <si>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</si>
  <si>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</si>
  <si>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</si>
  <si>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</si>
  <si>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</si>
  <si>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</si>
  <si>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</si>
  <si>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</si>
  <si>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</si>
  <si>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</si>
  <si>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</si>
  <si>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</si>
  <si>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</si>
  <si>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</si>
  <si>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</si>
  <si>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</si>
  <si>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</si>
  <si>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</si>
  <si>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</si>
  <si>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</si>
  <si>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</si>
  <si>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</si>
  <si>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</si>
  <si>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</si>
  <si>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</si>
  <si>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</si>
  <si>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</si>
  <si>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</si>
  <si>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</si>
  <si>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</si>
  <si>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</si>
  <si>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</si>
  <si>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</si>
  <si>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</si>
  <si>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</si>
  <si>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</si>
  <si>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</si>
  <si>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</si>
  <si>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</si>
  <si>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</si>
  <si>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</si>
  <si>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</si>
  <si>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</si>
  <si>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</si>
  <si>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</si>
  <si>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</si>
  <si>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</si>
  <si>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</si>
  <si>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</si>
  <si>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</si>
  <si>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</si>
  <si>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</si>
  <si>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</si>
  <si>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</si>
  <si>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</si>
  <si>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</si>
  <si>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</si>
  <si>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</si>
  <si>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</si>
  <si>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</si>
  <si>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</si>
  <si>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</si>
  <si>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</si>
  <si>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</si>
  <si>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</si>
  <si>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</si>
  <si>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</si>
  <si>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</si>
  <si>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</si>
  <si>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</si>
  <si>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</si>
  <si>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</si>
  <si>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</si>
  <si>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</si>
  <si>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</si>
  <si>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</si>
  <si>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</si>
  <si>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</si>
  <si>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</si>
  <si>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</si>
  <si>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</si>
  <si>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</si>
  <si>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</si>
  <si>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</si>
  <si>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</si>
  <si>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</si>
  <si>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</si>
  <si>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</si>
  <si>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</si>
  <si>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</si>
  <si>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</si>
  <si>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</si>
  <si>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</si>
  <si>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</si>
  <si>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</si>
  <si>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</si>
  <si>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</si>
  <si>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</si>
  <si>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</si>
  <si>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</si>
  <si>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</si>
  <si>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</si>
  <si>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</si>
  <si>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</si>
  <si>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</si>
  <si>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</si>
  <si>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</si>
  <si>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</si>
  <si>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</si>
  <si>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</si>
  <si>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</si>
  <si>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</si>
  <si>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</si>
  <si>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</si>
  <si>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</si>
  <si>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</si>
  <si>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</si>
  <si>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</si>
  <si>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</si>
  <si>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</si>
  <si>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</si>
  <si>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</si>
  <si>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</si>
  <si>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</si>
  <si>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</si>
  <si>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</si>
  <si>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</si>
  <si>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</si>
  <si>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</si>
  <si>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</si>
  <si>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</si>
  <si>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</si>
  <si>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</si>
  <si>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</si>
  <si>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</si>
  <si>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</si>
  <si>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</si>
  <si>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</si>
  <si>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</si>
  <si>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</si>
  <si>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</si>
  <si>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</si>
  <si>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</si>
  <si>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</si>
  <si>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</si>
  <si>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</si>
  <si>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</si>
  <si>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</si>
  <si>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</si>
  <si>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</si>
  <si>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</si>
  <si>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</si>
  <si>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</si>
  <si>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</si>
  <si>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</si>
  <si>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</si>
  <si>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</si>
  <si>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</si>
  <si>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</si>
  <si>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</si>
  <si>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</si>
  <si>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</si>
  <si>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</si>
  <si>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</si>
  <si>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</si>
  <si>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</si>
  <si>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</si>
  <si>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</si>
  <si>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</si>
  <si>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</si>
  <si>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</si>
  <si>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</si>
  <si>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</si>
  <si>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</si>
  <si>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</si>
  <si>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</si>
  <si>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</si>
  <si>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</si>
  <si>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</si>
  <si>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</si>
  <si>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</si>
  <si>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</si>
  <si>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</si>
  <si>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</si>
  <si>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</si>
  <si>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</si>
  <si>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</si>
  <si>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</si>
  <si>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</si>
  <si>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</si>
  <si>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</si>
  <si>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</si>
  <si>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</si>
  <si>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</si>
  <si>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</si>
  <si>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</si>
  <si>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</si>
  <si>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</si>
  <si>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</si>
  <si>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</si>
  <si>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</si>
  <si>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</si>
  <si>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</si>
  <si>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</si>
  <si>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</si>
  <si>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</si>
  <si>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</si>
  <si>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</si>
  <si>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</si>
  <si>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</si>
  <si>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</si>
  <si>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</si>
  <si>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</si>
  <si>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</si>
  <si>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</si>
  <si>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</si>
  <si>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</si>
  <si>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</si>
  <si>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</si>
  <si>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</si>
  <si>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</si>
  <si>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</si>
  <si>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</si>
  <si>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</si>
  <si>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</si>
  <si>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</si>
  <si>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</si>
  <si>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</si>
  <si>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</si>
  <si>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</si>
  <si>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</si>
  <si>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</si>
  <si>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</si>
  <si>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</si>
  <si>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</si>
  <si>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</si>
  <si>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</si>
  <si>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</si>
  <si>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</si>
  <si>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</si>
  <si>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</si>
  <si>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</si>
  <si>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</si>
  <si>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</si>
  <si>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</si>
  <si>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</si>
  <si>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</si>
  <si>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</si>
  <si>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</si>
  <si>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</si>
  <si>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</si>
  <si>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</si>
  <si>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</si>
  <si>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</si>
  <si>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</si>
  <si>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</si>
  <si>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</si>
  <si>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</si>
  <si>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</si>
  <si>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</si>
  <si>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</si>
  <si>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</si>
  <si>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</si>
  <si>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</si>
  <si>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</si>
  <si>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</si>
  <si>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</si>
  <si>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</si>
  <si>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</si>
  <si>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</si>
  <si>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</si>
  <si>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</si>
  <si>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</si>
  <si>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</si>
  <si>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</si>
  <si>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</si>
  <si>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</si>
  <si>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</si>
  <si>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</si>
  <si>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</si>
  <si>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</si>
  <si>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</si>
  <si>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</si>
  <si>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</si>
  <si>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</si>
  <si>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</si>
  <si>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</si>
  <si>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</si>
  <si>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</si>
  <si>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</si>
  <si>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</si>
  <si>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</si>
  <si>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</si>
  <si>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</si>
  <si>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</si>
  <si>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</si>
  <si>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</si>
  <si>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</si>
  <si>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</si>
  <si>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</si>
  <si>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</si>
  <si>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</si>
  <si>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</si>
  <si>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</si>
  <si>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</si>
  <si>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</si>
  <si>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</si>
  <si>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</si>
  <si>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</si>
  <si>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</si>
  <si>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</si>
  <si>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</si>
  <si>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</si>
  <si>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</si>
  <si>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</si>
  <si>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</si>
  <si>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</si>
  <si>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</si>
  <si>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</si>
  <si>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</si>
  <si>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</si>
  <si>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</si>
  <si>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</si>
  <si>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</si>
  <si>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</si>
  <si>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</si>
  <si>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</si>
  <si>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</si>
  <si>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</si>
  <si>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</si>
  <si>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</si>
  <si>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</si>
  <si>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</si>
  <si>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</si>
  <si>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</si>
  <si>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</si>
  <si>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</si>
  <si>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</si>
  <si>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</si>
  <si>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</si>
  <si>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</si>
  <si>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</si>
  <si>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</si>
  <si>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</si>
  <si>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</si>
  <si>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</si>
  <si>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</si>
  <si>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</si>
  <si>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</si>
  <si>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</si>
  <si>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</si>
  <si>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</si>
  <si>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</si>
  <si>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</si>
  <si>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</si>
  <si>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</si>
  <si>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</si>
  <si>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</si>
  <si>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</si>
  <si>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</si>
  <si>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</si>
  <si>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</si>
  <si>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</si>
  <si>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</si>
  <si>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</si>
  <si>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</si>
  <si>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</si>
  <si>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</si>
  <si>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</si>
  <si>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</si>
  <si>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</si>
  <si>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</si>
  <si>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</si>
  <si>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</si>
  <si>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</si>
  <si>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</si>
  <si>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</si>
  <si>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</si>
  <si>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</si>
  <si>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</si>
  <si>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</si>
  <si>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</si>
  <si>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</si>
  <si>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</si>
  <si>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</si>
  <si>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</si>
  <si>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</si>
  <si>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</si>
  <si>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</si>
  <si>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</si>
  <si>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</si>
  <si>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</si>
  <si>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</si>
  <si>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</si>
  <si>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</si>
  <si>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</si>
  <si>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</si>
  <si>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</si>
  <si>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</si>
  <si>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</si>
  <si>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</si>
  <si>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</si>
  <si>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</si>
  <si>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</si>
  <si>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</si>
  <si>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</si>
  <si>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</si>
  <si>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</si>
  <si>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</si>
  <si>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</si>
  <si>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</si>
  <si>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</si>
  <si>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</si>
  <si>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</si>
  <si>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</si>
  <si>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</si>
  <si>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</si>
  <si>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</si>
  <si>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</si>
  <si>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</si>
  <si>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</si>
  <si>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</si>
  <si>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</si>
  <si>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</si>
  <si>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</si>
  <si>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</si>
  <si>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</si>
  <si>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</si>
  <si>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</si>
  <si>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</si>
  <si>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</si>
  <si>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</si>
  <si>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</si>
  <si>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</si>
  <si>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</si>
  <si>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</si>
  <si>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</si>
  <si>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</si>
  <si>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</si>
  <si>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</si>
  <si>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</si>
  <si>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</si>
  <si>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</si>
  <si>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</si>
  <si>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</si>
  <si>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</si>
  <si>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</si>
  <si>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</si>
  <si>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</si>
  <si>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</si>
  <si>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</si>
  <si>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</si>
  <si>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</si>
  <si>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</si>
  <si>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</si>
  <si>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</si>
  <si>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</si>
  <si>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</si>
  <si>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</si>
  <si>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</si>
  <si>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</si>
  <si>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</si>
  <si>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</si>
  <si>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</si>
  <si>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</si>
  <si>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</si>
  <si>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</si>
  <si>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</si>
  <si>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</si>
  <si>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</si>
  <si>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</si>
  <si>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</si>
  <si>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</si>
  <si>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</si>
  <si>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</si>
  <si>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</si>
  <si>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</si>
  <si>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</si>
  <si>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</si>
  <si>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</si>
  <si>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</si>
  <si>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</si>
  <si>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</si>
  <si>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</si>
  <si>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</si>
  <si>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</si>
  <si>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</si>
  <si>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</si>
  <si>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</si>
  <si>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</si>
  <si>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</si>
  <si>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</si>
  <si>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</si>
  <si>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</si>
  <si>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</si>
  <si>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</si>
  <si>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</si>
  <si>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</si>
  <si>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</si>
  <si>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</si>
  <si>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</si>
  <si>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</si>
  <si>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</si>
  <si>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</si>
  <si>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</si>
  <si>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</si>
  <si>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</si>
  <si>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</si>
  <si>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</si>
  <si>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</si>
  <si>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</si>
  <si>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</si>
  <si>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</si>
  <si>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</si>
  <si>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</si>
  <si>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</si>
  <si>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</si>
  <si>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</si>
  <si>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</si>
  <si>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</si>
  <si>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</si>
  <si>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</si>
  <si>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</si>
  <si>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</si>
  <si>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</si>
  <si>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</si>
  <si>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</si>
  <si>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</si>
  <si>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</si>
  <si>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</si>
  <si>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</si>
  <si>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</si>
  <si>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</si>
  <si>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</si>
  <si>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</si>
  <si>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</si>
  <si>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</si>
  <si>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</si>
  <si>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</si>
  <si>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</si>
  <si>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</si>
  <si>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</si>
  <si>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</si>
  <si>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</si>
  <si>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</si>
  <si>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</si>
  <si>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</si>
  <si>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</si>
  <si>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</si>
  <si>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</si>
  <si>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</si>
  <si>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</si>
  <si>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</si>
  <si>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</si>
  <si>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</si>
  <si>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</si>
  <si>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</si>
  <si>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</si>
  <si>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</si>
  <si>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</si>
  <si>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</si>
  <si>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</si>
  <si>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</si>
  <si>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</si>
  <si>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</si>
  <si>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</si>
  <si>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</si>
  <si>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</si>
  <si>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</si>
  <si>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</si>
  <si>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</si>
  <si>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</si>
  <si>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</si>
  <si>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</si>
  <si>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</si>
  <si>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</si>
  <si>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</si>
  <si>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</si>
  <si>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</si>
  <si>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</si>
  <si>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</si>
  <si>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</si>
  <si>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</si>
  <si>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</si>
  <si>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</si>
  <si>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</si>
  <si>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</si>
  <si>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</si>
  <si>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</si>
  <si>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</si>
  <si>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</si>
  <si>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</si>
  <si>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</si>
  <si>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</si>
  <si>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</si>
  <si>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</si>
  <si>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</si>
  <si>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</si>
  <si>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</si>
  <si>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</si>
  <si>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</si>
  <si>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</si>
  <si>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</si>
  <si>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</si>
  <si>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</si>
  <si>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</si>
  <si>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</si>
  <si>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</si>
  <si>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</si>
  <si>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</si>
  <si>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</si>
  <si>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</si>
  <si>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</si>
  <si>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</si>
  <si>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</si>
  <si>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</si>
  <si>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</si>
  <si>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</si>
  <si>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</si>
  <si>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</si>
  <si>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</si>
  <si>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</si>
  <si>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</si>
  <si>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</si>
  <si>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</si>
  <si>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</si>
  <si>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</si>
  <si>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</si>
  <si>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</si>
  <si>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</si>
  <si>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</si>
  <si>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</si>
  <si>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</si>
  <si>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</si>
  <si>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</si>
  <si>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</si>
  <si>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</si>
  <si>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</si>
  <si>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</si>
  <si>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</si>
  <si>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</si>
  <si>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</si>
  <si>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</si>
  <si>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</si>
  <si>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</si>
  <si>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</si>
  <si>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</si>
  <si>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</si>
  <si>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</si>
  <si>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</si>
  <si>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</si>
  <si>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</si>
  <si>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</si>
  <si>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</si>
  <si>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</si>
  <si>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</si>
  <si>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</si>
  <si>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</si>
  <si>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</si>
  <si>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</si>
  <si>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</si>
  <si>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</si>
  <si>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</si>
  <si>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</si>
  <si>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</si>
  <si>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</si>
  <si>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</si>
  <si>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</si>
  <si>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</si>
  <si>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</si>
  <si>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</si>
  <si>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</si>
  <si>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</si>
  <si>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</si>
  <si>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</si>
  <si>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</si>
  <si>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</si>
  <si>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</si>
  <si>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</si>
  <si>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</si>
  <si>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</si>
  <si>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</si>
  <si>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</si>
  <si>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</si>
  <si>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</si>
  <si>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</si>
  <si>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</si>
  <si>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</si>
  <si>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</si>
  <si>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</si>
  <si>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</si>
  <si>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</si>
  <si>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</si>
  <si>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</si>
  <si>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</si>
  <si>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</si>
  <si>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</si>
  <si>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</si>
  <si>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</si>
  <si>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</si>
  <si>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</si>
  <si>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</si>
  <si>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</si>
  <si>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</si>
  <si>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</si>
  <si>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</si>
  <si>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</si>
  <si>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</si>
  <si>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</si>
  <si>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</si>
  <si>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</si>
  <si>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</si>
  <si>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</si>
  <si>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</si>
  <si>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</si>
  <si>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</si>
  <si>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</si>
  <si>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</si>
  <si>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</si>
  <si>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</si>
  <si>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</si>
  <si>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</si>
  <si>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</si>
  <si>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</si>
  <si>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</si>
  <si>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</si>
  <si>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</si>
  <si>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</si>
  <si>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</si>
  <si>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</si>
  <si>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</si>
  <si>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</si>
  <si>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</si>
  <si>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</si>
  <si>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</si>
  <si>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</si>
  <si>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</si>
  <si>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</si>
  <si>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</si>
  <si>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</si>
  <si>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</si>
  <si>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</si>
  <si>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</si>
  <si>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</si>
  <si>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</si>
  <si>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</si>
  <si>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</si>
  <si>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</si>
  <si>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</si>
  <si>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</si>
  <si>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</si>
  <si>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</si>
  <si>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</si>
  <si>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</si>
  <si>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</si>
  <si>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</si>
  <si>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</si>
  <si>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</si>
  <si>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</si>
  <si>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</si>
  <si>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</si>
  <si>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</si>
  <si>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</si>
  <si>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</si>
  <si>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</si>
  <si>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</si>
  <si>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</si>
  <si>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</si>
  <si>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</si>
  <si>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</si>
  <si>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</si>
  <si>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</si>
  <si>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</si>
  <si>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</si>
  <si>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</si>
  <si>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</si>
  <si>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</si>
  <si>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</si>
  <si>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</si>
  <si>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</si>
  <si>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</si>
  <si>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</si>
  <si>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</si>
  <si>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</si>
  <si>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</si>
  <si>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</si>
  <si>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</si>
  <si>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</si>
  <si>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</si>
  <si>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</si>
  <si>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</si>
  <si>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</si>
  <si>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</si>
  <si>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</si>
  <si>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</si>
  <si>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</si>
  <si>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</si>
  <si>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</si>
  <si>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</si>
  <si>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</si>
  <si>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</si>
  <si>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</si>
  <si>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</si>
  <si>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</si>
  <si>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</si>
  <si>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</si>
  <si>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</si>
  <si>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</si>
  <si>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</si>
  <si>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</si>
  <si>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</si>
  <si>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</si>
  <si>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</si>
  <si>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</si>
  <si>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</si>
  <si>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</si>
  <si>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</si>
  <si>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</si>
  <si>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</si>
  <si>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</si>
  <si>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</si>
  <si>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</si>
  <si>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</si>
  <si>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</si>
  <si>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</si>
  <si>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</si>
  <si>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</si>
  <si>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</si>
  <si>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</si>
  <si>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</si>
  <si>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</si>
  <si>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</si>
  <si>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</si>
  <si>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</si>
  <si>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</si>
  <si>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</si>
  <si>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</si>
  <si>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</si>
  <si>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</si>
  <si>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</si>
  <si>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</si>
  <si>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</si>
  <si>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</si>
  <si>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</si>
  <si>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</si>
  <si>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</si>
  <si>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</si>
  <si>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</si>
  <si>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</si>
  <si>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</si>
  <si>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</si>
  <si>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</si>
  <si>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</si>
  <si>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</si>
  <si>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</si>
  <si>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</si>
  <si>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</si>
  <si>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</si>
  <si>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</si>
  <si>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</si>
  <si>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</si>
  <si>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</si>
  <si>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</si>
  <si>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</si>
  <si>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</si>
  <si>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</si>
  <si>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</si>
  <si>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</si>
  <si>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</si>
  <si>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</si>
  <si>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</si>
  <si>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</si>
  <si>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</si>
  <si>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</si>
  <si>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</si>
  <si>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</si>
  <si>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</si>
  <si>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</si>
  <si>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</si>
  <si>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</si>
  <si>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</si>
  <si>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</si>
  <si>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</si>
  <si>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</si>
  <si>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</si>
  <si>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</si>
  <si>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</si>
  <si>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</si>
  <si>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</si>
  <si>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</si>
  <si>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</si>
  <si>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</si>
  <si>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</si>
  <si>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</si>
  <si>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</si>
  <si>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</si>
  <si>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</si>
  <si>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</si>
  <si>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</si>
  <si>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</si>
  <si>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</si>
  <si>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</si>
  <si>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</si>
  <si>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</si>
  <si>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</si>
  <si>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</si>
  <si>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</si>
  <si>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</si>
  <si>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</si>
  <si>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</si>
  <si>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</si>
  <si>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</si>
  <si>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</si>
  <si>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</si>
  <si>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</si>
  <si>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</si>
  <si>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</si>
  <si>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</si>
  <si>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</si>
  <si>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</si>
  <si>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</si>
  <si>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</si>
  <si>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</si>
  <si>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</si>
  <si>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</si>
  <si>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</si>
  <si>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</si>
  <si>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</si>
  <si>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</si>
  <si>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</si>
  <si>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</si>
  <si>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</si>
  <si>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</si>
  <si>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</si>
  <si>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</si>
  <si>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</si>
  <si>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</si>
  <si>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</si>
  <si>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</si>
  <si>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</si>
  <si>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</si>
  <si>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</si>
  <si>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</si>
  <si>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</si>
  <si>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</si>
  <si>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</si>
  <si>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</si>
  <si>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</si>
  <si>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</si>
  <si>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</si>
  <si>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</si>
  <si>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</si>
  <si>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</si>
  <si>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</si>
  <si>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</si>
  <si>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</si>
  <si>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</si>
  <si>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</si>
  <si>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</si>
  <si>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</si>
  <si>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</si>
  <si>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</si>
  <si>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</si>
  <si>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</si>
  <si>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</si>
  <si>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</si>
  <si>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</si>
  <si>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</si>
  <si>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</si>
  <si>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</si>
  <si>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</si>
  <si>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</si>
  <si>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</si>
  <si>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</si>
  <si>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</si>
  <si>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</si>
  <si>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</si>
  <si>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</si>
  <si>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</si>
  <si>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</si>
  <si>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</si>
  <si>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</si>
  <si>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</si>
  <si>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</si>
  <si>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</si>
  <si>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</si>
  <si>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</si>
  <si>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</si>
  <si>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</si>
  <si>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</si>
  <si>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</si>
  <si>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</si>
  <si>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</si>
  <si>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</si>
  <si>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</si>
  <si>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</si>
  <si>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</si>
  <si>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</si>
  <si>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</si>
  <si>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</si>
  <si>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</si>
  <si>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</si>
  <si>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</si>
  <si>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</si>
  <si>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</si>
  <si>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</si>
  <si>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</si>
  <si>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</si>
  <si>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</si>
  <si>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</si>
  <si>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</si>
  <si>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</si>
  <si>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</si>
  <si>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</si>
  <si>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</si>
  <si>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</si>
  <si>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</si>
  <si>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</si>
  <si>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</si>
  <si>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</si>
  <si>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</si>
  <si>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</si>
  <si>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</si>
  <si>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</si>
  <si>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</si>
  <si>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</si>
  <si>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</si>
  <si>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</si>
  <si>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</si>
  <si>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</si>
  <si>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</si>
  <si>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</si>
  <si>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</si>
  <si>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</si>
  <si>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</si>
  <si>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</si>
  <si>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</si>
  <si>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</si>
  <si>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</si>
  <si>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</si>
  <si>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</si>
  <si>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</si>
  <si>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</si>
  <si>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</si>
  <si>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</si>
  <si>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</si>
  <si>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</si>
  <si>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</si>
  <si>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</si>
  <si>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</si>
  <si>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</si>
  <si>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</si>
  <si>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</si>
  <si>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</si>
  <si>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</si>
  <si>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</si>
  <si>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</si>
  <si>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</si>
  <si>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</si>
  <si>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</si>
  <si>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</si>
  <si>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</si>
  <si>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</si>
  <si>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</si>
  <si>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</si>
  <si>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</si>
  <si>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</si>
  <si>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</si>
  <si>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</si>
  <si>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</si>
  <si>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</si>
  <si>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</si>
  <si>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</si>
  <si>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</si>
  <si>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</si>
  <si>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</si>
  <si>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</si>
  <si>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</si>
  <si>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</si>
  <si>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</si>
  <si>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</si>
  <si>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</si>
  <si>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</si>
  <si>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</si>
  <si>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</si>
  <si>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</si>
  <si>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</si>
  <si>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</si>
  <si>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</si>
  <si>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</si>
  <si>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</si>
  <si>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</si>
  <si>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</si>
  <si>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</si>
  <si>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</si>
  <si>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</si>
  <si>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</si>
  <si>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</si>
  <si>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</si>
  <si>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</si>
  <si>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</si>
  <si>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</si>
  <si>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</si>
  <si>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</si>
  <si>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</si>
  <si>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</si>
  <si>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</si>
  <si>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</si>
  <si>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</si>
  <si>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</si>
  <si>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</si>
  <si>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</si>
  <si>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</si>
  <si>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</si>
  <si>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</si>
  <si>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</si>
  <si>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</si>
  <si>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</si>
  <si>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</si>
  <si>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</si>
  <si>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</si>
  <si>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</si>
  <si>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</si>
  <si>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</si>
  <si>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</si>
  <si>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</si>
  <si>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</si>
  <si>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</si>
  <si>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</si>
  <si>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</si>
  <si>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</si>
  <si>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</si>
  <si>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</si>
  <si>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</si>
  <si>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</si>
  <si>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</si>
  <si>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</si>
  <si>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</si>
  <si>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</si>
  <si>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</si>
  <si>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</si>
  <si>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</si>
  <si>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</si>
  <si>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</si>
  <si>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</si>
  <si>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</si>
  <si>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</si>
  <si>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</si>
  <si>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</si>
  <si>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</si>
  <si>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</si>
  <si>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</si>
  <si>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</si>
  <si>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</si>
  <si>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</si>
  <si>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</si>
  <si>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</si>
  <si>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</si>
  <si>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</si>
  <si>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</si>
  <si>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</si>
  <si>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</si>
  <si>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</si>
  <si>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</si>
  <si>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</si>
  <si>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</si>
  <si>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</si>
  <si>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</si>
  <si>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</si>
  <si>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</si>
  <si>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</si>
  <si>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</si>
  <si>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</si>
  <si>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</si>
  <si>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</si>
  <si>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</si>
  <si>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</si>
  <si>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</si>
  <si>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</si>
  <si>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</si>
  <si>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</si>
  <si>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</si>
  <si>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</si>
  <si>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</si>
  <si>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</si>
  <si>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</si>
  <si>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</si>
  <si>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</si>
  <si>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</si>
  <si>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</si>
  <si>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</si>
  <si>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</si>
  <si>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</si>
  <si>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</si>
  <si>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</si>
  <si>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</si>
  <si>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</si>
  <si>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</si>
  <si>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</si>
  <si>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</si>
  <si>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</si>
  <si>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</si>
  <si>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</si>
  <si>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</si>
  <si>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</si>
  <si>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</si>
  <si>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</si>
  <si>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</si>
  <si>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</si>
  <si>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</si>
  <si>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</si>
  <si>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</si>
  <si>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</si>
  <si>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</si>
  <si>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</si>
  <si>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</si>
  <si>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</si>
  <si>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</si>
  <si>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</si>
  <si>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</si>
  <si>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</si>
  <si>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</si>
  <si>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</si>
  <si>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</si>
  <si>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</si>
  <si>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</si>
  <si>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</si>
  <si>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</si>
  <si>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</si>
  <si>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</si>
  <si>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</si>
  <si>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</si>
  <si>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</si>
  <si>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</si>
  <si>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</si>
  <si>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</si>
  <si>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</si>
  <si>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</si>
  <si>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</si>
  <si>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</si>
  <si>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</si>
  <si>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</si>
  <si>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</si>
  <si>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</si>
  <si>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</si>
  <si>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</si>
  <si>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</si>
  <si>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</si>
  <si>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</si>
  <si>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</si>
  <si>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</si>
  <si>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</si>
  <si>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</si>
  <si>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</si>
  <si>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</si>
  <si>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</si>
  <si>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</si>
  <si>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</si>
  <si>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</si>
  <si>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</si>
  <si>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</si>
  <si>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</si>
  <si>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</si>
  <si>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</si>
  <si>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</si>
  <si>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</si>
  <si>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</si>
  <si>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</si>
  <si>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</si>
  <si>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</si>
  <si>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</si>
  <si>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</si>
  <si>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</si>
  <si>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</si>
  <si>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</si>
  <si>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</si>
  <si>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</si>
  <si>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</si>
  <si>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</si>
  <si>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</si>
  <si>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</si>
  <si>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</si>
  <si>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</si>
  <si>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</si>
  <si>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</si>
  <si>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</si>
  <si>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</si>
  <si>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</si>
  <si>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</si>
  <si>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</si>
  <si>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</si>
  <si>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</si>
  <si>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</si>
  <si>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</si>
  <si>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</si>
  <si>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</si>
  <si>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</si>
  <si>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</si>
  <si>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</si>
  <si>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</si>
  <si>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</si>
  <si>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</si>
  <si>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</si>
  <si>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</si>
  <si>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</si>
  <si>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</si>
  <si>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</si>
  <si>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</si>
  <si>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</si>
  <si>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</si>
  <si>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</si>
  <si>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</si>
  <si>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</si>
  <si>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</si>
  <si>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</si>
  <si>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</si>
  <si>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</si>
  <si>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</si>
  <si>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</si>
  <si>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</si>
  <si>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</si>
  <si>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</si>
  <si>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</si>
  <si>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</si>
  <si>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</si>
  <si>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</si>
  <si>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</si>
  <si>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</si>
  <si>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</si>
  <si>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</si>
  <si>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</si>
  <si>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</si>
  <si>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</si>
  <si>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</si>
  <si>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</si>
  <si>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</si>
  <si>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</si>
  <si>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</si>
  <si>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</si>
  <si>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</si>
  <si>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</si>
  <si>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</si>
  <si>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</si>
  <si>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</si>
  <si>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</si>
  <si>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</si>
  <si>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</si>
  <si>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</si>
  <si>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</si>
  <si>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</si>
  <si>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</si>
  <si>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</si>
  <si>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</si>
  <si>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</si>
  <si>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</si>
  <si>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</si>
  <si>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</si>
  <si>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</si>
  <si>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</si>
  <si>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</si>
  <si>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</si>
  <si>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</si>
  <si>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</si>
  <si>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</si>
  <si>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</si>
  <si>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</si>
  <si>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</si>
  <si>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</si>
  <si>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</si>
  <si>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</si>
  <si>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</si>
  <si>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</si>
  <si>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</si>
  <si>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</si>
  <si>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</si>
  <si>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</si>
  <si>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</si>
  <si>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</si>
  <si>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</si>
  <si>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</si>
  <si>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</si>
  <si>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</si>
  <si>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</si>
  <si>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</si>
  <si>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</si>
  <si>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</si>
  <si>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</si>
  <si>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</si>
  <si>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</si>
  <si>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</si>
  <si>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</si>
  <si>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</si>
  <si>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</si>
  <si>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</si>
  <si>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</si>
  <si>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</si>
  <si>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</si>
  <si>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</si>
  <si>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</si>
  <si>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</si>
  <si>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</si>
  <si>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</si>
  <si>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</si>
  <si>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</si>
  <si>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</si>
  <si>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</si>
  <si>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</si>
  <si>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</si>
  <si>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</si>
  <si>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</si>
  <si>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</si>
  <si>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</si>
  <si>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</si>
  <si>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</si>
  <si>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</si>
  <si>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</si>
  <si>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</si>
  <si>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</si>
  <si>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</si>
  <si>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</si>
  <si>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</si>
  <si>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</si>
  <si>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</si>
  <si>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</si>
  <si>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</si>
  <si>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</si>
  <si>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</si>
  <si>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</si>
  <si>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</si>
  <si>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</si>
  <si>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</si>
  <si>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</si>
  <si>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</si>
  <si>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</si>
  <si>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</si>
  <si>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</si>
  <si>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</si>
  <si>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</si>
  <si>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</si>
  <si>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</si>
  <si>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</si>
  <si>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</si>
  <si>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</si>
  <si>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</si>
  <si>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</si>
  <si>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</si>
  <si>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</si>
  <si>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</si>
  <si>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</si>
  <si>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</si>
  <si>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</si>
  <si>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</si>
  <si>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</si>
  <si>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</si>
  <si>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</si>
  <si>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</si>
  <si>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</si>
  <si>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</si>
  <si>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</si>
  <si>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</si>
  <si>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</si>
  <si>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</si>
  <si>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</si>
  <si>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</si>
  <si>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</si>
  <si>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</si>
  <si>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</si>
  <si>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</si>
  <si>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</si>
  <si>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</si>
  <si>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</si>
  <si>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</si>
  <si>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</si>
  <si>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</si>
  <si>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</si>
  <si>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</si>
  <si>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</si>
  <si>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</si>
  <si>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</si>
  <si>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</si>
  <si>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</si>
  <si>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</si>
  <si>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</si>
  <si>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</si>
  <si>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</si>
  <si>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</si>
  <si>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</si>
  <si>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</si>
  <si>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</si>
  <si>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</si>
  <si>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</si>
  <si>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</si>
  <si>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</si>
  <si>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</si>
  <si>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</si>
  <si>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</si>
  <si>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</si>
  <si>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</si>
  <si>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</si>
  <si>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</si>
  <si>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</si>
  <si>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</si>
  <si>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</si>
  <si>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</si>
  <si>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</si>
  <si>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</si>
  <si>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</si>
  <si>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</si>
  <si>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</si>
  <si>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</si>
  <si>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</si>
  <si>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</si>
  <si>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</si>
  <si>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</si>
  <si>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</si>
  <si>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</si>
  <si>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</si>
  <si>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</si>
  <si>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</si>
  <si>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</si>
  <si>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</si>
  <si>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</si>
  <si>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</si>
  <si>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</si>
  <si>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</si>
  <si>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</si>
  <si>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</si>
  <si>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</si>
  <si>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</si>
  <si>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</si>
  <si>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</si>
  <si>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</si>
  <si>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</si>
  <si>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</si>
  <si>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</si>
  <si>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</si>
  <si>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</si>
  <si>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</si>
  <si>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</si>
  <si>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</si>
  <si>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</si>
  <si>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</si>
  <si>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</si>
  <si>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</si>
  <si>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</si>
  <si>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</si>
  <si>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</si>
  <si>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</si>
  <si>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</si>
  <si>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</si>
  <si>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</si>
  <si>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</si>
  <si>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</si>
  <si>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</si>
  <si>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</si>
  <si>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</si>
  <si>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</si>
  <si>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</si>
  <si>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</si>
  <si>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</si>
  <si>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</si>
  <si>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</si>
  <si>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</si>
  <si>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</si>
  <si>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</si>
  <si>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</si>
  <si>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</si>
  <si>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</si>
  <si>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</si>
  <si>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</si>
  <si>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</si>
  <si>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</si>
  <si>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</si>
  <si>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</si>
  <si>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</si>
  <si>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</si>
  <si>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</si>
  <si>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</si>
  <si>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</si>
  <si>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</si>
  <si>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</si>
  <si>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</si>
  <si>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</si>
  <si>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</si>
  <si>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</si>
  <si>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</si>
  <si>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</si>
  <si>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</si>
  <si>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</si>
  <si>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</si>
  <si>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</si>
  <si>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</si>
  <si>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</si>
  <si>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</si>
  <si>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</si>
  <si>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</si>
  <si>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</si>
  <si>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</si>
  <si>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</si>
  <si>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</si>
  <si>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</si>
  <si>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</si>
  <si>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</si>
  <si>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</si>
  <si>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</si>
  <si>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</si>
  <si>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</si>
  <si>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</si>
  <si>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</si>
  <si>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</si>
  <si>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</si>
  <si>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</si>
  <si>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</si>
  <si>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</si>
  <si>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</si>
  <si>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</si>
  <si>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</si>
  <si>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</si>
  <si>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</si>
  <si>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</si>
  <si>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</si>
  <si>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</si>
  <si>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</si>
  <si>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</si>
  <si>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</si>
  <si>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</si>
  <si>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</si>
  <si>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</si>
  <si>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</si>
  <si>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</si>
  <si>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</si>
  <si>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</si>
  <si>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</si>
  <si>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</si>
  <si>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</si>
  <si>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</si>
  <si>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</si>
  <si>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</si>
  <si>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</si>
  <si>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</si>
  <si>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</si>
  <si>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</si>
  <si>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</si>
  <si>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</si>
  <si>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</si>
  <si>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</si>
  <si>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</si>
  <si>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</si>
  <si>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</si>
  <si>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</si>
  <si>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</si>
  <si>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</si>
  <si>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</si>
  <si>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</si>
  <si>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</si>
  <si>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</si>
  <si>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</si>
  <si>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</si>
  <si>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</si>
  <si>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</si>
  <si>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</si>
  <si>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</si>
  <si>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</si>
  <si>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</si>
  <si>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</si>
  <si>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</si>
  <si>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</si>
  <si>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</si>
  <si>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</si>
  <si>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</si>
  <si>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</si>
  <si>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</si>
  <si>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</si>
  <si>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</si>
  <si>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</si>
  <si>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</si>
  <si>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</si>
  <si>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</si>
  <si>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</si>
  <si>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</si>
  <si>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</si>
  <si>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</si>
  <si>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</si>
  <si>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</si>
  <si>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</si>
  <si>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</si>
  <si>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</si>
  <si>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</si>
  <si>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</si>
  <si>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</si>
  <si>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</si>
  <si>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</si>
  <si>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</si>
  <si>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</si>
  <si>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</si>
  <si>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</si>
  <si>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</si>
  <si>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</si>
  <si>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</si>
  <si>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</si>
  <si>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</si>
  <si>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</si>
  <si>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</si>
  <si>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</si>
  <si>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</si>
  <si>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</si>
  <si>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</si>
  <si>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</si>
  <si>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</si>
  <si>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</si>
  <si>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</si>
  <si>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</si>
  <si>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</si>
  <si>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</si>
  <si>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</si>
  <si>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</si>
  <si>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</si>
  <si>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</si>
  <si>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</si>
  <si>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</si>
  <si>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</si>
  <si>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</si>
  <si>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</si>
  <si>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</si>
  <si>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</si>
  <si>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</si>
  <si>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</si>
  <si>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</si>
  <si>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</si>
  <si>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</si>
  <si>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</si>
  <si>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</si>
  <si>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</si>
  <si>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</si>
  <si>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</si>
  <si>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</si>
  <si>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</si>
  <si>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</si>
  <si>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</si>
  <si>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</si>
  <si>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</si>
  <si>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</si>
  <si>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</si>
  <si>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</si>
  <si>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</si>
  <si>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</si>
  <si>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</si>
  <si>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</si>
  <si>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</si>
  <si>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</si>
  <si>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</si>
  <si>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</si>
  <si>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</si>
  <si>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</si>
  <si>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</si>
  <si>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</si>
  <si>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</si>
  <si>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</si>
  <si>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</si>
  <si>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</si>
  <si>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</si>
  <si>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</si>
  <si>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</si>
  <si>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</si>
  <si>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</si>
  <si>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</si>
  <si>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</si>
  <si>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</si>
  <si>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</si>
  <si>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</si>
  <si>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</si>
  <si>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</si>
  <si>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</si>
  <si>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</si>
  <si>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</si>
  <si>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</si>
  <si>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</si>
  <si>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</si>
  <si>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</si>
  <si>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</si>
  <si>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</si>
  <si>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</si>
  <si>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</si>
  <si>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</si>
  <si>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</si>
  <si>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</si>
  <si>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</si>
  <si>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</si>
  <si>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</si>
  <si>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</si>
  <si>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</si>
  <si>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</si>
  <si>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</si>
  <si>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</si>
  <si>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</si>
  <si>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</si>
  <si>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</si>
  <si>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</si>
  <si>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</si>
  <si>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</si>
  <si>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</si>
  <si>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</si>
  <si>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</si>
  <si>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</si>
  <si>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</si>
  <si>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</si>
  <si>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</si>
  <si>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</si>
  <si>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</si>
  <si>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</si>
  <si>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</si>
  <si>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</si>
  <si>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</si>
  <si>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</si>
  <si>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</si>
  <si>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</si>
  <si>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</si>
  <si>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</si>
  <si>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</si>
  <si>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</si>
  <si>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</si>
  <si>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</si>
  <si>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</si>
  <si>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</si>
  <si>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</si>
  <si>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</si>
  <si>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</si>
  <si>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</si>
  <si>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</si>
  <si>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</si>
  <si>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</si>
  <si>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</si>
  <si>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</si>
  <si>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</si>
  <si>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</si>
  <si>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</si>
  <si>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</si>
  <si>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</si>
  <si>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</si>
  <si>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</si>
  <si>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</si>
  <si>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</si>
  <si>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</si>
  <si>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</si>
  <si>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</si>
  <si>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</si>
  <si>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</si>
  <si>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</si>
  <si>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</si>
  <si>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</si>
  <si>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</si>
  <si>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</si>
  <si>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</si>
  <si>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</si>
  <si>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</si>
  <si>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</si>
  <si>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</si>
  <si>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</si>
  <si>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</si>
  <si>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</si>
  <si>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</si>
  <si>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</si>
  <si>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</si>
  <si>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</si>
  <si>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</si>
  <si>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</si>
  <si>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</si>
  <si>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</si>
  <si>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</si>
  <si>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</si>
  <si>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</si>
  <si>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</si>
  <si>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</si>
  <si>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</si>
  <si>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</si>
  <si>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</si>
  <si>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</si>
  <si>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</si>
  <si>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</si>
  <si>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</si>
  <si>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</si>
  <si>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</si>
  <si>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</si>
  <si>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</si>
  <si>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</si>
  <si>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</si>
  <si>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</si>
  <si>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</si>
  <si>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</si>
  <si>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</si>
  <si>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</si>
  <si>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</si>
  <si>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</si>
  <si>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</si>
  <si>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</si>
  <si>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</si>
  <si>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</si>
  <si>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</si>
  <si>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</si>
  <si>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</si>
  <si>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</si>
  <si>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</si>
  <si>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</si>
  <si>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</si>
  <si>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</si>
  <si>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</si>
  <si>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</si>
  <si>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</si>
  <si>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</si>
  <si>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</si>
  <si>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</si>
  <si>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</si>
  <si>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</si>
  <si>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</si>
  <si>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</si>
  <si>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</si>
  <si>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</si>
  <si>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</si>
  <si>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</si>
  <si>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</si>
  <si>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</si>
  <si>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</si>
  <si>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</si>
  <si>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</si>
  <si>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</si>
  <si>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</si>
  <si>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</si>
  <si>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</si>
  <si>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</si>
  <si>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</si>
  <si>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</si>
  <si>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</si>
  <si>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</si>
  <si>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</si>
  <si>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</si>
  <si>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</si>
  <si>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</si>
  <si>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</si>
  <si>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</si>
  <si>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</si>
  <si>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</si>
  <si>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</si>
  <si>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</si>
  <si>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</si>
  <si>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</si>
  <si>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</si>
  <si>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</si>
  <si>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</si>
  <si>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</si>
  <si>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</si>
  <si>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</si>
  <si>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</si>
  <si>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</si>
  <si>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</si>
  <si>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</si>
  <si>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</si>
  <si>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</si>
  <si>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</si>
  <si>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</si>
  <si>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</si>
  <si>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</si>
  <si>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</si>
  <si>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</si>
  <si>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</si>
  <si>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</si>
  <si>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</si>
  <si>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</si>
  <si>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</si>
  <si>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</si>
  <si>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</si>
  <si>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</si>
  <si>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</si>
  <si>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</si>
  <si>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</si>
  <si>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</si>
  <si>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</si>
  <si>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</si>
  <si>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</si>
  <si>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</si>
  <si>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</si>
  <si>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</si>
  <si>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</si>
  <si>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</si>
  <si>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</si>
  <si>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</si>
  <si>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</si>
  <si>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</si>
  <si>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</si>
  <si>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</si>
  <si>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</si>
  <si>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</si>
  <si>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</si>
  <si>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</si>
  <si>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</si>
  <si>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</si>
  <si>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</si>
  <si>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</si>
  <si>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</si>
  <si>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</si>
  <si>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</si>
  <si>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</si>
  <si>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</si>
  <si>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</si>
  <si>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</si>
  <si>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</si>
  <si>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</si>
  <si>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</si>
  <si>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</si>
  <si>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</si>
  <si>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</si>
  <si>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</si>
  <si>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</si>
  <si>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</si>
  <si>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</si>
  <si>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</si>
  <si>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</si>
  <si>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</si>
  <si>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</si>
  <si>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</si>
  <si>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</si>
  <si>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</si>
  <si>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</si>
  <si>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</si>
  <si>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</si>
  <si>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</si>
  <si>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</si>
  <si>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</si>
  <si>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</si>
  <si>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</si>
  <si>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</si>
  <si>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</si>
  <si>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</si>
  <si>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</si>
  <si>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</si>
  <si>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</si>
  <si>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</si>
  <si>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</si>
  <si>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</si>
  <si>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</si>
  <si>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</si>
  <si>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</si>
  <si>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</si>
  <si>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</si>
  <si>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</si>
  <si>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</si>
  <si>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</si>
  <si>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</si>
  <si>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</si>
  <si>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</si>
  <si>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</si>
  <si>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</si>
  <si>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</si>
  <si>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</si>
  <si>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</si>
  <si>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</si>
  <si>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</si>
  <si>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</si>
  <si>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</si>
  <si>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</si>
  <si>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</si>
  <si>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</si>
  <si>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</si>
  <si>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</si>
  <si>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</si>
  <si>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</si>
  <si>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</si>
  <si>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</si>
  <si>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</si>
  <si>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</si>
  <si>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</si>
  <si>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</si>
  <si>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</si>
  <si>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</si>
  <si>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</si>
  <si>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</si>
  <si>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</si>
  <si>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</si>
  <si>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</si>
  <si>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</si>
  <si>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</si>
  <si>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</si>
  <si>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</si>
  <si>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</si>
  <si>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</si>
  <si>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</si>
  <si>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</si>
  <si>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</si>
  <si>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</si>
  <si>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</si>
  <si>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</si>
  <si>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</si>
  <si>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</si>
  <si>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</si>
  <si>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</si>
  <si>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</si>
  <si>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</si>
  <si>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</si>
  <si>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</si>
  <si>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</si>
  <si>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</si>
  <si>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</si>
  <si>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</si>
  <si>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</si>
  <si>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</si>
  <si>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</si>
  <si>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</si>
  <si>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</si>
  <si>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</si>
  <si>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</si>
  <si>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</si>
  <si>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</si>
  <si>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</si>
  <si>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</si>
  <si>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</si>
  <si>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</si>
  <si>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</si>
  <si>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</si>
  <si>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</si>
  <si>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</si>
  <si>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</si>
  <si>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</si>
  <si>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</si>
  <si>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</si>
  <si>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</si>
  <si>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</si>
  <si>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</si>
  <si>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</si>
  <si>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</si>
  <si>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</si>
  <si>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</si>
  <si>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</si>
  <si>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</si>
  <si>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</si>
  <si>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</si>
  <si>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</si>
  <si>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</si>
  <si>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</si>
  <si>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</si>
  <si>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</si>
  <si>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</si>
  <si>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</si>
  <si>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</si>
  <si>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</si>
  <si>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</si>
  <si>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</si>
  <si>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</si>
  <si>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</si>
  <si>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</si>
  <si>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</si>
  <si>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</si>
  <si>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</si>
  <si>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</si>
  <si>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</si>
  <si>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</si>
  <si>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</si>
  <si>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</si>
  <si>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</si>
  <si>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</si>
  <si>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</si>
  <si>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</si>
  <si>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</si>
  <si>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</si>
  <si>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</si>
  <si>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</si>
  <si>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</si>
  <si>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</si>
  <si>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</si>
  <si>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</si>
  <si>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</si>
  <si>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</si>
  <si>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</si>
  <si>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</si>
  <si>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</si>
  <si>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</si>
  <si>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</si>
  <si>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</si>
  <si>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</si>
  <si>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</si>
  <si>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</si>
  <si>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</si>
  <si>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</si>
  <si>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</si>
  <si>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</si>
  <si>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</si>
  <si>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</si>
  <si>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</si>
  <si>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</si>
  <si>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</si>
  <si>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</si>
  <si>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</si>
  <si>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</si>
  <si>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</si>
  <si>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</si>
  <si>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</si>
  <si>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</si>
  <si>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</si>
  <si>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</si>
  <si>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</si>
  <si>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</si>
  <si>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</si>
  <si>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</si>
  <si>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</si>
  <si>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</si>
  <si>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</si>
  <si>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</si>
  <si>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</si>
  <si>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</si>
  <si>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</si>
  <si>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</si>
  <si>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</si>
  <si>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</si>
  <si>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</si>
  <si>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</si>
  <si>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</si>
  <si>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</si>
  <si>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</si>
  <si>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</si>
  <si>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</si>
  <si>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</si>
  <si>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</si>
  <si>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</si>
  <si>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</si>
  <si>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</si>
  <si>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</si>
  <si>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</si>
  <si>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</si>
  <si>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</si>
  <si>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</si>
  <si>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</si>
  <si>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</si>
  <si>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</si>
  <si>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</si>
  <si>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</si>
  <si>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</si>
  <si>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</si>
  <si>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</si>
  <si>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</si>
  <si>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</si>
  <si>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</si>
  <si>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</si>
  <si>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</si>
  <si>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</si>
  <si>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</si>
  <si>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</si>
  <si>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</si>
  <si>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</si>
  <si>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</si>
  <si>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</si>
  <si>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</si>
  <si>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</si>
  <si>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</si>
  <si>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</si>
  <si>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</si>
  <si>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</si>
  <si>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</si>
  <si>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</si>
  <si>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</si>
  <si>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</si>
  <si>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</si>
  <si>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</si>
  <si>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</si>
  <si>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</si>
  <si>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</si>
  <si>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</si>
  <si>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</si>
  <si>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</si>
  <si>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</si>
  <si>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</si>
  <si>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</si>
  <si>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</si>
  <si>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</si>
  <si>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</si>
  <si>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</si>
  <si>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</si>
  <si>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</si>
  <si>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</si>
  <si>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</si>
  <si>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</si>
  <si>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</si>
  <si>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</si>
  <si>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</si>
  <si>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</si>
  <si>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</si>
  <si>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</si>
  <si>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</si>
  <si>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</si>
  <si>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</si>
  <si>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</si>
  <si>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</si>
  <si>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</si>
  <si>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</si>
  <si>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</si>
  <si>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</si>
  <si>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</si>
  <si>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</si>
  <si>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</si>
  <si>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</si>
  <si>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</si>
  <si>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</si>
  <si>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</si>
  <si>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</si>
  <si>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</si>
  <si>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</si>
  <si>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</si>
  <si>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</si>
  <si>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</si>
  <si>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</si>
  <si>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</si>
  <si>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</si>
  <si>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</si>
  <si>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</si>
  <si>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</si>
  <si>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</si>
  <si>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</si>
  <si>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</si>
  <si>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</si>
  <si>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</si>
  <si>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</si>
  <si>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</si>
  <si>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</si>
  <si>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</si>
  <si>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</si>
  <si>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</si>
  <si>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</si>
  <si>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</si>
  <si>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</si>
  <si>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</si>
  <si>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</si>
  <si>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</si>
  <si>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</si>
  <si>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</si>
  <si>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</si>
  <si>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</si>
  <si>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</si>
  <si>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</si>
  <si>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</si>
  <si>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</si>
  <si>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</si>
  <si>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</si>
  <si>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</si>
  <si>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</si>
  <si>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</si>
  <si>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</si>
  <si>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</si>
  <si>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</si>
  <si>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</si>
  <si>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</si>
  <si>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</si>
  <si>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</si>
  <si>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</si>
  <si>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</si>
  <si>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</si>
  <si>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</si>
  <si>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</si>
  <si>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</si>
  <si>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</si>
  <si>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</si>
  <si>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</si>
  <si>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</si>
  <si>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</si>
  <si>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</si>
  <si>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</si>
  <si>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</si>
  <si>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</si>
  <si>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</si>
  <si>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</si>
  <si>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</si>
  <si>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</si>
  <si>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</si>
  <si>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</si>
  <si>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</si>
  <si>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</si>
  <si>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</si>
  <si>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</si>
  <si>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</si>
  <si>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</si>
  <si>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</si>
  <si>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</si>
  <si>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</si>
  <si>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</si>
  <si>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</si>
  <si>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</si>
  <si>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</si>
  <si>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</si>
  <si>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</si>
  <si>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</si>
  <si>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</si>
  <si>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</si>
  <si>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</si>
  <si>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</si>
  <si>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</si>
  <si>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</si>
  <si>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</si>
  <si>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</si>
  <si>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</si>
  <si>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</si>
  <si>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</si>
  <si>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</si>
  <si>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</si>
  <si>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</si>
  <si>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</si>
  <si>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</si>
  <si>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</si>
  <si>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</si>
  <si>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</si>
  <si>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</si>
  <si>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</si>
  <si>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</si>
  <si>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</si>
  <si>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</si>
  <si>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</si>
  <si>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</si>
  <si>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</si>
  <si>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</si>
  <si>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</si>
  <si>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</si>
  <si>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</si>
  <si>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</si>
  <si>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</si>
  <si>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</si>
  <si>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</si>
  <si>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</si>
  <si>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</si>
  <si>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</si>
  <si>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</si>
  <si>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</si>
  <si>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</si>
  <si>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</si>
  <si>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</si>
  <si>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</si>
  <si>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</si>
  <si>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</si>
  <si>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</si>
  <si>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</si>
  <si>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</si>
  <si>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</si>
  <si>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</si>
  <si>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</si>
  <si>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</si>
  <si>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</si>
  <si>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</si>
  <si>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</si>
  <si>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</si>
  <si>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</si>
  <si>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</si>
  <si>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</si>
  <si>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</si>
  <si>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</si>
  <si>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</si>
  <si>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</si>
  <si>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</si>
  <si>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</si>
  <si>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</si>
  <si>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</si>
  <si>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</si>
  <si>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</si>
  <si>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</si>
  <si>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GE</t>
  </si>
  <si>
    <t>GE36-B22</t>
  </si>
  <si>
    <t>7J7 (not produced)</t>
  </si>
  <si>
    <t>-</t>
  </si>
  <si>
    <t>GE36-C25</t>
  </si>
  <si>
    <t>MD-92 (not produced)</t>
  </si>
  <si>
    <t>Pratt Whitney/Allison</t>
  </si>
  <si>
    <t>578-F</t>
  </si>
  <si>
    <t>Kuznetsov</t>
  </si>
  <si>
    <t>NK-12MA</t>
  </si>
  <si>
    <t>An-22, Tu-20</t>
  </si>
  <si>
    <t>NK-12MV</t>
  </si>
  <si>
    <t>Tu-114/-114D</t>
  </si>
  <si>
    <t>GE36-B14</t>
  </si>
  <si>
    <t>MD-91X (not produced)</t>
  </si>
  <si>
    <t>Ivchenko</t>
  </si>
  <si>
    <t>D-27</t>
  </si>
  <si>
    <t>An-180</t>
  </si>
  <si>
    <t>578-E</t>
  </si>
  <si>
    <t>NK-12M</t>
  </si>
  <si>
    <t>Ivchenko (Progress)</t>
  </si>
  <si>
    <t>D-236</t>
  </si>
  <si>
    <t>2 + FT</t>
  </si>
  <si>
    <t>578-D</t>
  </si>
  <si>
    <t>Bristol</t>
  </si>
  <si>
    <t>Orion BOn.1</t>
  </si>
  <si>
    <t>(engine cancelled)</t>
  </si>
  <si>
    <t>1 + FT</t>
  </si>
  <si>
    <t>Soloviev</t>
  </si>
  <si>
    <t>D-25VF</t>
  </si>
  <si>
    <t>Mi-10K, Mi-12</t>
  </si>
  <si>
    <t>Allison</t>
  </si>
  <si>
    <t>501-M78</t>
  </si>
  <si>
    <t>Propfan demonstrator</t>
  </si>
  <si>
    <t>Rolls-Royce</t>
  </si>
  <si>
    <t>Tyne RTy.12 Mk.515/50</t>
  </si>
  <si>
    <t>CL-44D-4/J</t>
  </si>
  <si>
    <t>D-25V</t>
  </si>
  <si>
    <t>Mi-6/6K, Mi-10, Mi-12, KA22</t>
  </si>
  <si>
    <t>Pratt Whitney Canada</t>
  </si>
  <si>
    <t>PW150A</t>
  </si>
  <si>
    <t>Dash 8-Q400</t>
  </si>
  <si>
    <t>1C</t>
  </si>
  <si>
    <t>PW150C</t>
  </si>
  <si>
    <t>MA700</t>
  </si>
  <si>
    <t>Tyne RTy.12 Mk.515</t>
  </si>
  <si>
    <t>Canadair 400</t>
  </si>
  <si>
    <t>Tyne RTy.12 Mk.515/10</t>
  </si>
  <si>
    <t>CL-44D/D-4/J</t>
  </si>
  <si>
    <t>Avco Lycoming</t>
  </si>
  <si>
    <t>LTC 4V-1</t>
  </si>
  <si>
    <t>AI-20-5</t>
  </si>
  <si>
    <t>An-32</t>
  </si>
  <si>
    <t>AI-20D-4</t>
  </si>
  <si>
    <t>An-8, Be-12</t>
  </si>
  <si>
    <t>Avco Lycoming (Textron Lycoming)</t>
  </si>
  <si>
    <t>T55-L-714A</t>
  </si>
  <si>
    <t>Boeing 414-100 Super D</t>
  </si>
  <si>
    <t>7 + 1C</t>
  </si>
  <si>
    <t>Tyne RTy.11 Mk.512</t>
  </si>
  <si>
    <t>Vanguard 952</t>
  </si>
  <si>
    <t>Pratt Whitney</t>
  </si>
  <si>
    <t>JTFTD12A-5A</t>
  </si>
  <si>
    <t>S-64F (see also T73-P-700)</t>
  </si>
  <si>
    <t>LTC 4B-12</t>
  </si>
  <si>
    <t>501-D22A</t>
  </si>
  <si>
    <t>Lockheed L-100-20/-30</t>
  </si>
  <si>
    <t>LTC 4R-3</t>
  </si>
  <si>
    <t>JTFTD12A-4A</t>
  </si>
  <si>
    <t>S-64E (see also T73-P-1)</t>
  </si>
  <si>
    <t>Proteus 765</t>
  </si>
  <si>
    <t>Britannia 311/312/312F/313/314/317/318/324</t>
  </si>
  <si>
    <t>Tyne RTy.1</t>
  </si>
  <si>
    <t>Vanguard 951</t>
  </si>
  <si>
    <t>501-D22C</t>
  </si>
  <si>
    <t>B-377GT Guppy 201</t>
  </si>
  <si>
    <t>501-D22G</t>
  </si>
  <si>
    <t>Convair CV-5800</t>
  </si>
  <si>
    <t>Tyne RTy.11 Mk.506</t>
  </si>
  <si>
    <t>Vanguard 951/953</t>
  </si>
  <si>
    <t>Allison (Rolls-Royce)</t>
  </si>
  <si>
    <t>AE 2100A</t>
  </si>
  <si>
    <t>Saab 2000</t>
  </si>
  <si>
    <t>AI-20D-6</t>
  </si>
  <si>
    <t>An-12, Il-18, Il-20</t>
  </si>
  <si>
    <t>AL5512</t>
  </si>
  <si>
    <r>
      <t>Boeing 234ER/LR/UT, </t>
    </r>
    <r>
      <rPr>
        <sz val="8"/>
        <color rgb="FF969696"/>
        <rFont val="Arial"/>
        <family val="2"/>
      </rPr>
      <t>Boeing 360 (not produced)</t>
    </r>
  </si>
  <si>
    <t>Proteus 756</t>
  </si>
  <si>
    <t>501-D15</t>
  </si>
  <si>
    <t>L-188A/C Electra</t>
  </si>
  <si>
    <t>JTFTD12A-1</t>
  </si>
  <si>
    <t>S-64A</t>
  </si>
  <si>
    <t>AI-20D-3</t>
  </si>
  <si>
    <t>NK-4</t>
  </si>
  <si>
    <t>An-10 prototype</t>
  </si>
  <si>
    <t>Proteus 755</t>
  </si>
  <si>
    <r>
      <t>Britannia 301/302/306/307/307F/308/308F/309, </t>
    </r>
    <r>
      <rPr>
        <sz val="8"/>
        <color rgb="FF969696"/>
        <rFont val="Arial"/>
        <family val="2"/>
      </rPr>
      <t>200 (not produced)</t>
    </r>
  </si>
  <si>
    <t>AI-20M</t>
  </si>
  <si>
    <t>Il-18D/E, Il-38, An-32</t>
  </si>
  <si>
    <t>AI-20K</t>
  </si>
  <si>
    <t>An-10/10A, An-12, Il-18V</t>
  </si>
  <si>
    <t>501-D22</t>
  </si>
  <si>
    <t>Lockheed L-382</t>
  </si>
  <si>
    <t>LTC 4R-1</t>
  </si>
  <si>
    <t>Proteus 705</t>
  </si>
  <si>
    <t>Britannia 101/102</t>
  </si>
  <si>
    <t>Klimov</t>
  </si>
  <si>
    <t>VK-3500</t>
  </si>
  <si>
    <t>Napier</t>
  </si>
  <si>
    <t>Eland NEl.6 Mk.504A</t>
  </si>
  <si>
    <t>Canadair 540C</t>
  </si>
  <si>
    <t>Eland NEl.4</t>
  </si>
  <si>
    <t>Eland E.211</t>
  </si>
  <si>
    <t>Westminster (production candidate)</t>
  </si>
  <si>
    <t>501-D13</t>
  </si>
  <si>
    <t>501-D13A</t>
  </si>
  <si>
    <t>501-D13D</t>
  </si>
  <si>
    <t>Convair CV-580</t>
  </si>
  <si>
    <t>501-D13E</t>
  </si>
  <si>
    <t>501-D13H</t>
  </si>
  <si>
    <t>PW127T/S</t>
  </si>
  <si>
    <t>Mi-38</t>
  </si>
  <si>
    <t>AE 2100C</t>
  </si>
  <si>
    <t>N-250-50/-100 (not produced)</t>
  </si>
  <si>
    <t>Isotov (Klimov)</t>
  </si>
  <si>
    <t>TV3-117VMA-02</t>
  </si>
  <si>
    <t>Ka-32A/A1/A2</t>
  </si>
  <si>
    <t>CT64-820-4</t>
  </si>
  <si>
    <t>DHC-5D</t>
  </si>
  <si>
    <t>CT64-820-3</t>
  </si>
  <si>
    <t>DHC-5A</t>
  </si>
  <si>
    <t>Fiat</t>
  </si>
  <si>
    <t>CT64-820-2</t>
  </si>
  <si>
    <t>G222 SAMA</t>
  </si>
  <si>
    <t>Eland NEl.1</t>
  </si>
  <si>
    <t>Convair CV-540</t>
  </si>
  <si>
    <t>PW127G</t>
  </si>
  <si>
    <t>(see military turboshaft specifications)</t>
  </si>
  <si>
    <t>Dart RDa.10/1 Mk.542</t>
  </si>
  <si>
    <t>Convair CV-600/640, YS-11-100, YS-11A200/300/400/500/600</t>
  </si>
  <si>
    <t>2C</t>
  </si>
  <si>
    <t>CT64-820-1</t>
  </si>
  <si>
    <t>AI-26T</t>
  </si>
  <si>
    <t>An-24A/B/T</t>
  </si>
  <si>
    <t>Eland NEl.3</t>
  </si>
  <si>
    <t>Rotodyne</t>
  </si>
  <si>
    <t>Theseus BTh.21/Mk.502</t>
  </si>
  <si>
    <t>Hermes 5</t>
  </si>
  <si>
    <t>8 + 1C</t>
  </si>
  <si>
    <t>CT7-8A5</t>
  </si>
  <si>
    <t>5 + 1C</t>
  </si>
  <si>
    <t>CT7-8A6</t>
  </si>
  <si>
    <t>S-92A+/B</t>
  </si>
  <si>
    <t>CT7-8A7</t>
  </si>
  <si>
    <t>CT7-8B5</t>
  </si>
  <si>
    <t>CT7-8E5</t>
  </si>
  <si>
    <t>CT7-8F5</t>
  </si>
  <si>
    <t>PW123AF</t>
  </si>
  <si>
    <t>CL-215/415</t>
  </si>
  <si>
    <t>PW127</t>
  </si>
  <si>
    <t>ATR 72-211/212</t>
  </si>
  <si>
    <t>PW127B</t>
  </si>
  <si>
    <t>Fokker 50-400</t>
  </si>
  <si>
    <t>PW127C</t>
  </si>
  <si>
    <t>Y7-200A</t>
  </si>
  <si>
    <t>PW127D</t>
  </si>
  <si>
    <t>Jetstream 61</t>
  </si>
  <si>
    <t>PW127F</t>
  </si>
  <si>
    <t>ATR 42-500, ATR 72-211/212/212A</t>
  </si>
  <si>
    <t>PW127J</t>
  </si>
  <si>
    <t>MA-60</t>
  </si>
  <si>
    <t>PW127M</t>
  </si>
  <si>
    <t>ATR 42-212A/500</t>
  </si>
  <si>
    <t>CT7-8A</t>
  </si>
  <si>
    <t>S-92A</t>
  </si>
  <si>
    <t>CT7-8B</t>
  </si>
  <si>
    <t>CT7-8E</t>
  </si>
  <si>
    <t>CT7-8A1</t>
  </si>
  <si>
    <t>LHTEC</t>
  </si>
  <si>
    <t>CTP800-4T</t>
  </si>
  <si>
    <t>Ayres LM200</t>
  </si>
  <si>
    <t>PW126A</t>
  </si>
  <si>
    <t>BAe ATP</t>
  </si>
  <si>
    <t>Proteus 625</t>
  </si>
  <si>
    <t>Britannia 101 prototypes</t>
  </si>
  <si>
    <t>PW126</t>
  </si>
  <si>
    <t>T55-L-7</t>
  </si>
  <si>
    <t>Bell 211</t>
  </si>
  <si>
    <t>CT7-8F</t>
  </si>
  <si>
    <t>PW127N</t>
  </si>
  <si>
    <t>ATR 72-600</t>
  </si>
  <si>
    <t>AI-24T</t>
  </si>
  <si>
    <t>An-24T, An-26</t>
  </si>
  <si>
    <t>AI-26-2</t>
  </si>
  <si>
    <t>An-24A/B/PV/T/V</t>
  </si>
  <si>
    <t>CT7-8</t>
  </si>
  <si>
    <t>CL-160</t>
  </si>
  <si>
    <t>Proteus 610</t>
  </si>
  <si>
    <t>Princess</t>
  </si>
  <si>
    <t>PW123B</t>
  </si>
  <si>
    <t>Dash 8-300</t>
  </si>
  <si>
    <t>PW125B</t>
  </si>
  <si>
    <t>Fokker 50-100</t>
  </si>
  <si>
    <t>Safran</t>
  </si>
  <si>
    <t>Aneto-1K</t>
  </si>
  <si>
    <r>
      <t>AW189K, </t>
    </r>
    <r>
      <rPr>
        <sz val="8"/>
        <color rgb="FF808080"/>
        <rFont val="Arial"/>
        <family val="2"/>
      </rPr>
      <t>X6 (not produced)</t>
    </r>
  </si>
  <si>
    <t>3 + 1C</t>
  </si>
  <si>
    <t>Aneto-1X</t>
  </si>
  <si>
    <t>Racer demonstrator</t>
  </si>
  <si>
    <t>TV7-117C</t>
  </si>
  <si>
    <t>Raketa-2</t>
  </si>
  <si>
    <t>TV7-117S</t>
  </si>
  <si>
    <t>Il-114</t>
  </si>
  <si>
    <t>AI-24</t>
  </si>
  <si>
    <t>An-24V-1</t>
  </si>
  <si>
    <t>AI-24A</t>
  </si>
  <si>
    <t>An-24V-2, An-24RV</t>
  </si>
  <si>
    <t>PW124B</t>
  </si>
  <si>
    <t>ATR 72-101/102/201/202</t>
  </si>
  <si>
    <t>PW127E</t>
  </si>
  <si>
    <t>ATR 42-500</t>
  </si>
  <si>
    <t>Turbomeca</t>
  </si>
  <si>
    <t>Makila 1A4</t>
  </si>
  <si>
    <t>EC225</t>
  </si>
  <si>
    <t>PW123</t>
  </si>
  <si>
    <t>PW123E</t>
  </si>
  <si>
    <t>Dash 8-Q300</t>
  </si>
  <si>
    <t>PW127A</t>
  </si>
  <si>
    <t>An-140, Fokker 50-300</t>
  </si>
  <si>
    <t>LTC 4B-8D</t>
  </si>
  <si>
    <t>Bell 214A</t>
  </si>
  <si>
    <t>T5508D</t>
  </si>
  <si>
    <t>Bell 214B/B-1/C</t>
  </si>
  <si>
    <t>Dart RDa.7 Mk.536</t>
  </si>
  <si>
    <t>Andover 2B</t>
  </si>
  <si>
    <t>Dart RDa.7 Mk.536-7R</t>
  </si>
  <si>
    <t>F27 Mk.500/Mk.600/Mk.600RF</t>
  </si>
  <si>
    <t>Dart Mk.552</t>
  </si>
  <si>
    <t>TV3-117VMA</t>
  </si>
  <si>
    <t>PW121A</t>
  </si>
  <si>
    <t>ATR 42-400</t>
  </si>
  <si>
    <t>TV3-117</t>
  </si>
  <si>
    <t>Mi-4, Mi-7, Mi-8</t>
  </si>
  <si>
    <t>Dart RDa.7 Mk.532-7L</t>
  </si>
  <si>
    <t>FH-227D/E</t>
  </si>
  <si>
    <t>Dart RDa.7 Mk.532-7N</t>
  </si>
  <si>
    <t>F-27M</t>
  </si>
  <si>
    <t>PW119B</t>
  </si>
  <si>
    <t>Do 328-100/110</t>
  </si>
  <si>
    <t>PW119C</t>
  </si>
  <si>
    <t>Do 328-120</t>
  </si>
  <si>
    <t>TV7-117VMA-SB2</t>
  </si>
  <si>
    <t>An-140</t>
  </si>
  <si>
    <t>PW121</t>
  </si>
  <si>
    <t>Dash 8-100/A/B, ATR 42-320</t>
  </si>
  <si>
    <t>PW123C</t>
  </si>
  <si>
    <t>Dash 8-200A/-Q300</t>
  </si>
  <si>
    <t>PW123D</t>
  </si>
  <si>
    <t>Dash 8-200B/-Q300</t>
  </si>
  <si>
    <t>Dart RDa.7 Mk.532-7</t>
  </si>
  <si>
    <t>F-27J, FH-227/-227B/-227C F27 Mk.400</t>
  </si>
  <si>
    <t>Dart RDa.7 Mk.529-7E</t>
  </si>
  <si>
    <t>Dart RDa.7 Mk.529D-7E</t>
  </si>
  <si>
    <t>Dart RDa.7 Mk.529-7H</t>
  </si>
  <si>
    <t>Dart RDa.7 Mk.529D-7H</t>
  </si>
  <si>
    <t>Dart RDa.7 Mk.529-8E</t>
  </si>
  <si>
    <t>Dart RDa.7 Mk.529D-8E</t>
  </si>
  <si>
    <t>Dart RDa.7 Mk.529-8H</t>
  </si>
  <si>
    <t>Dart RDa.7 Mk.529D-8H</t>
  </si>
  <si>
    <t>Dart RDa.7 Mk.529-8X</t>
  </si>
  <si>
    <t>Gulfstream I/I-C</t>
  </si>
  <si>
    <t>Dart RDa.7 Mk.529D-8X</t>
  </si>
  <si>
    <t>Dart RDa.7 Mk.529-8Y</t>
  </si>
  <si>
    <t>Dart RDa.7 Mk.529D-8Y</t>
  </si>
  <si>
    <t>Dart RDa.7 Mk.529-8Z</t>
  </si>
  <si>
    <t>Dart RDa.7 Mk.529D-8Z</t>
  </si>
  <si>
    <t>Dart RDa.7 Mk.532</t>
  </si>
  <si>
    <t>Herald 600/800</t>
  </si>
  <si>
    <t>Dart RDa.7 Mk.526</t>
  </si>
  <si>
    <t>A.W.650 Argosy 100</t>
  </si>
  <si>
    <t>Dart RDa.7 Mk.527</t>
  </si>
  <si>
    <t>A.W.650 Argosy 200, Herald 100/200</t>
  </si>
  <si>
    <t>Dart RDa.7 Mk.528-7E</t>
  </si>
  <si>
    <t>F-27A, F27 Mk.200/Mk.400</t>
  </si>
  <si>
    <t>Dart RDa.7 Mk.528D-7E</t>
  </si>
  <si>
    <t>Dart RDa.7/1 Mk.530</t>
  </si>
  <si>
    <t>Viscount 830</t>
  </si>
  <si>
    <t>Dart RDa.7 Mk.531</t>
  </si>
  <si>
    <t>Viscount 830, Andover 2</t>
  </si>
  <si>
    <t>Dart RDa.7 Mk.529-7</t>
  </si>
  <si>
    <t>F-27F</t>
  </si>
  <si>
    <t>CT7-6</t>
  </si>
  <si>
    <t>EH101 Mk.300/Mk.500</t>
  </si>
  <si>
    <t>CT7-6A</t>
  </si>
  <si>
    <t>PW120</t>
  </si>
  <si>
    <t>ATR 42-200/300, SA210TA</t>
  </si>
  <si>
    <t>PW120A</t>
  </si>
  <si>
    <t>Dash 8-100/A</t>
  </si>
  <si>
    <t>Turmo 16</t>
  </si>
  <si>
    <t>CT7-2E1</t>
  </si>
  <si>
    <t>AW189</t>
  </si>
  <si>
    <t>CT7-2F1</t>
  </si>
  <si>
    <t>Bell 525</t>
  </si>
  <si>
    <t>PT6C-67A</t>
  </si>
  <si>
    <t>AW609</t>
  </si>
  <si>
    <t>Dart RDa.7/1 Mk.525-F</t>
  </si>
  <si>
    <t>Viscount 810</t>
  </si>
  <si>
    <t>TV7-117VMA-S</t>
  </si>
  <si>
    <t>An-38</t>
  </si>
  <si>
    <t>PT6T-6</t>
  </si>
  <si>
    <t>S-58T, AB212</t>
  </si>
  <si>
    <t>4 + 1C</t>
  </si>
  <si>
    <t>PT6T-6B</t>
  </si>
  <si>
    <t>AB212HP</t>
  </si>
  <si>
    <t>PT6T-9</t>
  </si>
  <si>
    <t>Bell 412EPI/EPX</t>
  </si>
  <si>
    <t>Dart RDa.6 Mk.514</t>
  </si>
  <si>
    <t>Andover 1</t>
  </si>
  <si>
    <t>Dart RDa.6 Mk.514-7</t>
  </si>
  <si>
    <t>F-27/-27B, F27 Mk.100/Mk.300/Mk.700</t>
  </si>
  <si>
    <t>Walter</t>
  </si>
  <si>
    <t>M 602</t>
  </si>
  <si>
    <t>L-610</t>
  </si>
  <si>
    <t>Makila 1A1</t>
  </si>
  <si>
    <t>AS332C1/L1</t>
  </si>
  <si>
    <t>T5319A</t>
  </si>
  <si>
    <t>T5321A</t>
  </si>
  <si>
    <t>PT6T-3</t>
  </si>
  <si>
    <t>Bell 212, S-58T, S-69</t>
  </si>
  <si>
    <t>PT6T-3A</t>
  </si>
  <si>
    <t>PT6T-3B</t>
  </si>
  <si>
    <t>Bell 212, Bell 412</t>
  </si>
  <si>
    <t>PT6T-3B-1</t>
  </si>
  <si>
    <t>Bell 412</t>
  </si>
  <si>
    <t>PT6T-3BE</t>
  </si>
  <si>
    <t>PT6T-3BF</t>
  </si>
  <si>
    <t>PT6T-3BG</t>
  </si>
  <si>
    <t>PT6T-3D</t>
  </si>
  <si>
    <t>Bell 412/CF/EP</t>
  </si>
  <si>
    <t>PT6T-3DE</t>
  </si>
  <si>
    <t>Bell 412/EP</t>
  </si>
  <si>
    <t>PT6T-3DF</t>
  </si>
  <si>
    <t>PW118</t>
  </si>
  <si>
    <t>EMB-120/-120ER</t>
  </si>
  <si>
    <t>PW118A</t>
  </si>
  <si>
    <t>PW118B</t>
  </si>
  <si>
    <t>PT6C-67E</t>
  </si>
  <si>
    <t>H175</t>
  </si>
  <si>
    <t>CT7-9B</t>
  </si>
  <si>
    <t>Saab 340B, S-80</t>
  </si>
  <si>
    <t>CT7-9B1</t>
  </si>
  <si>
    <t>Saab 340B</t>
  </si>
  <si>
    <t>CT7-9B2</t>
  </si>
  <si>
    <t>CT7-9C</t>
  </si>
  <si>
    <t>CN-235-100/110/200/220/300, Saab 340B</t>
  </si>
  <si>
    <t>CT7-9C3</t>
  </si>
  <si>
    <t>CT7-9D</t>
  </si>
  <si>
    <t>L-610G (not produced)</t>
  </si>
  <si>
    <t>CT7-9D2</t>
  </si>
  <si>
    <t>Rolls-Royce/Turbomeca</t>
  </si>
  <si>
    <r>
      <t>RTM.322</t>
    </r>
    <r>
      <rPr>
        <sz val="8"/>
        <color rgb="FFFF0000"/>
        <rFont val="Arial"/>
        <family val="2"/>
      </rPr>
      <t>-??</t>
    </r>
  </si>
  <si>
    <t>CL 160 (candidate engine)</t>
  </si>
  <si>
    <t>S-92 (candidate engine)</t>
  </si>
  <si>
    <t>Westland 30 Series 400 (not produced)</t>
  </si>
  <si>
    <t>Dart RDa.6 Mk.510</t>
  </si>
  <si>
    <t>Viscount 700D/800</t>
  </si>
  <si>
    <t>Makila 2A</t>
  </si>
  <si>
    <t>EC225LP</t>
  </si>
  <si>
    <t>Makila 2A1</t>
  </si>
  <si>
    <t>Dart RDa.7 Mk.520</t>
  </si>
  <si>
    <t>Viscount 806</t>
  </si>
  <si>
    <t>CT7-5A</t>
  </si>
  <si>
    <t>Saab 340A</t>
  </si>
  <si>
    <t>CT7-5A2</t>
  </si>
  <si>
    <t>CT7-5A3</t>
  </si>
  <si>
    <t>Makila 1A2</t>
  </si>
  <si>
    <t>AS332L2</t>
  </si>
  <si>
    <t>Bastan 16</t>
  </si>
  <si>
    <t>2 + 1C</t>
  </si>
  <si>
    <t>Garrett (Allied-Signal)</t>
  </si>
  <si>
    <t>TPE331-14GR</t>
  </si>
  <si>
    <t>K-350</t>
  </si>
  <si>
    <t>TPE331-14GR-801E</t>
  </si>
  <si>
    <t>An-38-100</t>
  </si>
  <si>
    <t>TPE331-14GR/HR-801H</t>
  </si>
  <si>
    <t>Jetstream 4100</t>
  </si>
  <si>
    <t>TPE331-14GR/HR-802H</t>
  </si>
  <si>
    <t>TPE331-14GR/HR-803H</t>
  </si>
  <si>
    <t>TPE331-14GR/HR-804H</t>
  </si>
  <si>
    <t>TPE331-14GR/HR-805H</t>
  </si>
  <si>
    <t>TPE331-14GR/HR-806H</t>
  </si>
  <si>
    <t>TPE331-14GR/HR-807H</t>
  </si>
  <si>
    <t>TPE331-14GR/HR-808H</t>
  </si>
  <si>
    <t>TPE331-14GR/HR-809H</t>
  </si>
  <si>
    <t>TPE331-14GR/HR-810H</t>
  </si>
  <si>
    <t>TPE331-14GR/HR-901H</t>
  </si>
  <si>
    <t>TPE331-14GR/HR-903H</t>
  </si>
  <si>
    <t>TPE331-14HR-801E</t>
  </si>
  <si>
    <t>TPE331-15AW</t>
  </si>
  <si>
    <t>CT7-2B</t>
  </si>
  <si>
    <t>Westland 30 Series 200</t>
  </si>
  <si>
    <t>CT7-7A</t>
  </si>
  <si>
    <t>CN-235-10</t>
  </si>
  <si>
    <t>CT7-7A1</t>
  </si>
  <si>
    <t>Turmo 6</t>
  </si>
  <si>
    <t>PT6C-67D</t>
  </si>
  <si>
    <t>Global Eagle</t>
  </si>
  <si>
    <t>Turbomeca/AVIC</t>
  </si>
  <si>
    <t>Ardiden 3G</t>
  </si>
  <si>
    <t>Ka-62</t>
  </si>
  <si>
    <t>PT6C-67C</t>
  </si>
  <si>
    <t>AB139, AW139</t>
  </si>
  <si>
    <t>Dart RDa.6 Mk.511</t>
  </si>
  <si>
    <t>Dart RDa.6 Mk.511-7E</t>
  </si>
  <si>
    <t>F-27, F27 Prototype 2</t>
  </si>
  <si>
    <t>Makila 1A</t>
  </si>
  <si>
    <t>AS332C/L</t>
  </si>
  <si>
    <t>Dart RDa.6 Mk.512</t>
  </si>
  <si>
    <t>ATL.90 Accountant</t>
  </si>
  <si>
    <t>CT7-2A</t>
  </si>
  <si>
    <t>Bell 214ST, EH101 prototypes</t>
  </si>
  <si>
    <t>CT7-2D</t>
  </si>
  <si>
    <t>S-70</t>
  </si>
  <si>
    <t>CT7-2D1</t>
  </si>
  <si>
    <t>Turmo 10</t>
  </si>
  <si>
    <t>SA321</t>
  </si>
  <si>
    <t>T800-LHT-801</t>
  </si>
  <si>
    <t>X2, Huey 800</t>
  </si>
  <si>
    <t>Dart RDa.3 Mk.506</t>
  </si>
  <si>
    <t>Viscount 700</t>
  </si>
  <si>
    <t>T5317A</t>
  </si>
  <si>
    <t>Bell 205B/205A-1++, Kaman K-Max</t>
  </si>
  <si>
    <t>T5317A-1</t>
  </si>
  <si>
    <t>T5317B</t>
  </si>
  <si>
    <t>Bell 210</t>
  </si>
  <si>
    <t>Garrett</t>
  </si>
  <si>
    <t>TPF351-20</t>
  </si>
  <si>
    <t>CBA-123 (not produced)</t>
  </si>
  <si>
    <t>CT58-GE-140-1</t>
  </si>
  <si>
    <t>S-61L/N</t>
  </si>
  <si>
    <t>PW115</t>
  </si>
  <si>
    <t>EMB-120</t>
  </si>
  <si>
    <t>Turmo IVC</t>
  </si>
  <si>
    <t>SA330G/J</t>
  </si>
  <si>
    <t>1 + 1C</t>
  </si>
  <si>
    <t>TV2-117</t>
  </si>
  <si>
    <t>Tu-91, Mi-8</t>
  </si>
  <si>
    <t>Turmo IIIC3</t>
  </si>
  <si>
    <t>SA321F</t>
  </si>
  <si>
    <t>PT6A-65AR</t>
  </si>
  <si>
    <t>Shorts 360-200, AMI DC-3</t>
  </si>
  <si>
    <t>PT6A-67AF</t>
  </si>
  <si>
    <t>Turbo Firecat</t>
  </si>
  <si>
    <t>PT6A-67R</t>
  </si>
  <si>
    <t>Shorts 360-300, Basler Turbo BT-67</t>
  </si>
  <si>
    <t>T5313B</t>
  </si>
  <si>
    <t>Bell 204B-2, Bell 205A-1</t>
  </si>
  <si>
    <t>Dart RDa.3 Mk.505</t>
  </si>
  <si>
    <t>Baranov (OMSK)</t>
  </si>
  <si>
    <t>TVD-20-03</t>
  </si>
  <si>
    <t>An-38-200, T-101V</t>
  </si>
  <si>
    <t>PT6A-65R</t>
  </si>
  <si>
    <t>TEI</t>
  </si>
  <si>
    <t>TS1400</t>
  </si>
  <si>
    <t>T625 (candidate engine)</t>
  </si>
  <si>
    <t>CTS800-2</t>
  </si>
  <si>
    <t>A129 (test aircraft)</t>
  </si>
  <si>
    <t>CTS800-4A</t>
  </si>
  <si>
    <t>T625</t>
  </si>
  <si>
    <t>CT58-GE-110-1</t>
  </si>
  <si>
    <t>S-61L/N, S-62B/C, V107/II</t>
  </si>
  <si>
    <t>Turmo IIIC5</t>
  </si>
  <si>
    <t>SA321J</t>
  </si>
  <si>
    <t>TPE331-14A</t>
  </si>
  <si>
    <t>Cheyenne 400</t>
  </si>
  <si>
    <t>TPE331-14A-801Z</t>
  </si>
  <si>
    <t>Turbo Tracker</t>
  </si>
  <si>
    <t>TPE331-14B</t>
  </si>
  <si>
    <t>TPE331-14F-801L</t>
  </si>
  <si>
    <t>G520, G520T</t>
  </si>
  <si>
    <t>Saturn</t>
  </si>
  <si>
    <t>RD-600V</t>
  </si>
  <si>
    <t>Ka-62 (candidate engine)</t>
  </si>
  <si>
    <t>TVD-1500</t>
  </si>
  <si>
    <t>Catalyst</t>
  </si>
  <si>
    <t>Denali</t>
  </si>
  <si>
    <t>PT6A-65</t>
  </si>
  <si>
    <t>C-212-300P</t>
  </si>
  <si>
    <t>PT6A-65AG</t>
  </si>
  <si>
    <t>Thrush 660/710, AT-602/802/802A, Firemaster</t>
  </si>
  <si>
    <t>Turmo IVA</t>
  </si>
  <si>
    <t>SA330F</t>
  </si>
  <si>
    <t>T5313A</t>
  </si>
  <si>
    <t>Bell 205A-1, AB205A-1</t>
  </si>
  <si>
    <t>de Havilland (Bristol Siddeley)</t>
  </si>
  <si>
    <t>Gnome H.1200 Mk.640</t>
  </si>
  <si>
    <t>Vertol 107-2</t>
  </si>
  <si>
    <t>Gnome H.1200 Mk.640A</t>
  </si>
  <si>
    <t>Gnome H.1200 Mk.641</t>
  </si>
  <si>
    <t>Gnome H.1200 Mk.641A</t>
  </si>
  <si>
    <t>IHI</t>
  </si>
  <si>
    <t>CT58-IHI-110-1</t>
  </si>
  <si>
    <t>KV107/II-2/II-7</t>
  </si>
  <si>
    <t>PT6A-67D</t>
  </si>
  <si>
    <t>1900D, TBM 850/900/910/930/940</t>
  </si>
  <si>
    <t>Gnome H.1200 Mk.610</t>
  </si>
  <si>
    <r>
      <t>Bell 203,</t>
    </r>
    <r>
      <rPr>
        <sz val="8"/>
        <color rgb="FF969696"/>
        <rFont val="Arial"/>
        <family val="2"/>
      </rPr>
      <t> AZ-101G (not produced)</t>
    </r>
  </si>
  <si>
    <t>PT6A-67A</t>
  </si>
  <si>
    <t>Starship 2000, K-350 prototype</t>
  </si>
  <si>
    <t>PT6A-67B</t>
  </si>
  <si>
    <t>PC-12</t>
  </si>
  <si>
    <t>AT-802/802A/802AF/802F</t>
  </si>
  <si>
    <t>PT6A-67P</t>
  </si>
  <si>
    <t>PC-12NG</t>
  </si>
  <si>
    <t>PT6E-67XP</t>
  </si>
  <si>
    <t>PC-12 NGX</t>
  </si>
  <si>
    <t>PT6A-45R</t>
  </si>
  <si>
    <t>Shorts 330-200/360-100, Mowhawk 298</t>
  </si>
  <si>
    <t>Gem 60-3 Mk.530</t>
  </si>
  <si>
    <t>Westland 30 Series 100-60</t>
  </si>
  <si>
    <t>PT6A-45A</t>
  </si>
  <si>
    <t>Shorts 330, Mowhawk 298, Westwind IV</t>
  </si>
  <si>
    <t>PT6A-45B</t>
  </si>
  <si>
    <t>Shorts 330, Mowhawk 298</t>
  </si>
  <si>
    <t>PT6A-65B</t>
  </si>
  <si>
    <t>Commuter 1900, PZL-M-18, Be-32</t>
  </si>
  <si>
    <t>Gem 42-1 Mk.204</t>
  </si>
  <si>
    <t>Westland 30 Series 100</t>
  </si>
  <si>
    <t>PT6A-45</t>
  </si>
  <si>
    <t>PT6A-50</t>
  </si>
  <si>
    <t>DHC-7 Dash 7 1/100/101/150/151</t>
  </si>
  <si>
    <t>PT6A-50/7</t>
  </si>
  <si>
    <t>DHC-7 Dash 7 200 (not produced)</t>
  </si>
  <si>
    <t>T5307A</t>
  </si>
  <si>
    <t>T5309A</t>
  </si>
  <si>
    <t>Bell 204B</t>
  </si>
  <si>
    <t>T5309B</t>
  </si>
  <si>
    <t>T5309C</t>
  </si>
  <si>
    <t>T5311A</t>
  </si>
  <si>
    <t>Bell 205A, AB204A</t>
  </si>
  <si>
    <t>TPE331-12U-701G</t>
  </si>
  <si>
    <r>
      <t>Metro 23-12, </t>
    </r>
    <r>
      <rPr>
        <sz val="8"/>
        <color rgb="FF969696"/>
        <rFont val="Arial"/>
        <family val="2"/>
      </rPr>
      <t>Merlin 5/6 (not produced)</t>
    </r>
  </si>
  <si>
    <t>TPE331-12UA-701G</t>
  </si>
  <si>
    <t>Metro 23-12</t>
  </si>
  <si>
    <t>TPE331-12UA-701H</t>
  </si>
  <si>
    <t>Jetstream 3200</t>
  </si>
  <si>
    <t>TPE331-12UAR-701G</t>
  </si>
  <si>
    <t>Metro V, Metro 23-12</t>
  </si>
  <si>
    <t>TPE331-12UAR-701H</t>
  </si>
  <si>
    <t>TPE331-12UAR-702H</t>
  </si>
  <si>
    <t>TPE331-12UAR-703H</t>
  </si>
  <si>
    <t>TPE331-12UAR-704H</t>
  </si>
  <si>
    <t>TPE331-12UAR-705H</t>
  </si>
  <si>
    <t>TPE331-12UAR-706H</t>
  </si>
  <si>
    <t>TPE331-12UAR-707H</t>
  </si>
  <si>
    <t>TPE331-12UAR-708H</t>
  </si>
  <si>
    <t>TPE331-12UER</t>
  </si>
  <si>
    <t>TPE331-12UH-701G</t>
  </si>
  <si>
    <t>TPE331-12UHR-701G</t>
  </si>
  <si>
    <t>TPE331-12UHR-701H</t>
  </si>
  <si>
    <t>TPE331-12UHR-702H</t>
  </si>
  <si>
    <t>TPE331-12UHR-703H</t>
  </si>
  <si>
    <t>TPE331-12UHR-704H</t>
  </si>
  <si>
    <t>TPE331-12UR</t>
  </si>
  <si>
    <t>TVS-2MS</t>
  </si>
  <si>
    <t>Bastan VIIA</t>
  </si>
  <si>
    <t>N 262C</t>
  </si>
  <si>
    <t>PT6A-60</t>
  </si>
  <si>
    <t>PT6A-60A</t>
  </si>
  <si>
    <t>King Air 300/C/350</t>
  </si>
  <si>
    <t>PT6A-60AG</t>
  </si>
  <si>
    <t>AT-602, Thrush 550P/660</t>
  </si>
  <si>
    <t>TSE331-10UA-511SW</t>
  </si>
  <si>
    <t>S-55QT</t>
  </si>
  <si>
    <t>Honeywell</t>
  </si>
  <si>
    <t>HTS900-2</t>
  </si>
  <si>
    <t>SH09</t>
  </si>
  <si>
    <t>de Havilland</t>
  </si>
  <si>
    <t>Gnome H.1000 Mk.511</t>
  </si>
  <si>
    <t>PZL Rzeszów</t>
  </si>
  <si>
    <t>PZL-10B</t>
  </si>
  <si>
    <t>An-28</t>
  </si>
  <si>
    <t>6 + 1A</t>
  </si>
  <si>
    <t>Armstrong Siddeley</t>
  </si>
  <si>
    <t>Mamba ASMa.3</t>
  </si>
  <si>
    <t>Marathon 1</t>
  </si>
  <si>
    <t>TM 333-2B</t>
  </si>
  <si>
    <t>Indian ALH</t>
  </si>
  <si>
    <t>TPE331-10J</t>
  </si>
  <si>
    <t>TPE331-10JR</t>
  </si>
  <si>
    <t>TPE331-10UJ</t>
  </si>
  <si>
    <t>TPE331-10UK</t>
  </si>
  <si>
    <t>TPE331-11U-601G</t>
  </si>
  <si>
    <t>Metro III, Metro 23-11</t>
  </si>
  <si>
    <t>TPE331-11U-602G</t>
  </si>
  <si>
    <t>TPE331-11U-611G</t>
  </si>
  <si>
    <t>TPE331-11U-612G</t>
  </si>
  <si>
    <t>TPE331-11A</t>
  </si>
  <si>
    <t>Ardiden 1H</t>
  </si>
  <si>
    <t>EC155, A149, KMH (candidate engine)</t>
  </si>
  <si>
    <t>Bastan VIC1</t>
  </si>
  <si>
    <t>N 262A/B</t>
  </si>
  <si>
    <t>Bastan IV</t>
  </si>
  <si>
    <t>Nord 260</t>
  </si>
  <si>
    <t>PT6B-36A</t>
  </si>
  <si>
    <t>S-76B</t>
  </si>
  <si>
    <t>PT6B-36B</t>
  </si>
  <si>
    <t>Gnome H.1000 Mk.510</t>
  </si>
  <si>
    <t>TPE331-12JR</t>
  </si>
  <si>
    <t>Supervan 900</t>
  </si>
  <si>
    <t>TPE331-12JR-701C</t>
  </si>
  <si>
    <t>C-212-400</t>
  </si>
  <si>
    <t>TPE331-12JR-701S</t>
  </si>
  <si>
    <t>850 Caravan</t>
  </si>
  <si>
    <t>TPE331-12JR-704AT</t>
  </si>
  <si>
    <t>950 Grand Caravan</t>
  </si>
  <si>
    <t>PT6B-36</t>
  </si>
  <si>
    <t>PT6A-62</t>
  </si>
  <si>
    <t>Orlik</t>
  </si>
  <si>
    <t>TPE331-10-501C</t>
  </si>
  <si>
    <t>C-212-200</t>
  </si>
  <si>
    <t>TPE331-10-501K</t>
  </si>
  <si>
    <t>Commander 695/A/B</t>
  </si>
  <si>
    <t>TPE331-10-501M</t>
  </si>
  <si>
    <t>MU-2J/K/L/M</t>
  </si>
  <si>
    <t>TPE331-10-511K</t>
  </si>
  <si>
    <t>TPE331-10-511M</t>
  </si>
  <si>
    <t>TPE331-10A</t>
  </si>
  <si>
    <t>TPE331-10B</t>
  </si>
  <si>
    <t>TPE331-10G-511D</t>
  </si>
  <si>
    <t>TPE331-10GR</t>
  </si>
  <si>
    <t>TPE331-10R-501C</t>
  </si>
  <si>
    <t>TPE331-10R-502C</t>
  </si>
  <si>
    <t>TPE331-10R-511C</t>
  </si>
  <si>
    <t>TPE331-10R-512C</t>
  </si>
  <si>
    <t>TPE331-10R-513C</t>
  </si>
  <si>
    <t>C-212-300</t>
  </si>
  <si>
    <t>TPE331-10U-501G</t>
  </si>
  <si>
    <t>Merlin IIIB</t>
  </si>
  <si>
    <t>TPE331-10U-501H</t>
  </si>
  <si>
    <t>Jetstream 3100</t>
  </si>
  <si>
    <t>TPE331-10U-502G</t>
  </si>
  <si>
    <t>TPE331-10U-503G</t>
  </si>
  <si>
    <t>Merlin 300 (IIIC)</t>
  </si>
  <si>
    <t>TPE331-10U-511G</t>
  </si>
  <si>
    <t>TPE331-10U-512G</t>
  </si>
  <si>
    <t>TPE331-10U-513G</t>
  </si>
  <si>
    <t>TPE331-10UF-501H</t>
  </si>
  <si>
    <t>TPE331-10UF-511H</t>
  </si>
  <si>
    <t>TPE331-10UF-512H</t>
  </si>
  <si>
    <t>TPE331-10UF-513H</t>
  </si>
  <si>
    <t>TPE331-10UF-514H</t>
  </si>
  <si>
    <t>TPE331-10UF-515H</t>
  </si>
  <si>
    <t>TPE331-10UF-516H</t>
  </si>
  <si>
    <t>TPE331-10UG-513H</t>
  </si>
  <si>
    <t>TPE331-10UG-514H</t>
  </si>
  <si>
    <t>TPE331-10UG-515H</t>
  </si>
  <si>
    <t>TPE331-10UG-516H</t>
  </si>
  <si>
    <t>TPE331-10UGR-513H</t>
  </si>
  <si>
    <t>TPE331-10UGR-514H</t>
  </si>
  <si>
    <t>TPE331-10UGR-515H</t>
  </si>
  <si>
    <t>TPE331-10UGR-516H</t>
  </si>
  <si>
    <t>TPE331-10UR-513H</t>
  </si>
  <si>
    <t>TPE331-12</t>
  </si>
  <si>
    <t>Astazou XVID</t>
  </si>
  <si>
    <t>Bastan VIA</t>
  </si>
  <si>
    <t>IA 50A Guarani II</t>
  </si>
  <si>
    <t>PT6B-37A</t>
  </si>
  <si>
    <t>A119/MkII</t>
  </si>
  <si>
    <t>Astazou XIVC1</t>
  </si>
  <si>
    <t>Jetstream Mk.1</t>
  </si>
  <si>
    <t>Astazou XIVF</t>
  </si>
  <si>
    <t>SA319B</t>
  </si>
  <si>
    <t>Astazou XVIC1C</t>
  </si>
  <si>
    <t>Jetstream 200</t>
  </si>
  <si>
    <t>Astazou XVIF</t>
  </si>
  <si>
    <t>PT6A-140A</t>
  </si>
  <si>
    <t>P-750 Super XL</t>
  </si>
  <si>
    <t>PT6B-37</t>
  </si>
  <si>
    <t>Dart RDa.1 Mk.502</t>
  </si>
  <si>
    <t>Viscount 630</t>
  </si>
  <si>
    <t>Turmastazou 14</t>
  </si>
  <si>
    <t>PZL-10W</t>
  </si>
  <si>
    <t>W-3A/AS/A2/AM</t>
  </si>
  <si>
    <t>Mitsubishi</t>
  </si>
  <si>
    <t>MG5-110</t>
  </si>
  <si>
    <t>MH-2000</t>
  </si>
  <si>
    <t>PW210A</t>
  </si>
  <si>
    <t>AW169</t>
  </si>
  <si>
    <t>Astazou XVIIIA</t>
  </si>
  <si>
    <t>SA360C</t>
  </si>
  <si>
    <t>Astazou XIV</t>
  </si>
  <si>
    <t>SA342J, Hirondelle</t>
  </si>
  <si>
    <t>Astazou XIVA</t>
  </si>
  <si>
    <t>Astazou XIVD</t>
  </si>
  <si>
    <t>PT6A-140</t>
  </si>
  <si>
    <t>Grand Caravan EX</t>
  </si>
  <si>
    <t>PT6A-140AG</t>
  </si>
  <si>
    <t>AT-502AG</t>
  </si>
  <si>
    <t>TPE331-9</t>
  </si>
  <si>
    <t>Conquest II</t>
  </si>
  <si>
    <t>TPE331-9U</t>
  </si>
  <si>
    <t>LTC 1B-1</t>
  </si>
  <si>
    <t>GE BGA</t>
  </si>
  <si>
    <t>H85</t>
  </si>
  <si>
    <t>Primus 150, L-410NG</t>
  </si>
  <si>
    <t>PT6A-41</t>
  </si>
  <si>
    <t>King Air 200, Cheyenne III/IIIA</t>
  </si>
  <si>
    <t>PT6A-41AG</t>
  </si>
  <si>
    <t>Turbo Cat, Turbo Ag-Cat</t>
  </si>
  <si>
    <t>PT6A-42</t>
  </si>
  <si>
    <t>King Air B200/C, EMB-121V Xingu III</t>
  </si>
  <si>
    <t>PT6A-42A</t>
  </si>
  <si>
    <t>Blackhawk Caravan, XP42A Caravan</t>
  </si>
  <si>
    <t>PT6A-52</t>
  </si>
  <si>
    <t>King Air B200GT/CGT</t>
  </si>
  <si>
    <t>PT6A-61</t>
  </si>
  <si>
    <t>Cheyenne IIIA</t>
  </si>
  <si>
    <t>PT6A-61A</t>
  </si>
  <si>
    <t>PT6A-66</t>
  </si>
  <si>
    <t>Avanti, M-102</t>
  </si>
  <si>
    <t>Bastan IIIA</t>
  </si>
  <si>
    <t>IA 50 Guarani I</t>
  </si>
  <si>
    <t>TPE331-3-301</t>
  </si>
  <si>
    <t>TPE331-3-303</t>
  </si>
  <si>
    <t>TPE331-3A-301W</t>
  </si>
  <si>
    <t>Jetstream 3M (not produced)</t>
  </si>
  <si>
    <t>TPE331-3U-303G</t>
  </si>
  <si>
    <t>Merlin III/IIIA/IV/IVA, Metro</t>
  </si>
  <si>
    <t>TPE331-3U-303N</t>
  </si>
  <si>
    <t>S55T</t>
  </si>
  <si>
    <t>TPE331-3U-303V</t>
  </si>
  <si>
    <t>Jetstream 3</t>
  </si>
  <si>
    <t>TPE331-3U-304G</t>
  </si>
  <si>
    <t>Merlin III/IIIA/IV/IVA, Metro I/II/IIA</t>
  </si>
  <si>
    <t>TPE331-3UW-304G</t>
  </si>
  <si>
    <t>Metro II/IIA</t>
  </si>
  <si>
    <t>TPE331-3W-301A</t>
  </si>
  <si>
    <t>TPE331-3W-304G</t>
  </si>
  <si>
    <t>TPE331-5B-252D</t>
  </si>
  <si>
    <t>Do 228-100/-101/-200/-201/-202/-212</t>
  </si>
  <si>
    <t>TPE331-5U</t>
  </si>
  <si>
    <t>TPE331-10P-511D</t>
  </si>
  <si>
    <t>Do 228-200/-201/-202</t>
  </si>
  <si>
    <t>TPE331-10UA-511G</t>
  </si>
  <si>
    <t>Astazou XIVF1</t>
  </si>
  <si>
    <t>Arriel 2C2</t>
  </si>
  <si>
    <t>EC155B1</t>
  </si>
  <si>
    <t>HTS900-2-1D</t>
  </si>
  <si>
    <r>
      <t>Bell 407HP,</t>
    </r>
    <r>
      <rPr>
        <sz val="8"/>
        <color rgb="FF969696"/>
        <rFont val="Arial"/>
        <family val="2"/>
      </rPr>
      <t> Bell 417 (not produced)</t>
    </r>
  </si>
  <si>
    <t>Arriel 2S1</t>
  </si>
  <si>
    <t>S-76C+</t>
  </si>
  <si>
    <t>Arriel 2S2</t>
  </si>
  <si>
    <t>S-76C++</t>
  </si>
  <si>
    <t>PW210S</t>
  </si>
  <si>
    <t>S-76D</t>
  </si>
  <si>
    <t>Arriel 2D</t>
  </si>
  <si>
    <t>AS350B3, EC130T2</t>
  </si>
  <si>
    <t>TSE331-3U-303N</t>
  </si>
  <si>
    <t>H80</t>
  </si>
  <si>
    <t>Thrush 510, Rysachok</t>
  </si>
  <si>
    <t>Arriel 2C1</t>
  </si>
  <si>
    <t>EC155B</t>
  </si>
  <si>
    <t>Arriel 1M1</t>
  </si>
  <si>
    <t>AS365F1</t>
  </si>
  <si>
    <t>LTS 101-850B-2</t>
  </si>
  <si>
    <t>M 601 F</t>
  </si>
  <si>
    <t>L-420, M-101, Ae-270</t>
  </si>
  <si>
    <t>2 +1C</t>
  </si>
  <si>
    <t>TPE331-5-251C</t>
  </si>
  <si>
    <t>C-211-100</t>
  </si>
  <si>
    <t>TPE331-5-251K</t>
  </si>
  <si>
    <t>Turbo Commander 690/A/B</t>
  </si>
  <si>
    <t>TPE331-5-252C</t>
  </si>
  <si>
    <t>C-212-100</t>
  </si>
  <si>
    <t>TPE331-5-252D</t>
  </si>
  <si>
    <t>TPE331-5-252K</t>
  </si>
  <si>
    <t>Turbo Commander 690A/B</t>
  </si>
  <si>
    <t>TPE331-5-252M</t>
  </si>
  <si>
    <t>MU-2N/P</t>
  </si>
  <si>
    <t>TPE331-5-254K</t>
  </si>
  <si>
    <t>Jetprop 690C/D</t>
  </si>
  <si>
    <t>TPE331-5-255K</t>
  </si>
  <si>
    <t>TPE331-5A-252D</t>
  </si>
  <si>
    <t>TPE331-5AB-252D</t>
  </si>
  <si>
    <t>TPE331-10GP-511D</t>
  </si>
  <si>
    <t>Do 228-212</t>
  </si>
  <si>
    <t>TPE331-10GT-511D</t>
  </si>
  <si>
    <t>TPE331-10T-511D</t>
  </si>
  <si>
    <t>TPE331-10T-511K</t>
  </si>
  <si>
    <t>Turbo Commander 690A/690B, Commander 840/900</t>
  </si>
  <si>
    <t>TPE331-10T-511M</t>
  </si>
  <si>
    <t>TPE331-10T-512K</t>
  </si>
  <si>
    <t>TPE331-10T-513K</t>
  </si>
  <si>
    <t>TPE331-10T-515K</t>
  </si>
  <si>
    <t>TPE331-10T-516K</t>
  </si>
  <si>
    <t>TPE331-10T-517K</t>
  </si>
  <si>
    <t>Astazou XIVC</t>
  </si>
  <si>
    <t>TPE331-2-201C</t>
  </si>
  <si>
    <t>C-212</t>
  </si>
  <si>
    <t>TPE331-2-251A</t>
  </si>
  <si>
    <t>Skyvan 3</t>
  </si>
  <si>
    <t>TPE331-2U-201A</t>
  </si>
  <si>
    <t>TPE331-2UA-203D</t>
  </si>
  <si>
    <t>Goose</t>
  </si>
  <si>
    <t>H75-100</t>
  </si>
  <si>
    <t>Dart 550, G90XT</t>
  </si>
  <si>
    <t>H75-200</t>
  </si>
  <si>
    <t>Do-28 G92, L-410UVP-E20</t>
  </si>
  <si>
    <t>M 601 E</t>
  </si>
  <si>
    <t>L-410UVP-E</t>
  </si>
  <si>
    <t>M 601 T</t>
  </si>
  <si>
    <t>PZL-130TM/TB</t>
  </si>
  <si>
    <t>TPE331-6-251M</t>
  </si>
  <si>
    <t>TPE331-6-252B</t>
  </si>
  <si>
    <t>King Air B100</t>
  </si>
  <si>
    <t>TPE331-6-252L</t>
  </si>
  <si>
    <t>Merlin IIB</t>
  </si>
  <si>
    <t>TPE331-6-252M</t>
  </si>
  <si>
    <t>MU-2J/K/L/M, FU24-950/954, FU24A-950/954</t>
  </si>
  <si>
    <t>TPE331-6-252T</t>
  </si>
  <si>
    <t>Skyvan</t>
  </si>
  <si>
    <t>TPE331-6-253B</t>
  </si>
  <si>
    <t>TPE331-6A-251M</t>
  </si>
  <si>
    <t>TPE331-6A-252M</t>
  </si>
  <si>
    <t>TPE331-6U</t>
  </si>
  <si>
    <t>TPE331-10AV-511B</t>
  </si>
  <si>
    <t>TPE331-10AV-511KA</t>
  </si>
  <si>
    <t>Kilo Alpha 290</t>
  </si>
  <si>
    <t>TPE331-10AV-511M</t>
  </si>
  <si>
    <t>PT6A-25C</t>
  </si>
  <si>
    <t>PC-7 Mk.II</t>
  </si>
  <si>
    <t>PT6A-34</t>
  </si>
  <si>
    <t>Commuter C99, 101/101B/102 Avara, ST-28, EMB-110K1/P1/P2, Westwind IV, DHC-2T Turbo Beaver, JetPROP DLX, Kodiak, P-750</t>
  </si>
  <si>
    <t>PT6A-34AG</t>
  </si>
  <si>
    <t>Ag-Cat, AT-402/502/503A, Fieldmaster, Thrush 510P</t>
  </si>
  <si>
    <t>PT6A-35</t>
  </si>
  <si>
    <t>Blue 35, JetPROP DLX</t>
  </si>
  <si>
    <t>PT6A-36</t>
  </si>
  <si>
    <t>Commuter C99</t>
  </si>
  <si>
    <t>PT6A-135</t>
  </si>
  <si>
    <t>King Air F90/C100, EMB-121A1 Xingu II, Cheyenne IIXL, Comanchero 750</t>
  </si>
  <si>
    <t>PT6A-135A</t>
  </si>
  <si>
    <t>King Air C90GT/C90GTi/C90GTx/F90-1, ST-50, Seastar</t>
  </si>
  <si>
    <t>Arriel 2B</t>
  </si>
  <si>
    <t>AS350B3</t>
  </si>
  <si>
    <t>Arriel 2B1</t>
  </si>
  <si>
    <t>AS350B3, EC130B4</t>
  </si>
  <si>
    <t>Arriel 1C2</t>
  </si>
  <si>
    <t>AS365N2</t>
  </si>
  <si>
    <t>Arriel 1K1</t>
  </si>
  <si>
    <t>A109K/K2</t>
  </si>
  <si>
    <t>LTS 101-700D-2</t>
  </si>
  <si>
    <t>AS350SuperB2</t>
  </si>
  <si>
    <t>Arriel 1S1</t>
  </si>
  <si>
    <t>S-76A++/C</t>
  </si>
  <si>
    <t>M 601 D</t>
  </si>
  <si>
    <t>L-410UVP</t>
  </si>
  <si>
    <t>Arriel 2C</t>
  </si>
  <si>
    <t>AS365N3/N3+, H410A</t>
  </si>
  <si>
    <t>250-C40B</t>
  </si>
  <si>
    <t>Bell 430</t>
  </si>
  <si>
    <t>TPE331-8-401S</t>
  </si>
  <si>
    <t>TPE331-8-402S</t>
  </si>
  <si>
    <t>TPE331-8-403S</t>
  </si>
  <si>
    <t>TPE331-8-422S</t>
  </si>
  <si>
    <t>TPE331-8A</t>
  </si>
  <si>
    <t>TPE331-10N-511S</t>
  </si>
  <si>
    <t>TPE331-10N-512S</t>
  </si>
  <si>
    <t>TPE331-10N-513S</t>
  </si>
  <si>
    <t>TPE331-10N-514S</t>
  </si>
  <si>
    <t>TPE331-10N-515S</t>
  </si>
  <si>
    <t>TPE331-10N-531S</t>
  </si>
  <si>
    <t>TPE331-10N-532S</t>
  </si>
  <si>
    <t>TPE331-10N-533S</t>
  </si>
  <si>
    <t>TPE331-10N-534S</t>
  </si>
  <si>
    <t>TPE331-10N-535S</t>
  </si>
  <si>
    <t>Arriel 1D1</t>
  </si>
  <si>
    <t>AS350B2/BB, AS550, KA128</t>
  </si>
  <si>
    <t>PW207E</t>
  </si>
  <si>
    <t>MD 900/902</t>
  </si>
  <si>
    <t>Arriel 1E2</t>
  </si>
  <si>
    <t>BK117C1C, EC145/e</t>
  </si>
  <si>
    <t>TPE331-1-101</t>
  </si>
  <si>
    <t>Interceptor 400</t>
  </si>
  <si>
    <t>TPE331-1-101B</t>
  </si>
  <si>
    <t>Turbo 18, Turboliner</t>
  </si>
  <si>
    <t>TPE331-1-101E</t>
  </si>
  <si>
    <t>Jetliner 600</t>
  </si>
  <si>
    <t>TPE331-1-101F</t>
  </si>
  <si>
    <t>PC-6/C2-H2 Turbo-Porter, Peacemaker</t>
  </si>
  <si>
    <t>TPE331-1-101Z</t>
  </si>
  <si>
    <t>S2R-T Turbo Thrush</t>
  </si>
  <si>
    <t>TPE331-1-151A</t>
  </si>
  <si>
    <t>MU-2DP/F/G</t>
  </si>
  <si>
    <t>TPE331-1-151G</t>
  </si>
  <si>
    <t>TPE331-1-151K</t>
  </si>
  <si>
    <t>Turbo Commander</t>
  </si>
  <si>
    <t>TPE331-1-151Z</t>
  </si>
  <si>
    <t>G164B</t>
  </si>
  <si>
    <t>TPE331-1U</t>
  </si>
  <si>
    <t>TPE331-1UA</t>
  </si>
  <si>
    <t>Arriel 1C1</t>
  </si>
  <si>
    <t>AS365N1, S-76A+</t>
  </si>
  <si>
    <t>Arriel 1S</t>
  </si>
  <si>
    <t>S-76A+</t>
  </si>
  <si>
    <t>LTP 101-700A-1A</t>
  </si>
  <si>
    <t>Cessna/Riley 421, Turbo Thrush, Ag-Cat, P.166DL3</t>
  </si>
  <si>
    <t>Lyulka (Saturn)</t>
  </si>
  <si>
    <t>AL-34</t>
  </si>
  <si>
    <t>S-86</t>
  </si>
  <si>
    <t>PT6A-40</t>
  </si>
  <si>
    <t>PT6A-64</t>
  </si>
  <si>
    <t>TBM 700</t>
  </si>
  <si>
    <t>PT6A-116</t>
  </si>
  <si>
    <t>Arriel 1M</t>
  </si>
  <si>
    <t>AS365F</t>
  </si>
  <si>
    <t>M 601 A</t>
  </si>
  <si>
    <t>L-410M</t>
  </si>
  <si>
    <t>M 601 B</t>
  </si>
  <si>
    <t>L-410MA/UVP</t>
  </si>
  <si>
    <t>LTS 101-750B-2</t>
  </si>
  <si>
    <t>AS366</t>
  </si>
  <si>
    <t>LTS 101-750C-1</t>
  </si>
  <si>
    <t>Bell 222B/U</t>
  </si>
  <si>
    <t>Arriel 1D</t>
  </si>
  <si>
    <t>AS350B1</t>
  </si>
  <si>
    <t>PT6A-15AG</t>
  </si>
  <si>
    <t>Turbo-Thrush S2R-T15, Turbo-Cat, Ag-Cat D, AT-402A/B/-502B</t>
  </si>
  <si>
    <t>PT6A-28</t>
  </si>
  <si>
    <t>King Air E90/100/A100, Cheyenne II, EMB-121A Xingu I, Westwind IV</t>
  </si>
  <si>
    <t>PT6A-28A</t>
  </si>
  <si>
    <t>King Air A100A</t>
  </si>
  <si>
    <t>PT6A-114A</t>
  </si>
  <si>
    <t>Grand Caravan</t>
  </si>
  <si>
    <t>Arrius 2K1</t>
  </si>
  <si>
    <t>A109E</t>
  </si>
  <si>
    <t>Arriel 2E</t>
  </si>
  <si>
    <t>H145</t>
  </si>
  <si>
    <t>PT6D-114A</t>
  </si>
  <si>
    <t>Pathfinder 21</t>
  </si>
  <si>
    <t>Arrius 2B2Plus</t>
  </si>
  <si>
    <t>EC135T3</t>
  </si>
  <si>
    <t>Arriel 1C</t>
  </si>
  <si>
    <t>AS365C3/N</t>
  </si>
  <si>
    <t>250-C30</t>
  </si>
  <si>
    <t>FT600, S-76A</t>
  </si>
  <si>
    <t>250-C30C</t>
  </si>
  <si>
    <t>250-C30G</t>
  </si>
  <si>
    <t>Bell 222</t>
  </si>
  <si>
    <t>250-C30G/2</t>
  </si>
  <si>
    <t>Bell 230</t>
  </si>
  <si>
    <t>250-C30HU</t>
  </si>
  <si>
    <t>MD 530F</t>
  </si>
  <si>
    <t>250-C30M</t>
  </si>
  <si>
    <t>AS350D</t>
  </si>
  <si>
    <t>250-C30P</t>
  </si>
  <si>
    <r>
      <t>Bell 206L-1/L-3/L-4,</t>
    </r>
    <r>
      <rPr>
        <sz val="8"/>
        <color rgb="FF969696"/>
        <rFont val="Arial"/>
        <family val="2"/>
      </rPr>
      <t> Bell 400 (not produced)</t>
    </r>
  </si>
  <si>
    <t>250-C30R</t>
  </si>
  <si>
    <t>AW009</t>
  </si>
  <si>
    <t>250-C30S</t>
  </si>
  <si>
    <t>S-76A-2</t>
  </si>
  <si>
    <t>250-C47B/8</t>
  </si>
  <si>
    <t>Bell 407GXP</t>
  </si>
  <si>
    <t>250-C47E/3</t>
  </si>
  <si>
    <t>MD 6XX</t>
  </si>
  <si>
    <t>250-C47E/4</t>
  </si>
  <si>
    <t>Bell 407GXi</t>
  </si>
  <si>
    <t>250-C47M</t>
  </si>
  <si>
    <t>MD 600N</t>
  </si>
  <si>
    <t>LTS 101-600A-3A</t>
  </si>
  <si>
    <t>AS350C/D/D1</t>
  </si>
  <si>
    <t>PT6B-35F</t>
  </si>
  <si>
    <t>Lear Fan (not produced)</t>
  </si>
  <si>
    <t>Samara</t>
  </si>
  <si>
    <t>NK-123</t>
  </si>
  <si>
    <t>Il-100</t>
  </si>
  <si>
    <t>PW206E</t>
  </si>
  <si>
    <t>Astazou III-2</t>
  </si>
  <si>
    <t>Astazou IIIN</t>
  </si>
  <si>
    <t>Arrius 2B2</t>
  </si>
  <si>
    <t>EC135T2/T2+</t>
  </si>
  <si>
    <t>Arriel 1</t>
  </si>
  <si>
    <t>Arriel 1B</t>
  </si>
  <si>
    <t>AS350B/BA</t>
  </si>
  <si>
    <t>Arriel 1B2</t>
  </si>
  <si>
    <t>LTS 101-650C-3</t>
  </si>
  <si>
    <t>LTS 101-650C-3A</t>
  </si>
  <si>
    <t>Arriel 1A1</t>
  </si>
  <si>
    <t>SA365C1</t>
  </si>
  <si>
    <t>Arriel 1A2</t>
  </si>
  <si>
    <t>SA365C2</t>
  </si>
  <si>
    <t>Astazou XII H-1</t>
  </si>
  <si>
    <t>Skyvan 2, PC-6/A1 Turbo-Porter, P-840.02/-842 Potez</t>
  </si>
  <si>
    <t>LTS 101-650C-2</t>
  </si>
  <si>
    <t>Arriel 1E</t>
  </si>
  <si>
    <t>BK117C1</t>
  </si>
  <si>
    <t>Arriel 1A</t>
  </si>
  <si>
    <t>SA365C</t>
  </si>
  <si>
    <t>PW206A</t>
  </si>
  <si>
    <t>MD 900</t>
  </si>
  <si>
    <t>PW207D1</t>
  </si>
  <si>
    <t>Bell 429</t>
  </si>
  <si>
    <t>PW207D2</t>
  </si>
  <si>
    <t>LTP 101-600</t>
  </si>
  <si>
    <t>LTP 101-600A</t>
  </si>
  <si>
    <t>LTP 101-600A-1A</t>
  </si>
  <si>
    <t>Cessna/Riley 421, Turbo Thrush, Ag-Cat, AT-302/-302A, Do 28D-5X</t>
  </si>
  <si>
    <t>PT6A-27</t>
  </si>
  <si>
    <t>DHC-6 Twin Otter 300/320, Westwind II/III, Airliner A99, L-410A/F, EMB-110, Y-12 II, PC-6/B2-H2/H4 Turbo-Porter</t>
  </si>
  <si>
    <t>LTS 101-600A-2</t>
  </si>
  <si>
    <t>LTS 101-600A-3</t>
  </si>
  <si>
    <t>PT6A-121</t>
  </si>
  <si>
    <t>P.166DP1</t>
  </si>
  <si>
    <t>Arrius 2B1A</t>
  </si>
  <si>
    <t>EC135T1</t>
  </si>
  <si>
    <t>LTS 101-650B-1A</t>
  </si>
  <si>
    <t>PT6A-114</t>
  </si>
  <si>
    <t>Caravan I/IA</t>
  </si>
  <si>
    <t>Astazou IIIA</t>
  </si>
  <si>
    <t>SA341G</t>
  </si>
  <si>
    <t>Astazou XIVB</t>
  </si>
  <si>
    <t>Astazou XIVH</t>
  </si>
  <si>
    <t>SA342H</t>
  </si>
  <si>
    <t>Astazou III</t>
  </si>
  <si>
    <t>Artouste IIIB1</t>
  </si>
  <si>
    <t>Artouste IIID</t>
  </si>
  <si>
    <t>SA316C</t>
  </si>
  <si>
    <t>Arrius 2B1A1</t>
  </si>
  <si>
    <t>Arrius 2B1</t>
  </si>
  <si>
    <r>
      <t>EC135T1,</t>
    </r>
    <r>
      <rPr>
        <sz val="8"/>
        <color rgb="FF969696"/>
        <rFont val="Arial"/>
        <family val="2"/>
      </rPr>
      <t> MD 901 (not produced)</t>
    </r>
  </si>
  <si>
    <t>TPE331-1-100</t>
  </si>
  <si>
    <t>PC-6/C1 Turbo-Porter</t>
  </si>
  <si>
    <t>TPE331-25A</t>
  </si>
  <si>
    <t>Stolifter</t>
  </si>
  <si>
    <t>TPE331-25AA</t>
  </si>
  <si>
    <t>TPE331-25AB</t>
  </si>
  <si>
    <t>TPE331-25B</t>
  </si>
  <si>
    <t>TPE331-25C</t>
  </si>
  <si>
    <t>TPE331-25D</t>
  </si>
  <si>
    <t>PC-6/C Turbo-Porter</t>
  </si>
  <si>
    <t>TPE331-25DA</t>
  </si>
  <si>
    <t>TPE331-25DB</t>
  </si>
  <si>
    <t>TPE331-25E</t>
  </si>
  <si>
    <t>TPE331-25F</t>
  </si>
  <si>
    <t>TPE331-25FA</t>
  </si>
  <si>
    <t>TPE331-25/61</t>
  </si>
  <si>
    <t>MU-2A/2E1/25D, Heliporter 43, Hawk Commander 47, Volpar Super Turbo 18</t>
  </si>
  <si>
    <t>TPE331-29</t>
  </si>
  <si>
    <t>TPE331-43</t>
  </si>
  <si>
    <t>Turbo Commander 680T/T/V/W/695A</t>
  </si>
  <si>
    <t>TPE331-43A</t>
  </si>
  <si>
    <t>TPE331-43B</t>
  </si>
  <si>
    <t>TPE331-45</t>
  </si>
  <si>
    <t>TPE331-47</t>
  </si>
  <si>
    <t>TPE331-47A</t>
  </si>
  <si>
    <t>TPE331-47B</t>
  </si>
  <si>
    <t>TPE331-49</t>
  </si>
  <si>
    <t>TPE331-51</t>
  </si>
  <si>
    <t>TPE331-55</t>
  </si>
  <si>
    <t>TPE331-55A</t>
  </si>
  <si>
    <t>TPE331-55B</t>
  </si>
  <si>
    <t>TPE331-61</t>
  </si>
  <si>
    <t>TPE331-61A</t>
  </si>
  <si>
    <t>Astazou XIVE</t>
  </si>
  <si>
    <t>PC-6/A2 Turbo-Porter</t>
  </si>
  <si>
    <t>PW207A</t>
  </si>
  <si>
    <t>PW207C</t>
  </si>
  <si>
    <t>A109N/S/SP</t>
  </si>
  <si>
    <t>PW207D</t>
  </si>
  <si>
    <t>Bell 427</t>
  </si>
  <si>
    <t>Artouste IIIB</t>
  </si>
  <si>
    <t>SA315B, SA316B</t>
  </si>
  <si>
    <t>PW206C</t>
  </si>
  <si>
    <t>LTS 101-650B-1</t>
  </si>
  <si>
    <t>BK117A1/A3/A4</t>
  </si>
  <si>
    <t>LTS 101-750B-1</t>
  </si>
  <si>
    <t>BK117B/B1/B2</t>
  </si>
  <si>
    <t>PT6A-6</t>
  </si>
  <si>
    <t>King Air 90, Turbo-Beaver III</t>
  </si>
  <si>
    <t>PT6A-6A</t>
  </si>
  <si>
    <t>PC-6/B Turbo-Porter, P-841 Potez</t>
  </si>
  <si>
    <t>PT6A-6B</t>
  </si>
  <si>
    <t>PT6A-11AG</t>
  </si>
  <si>
    <t>Turbo-Thrush S2R-T11, Ag-Cat, 620 TP, AT-402A/B</t>
  </si>
  <si>
    <t>PT6A-20</t>
  </si>
  <si>
    <t>DHC-6 Twin Otter 1/100/110/200/210, King Air A90/B90, Merlin IIA, PC-6/B1 Turbo-Porter, Westwind III, Turbo-Beaver III</t>
  </si>
  <si>
    <t>PT6A-20A</t>
  </si>
  <si>
    <t>PT6A-20B</t>
  </si>
  <si>
    <t>PT6A-21</t>
  </si>
  <si>
    <t>King Air C90/-1/A/B/SE</t>
  </si>
  <si>
    <t>PT6A-25</t>
  </si>
  <si>
    <t>PT6A-25A</t>
  </si>
  <si>
    <t>PC-7, Firecracker</t>
  </si>
  <si>
    <t>PT6B-9</t>
  </si>
  <si>
    <t>Model 286 demonstrator</t>
  </si>
  <si>
    <t>Astazou IIA</t>
  </si>
  <si>
    <t>SA318C</t>
  </si>
  <si>
    <t>Astazou IIC</t>
  </si>
  <si>
    <t>Astazou IIE</t>
  </si>
  <si>
    <t>PC-6/A Turbo-Porter</t>
  </si>
  <si>
    <t>Astazou IIG</t>
  </si>
  <si>
    <t>Astazou IIK</t>
  </si>
  <si>
    <t>Astazou II</t>
  </si>
  <si>
    <t>P-840.01 Potez, Skyvan 1A (prototype)</t>
  </si>
  <si>
    <t>M 601 Z</t>
  </si>
  <si>
    <t>Z-137T</t>
  </si>
  <si>
    <t>Arrius 2R</t>
  </si>
  <si>
    <t>Bell 505</t>
  </si>
  <si>
    <t>250-C28</t>
  </si>
  <si>
    <t>250-C28B</t>
  </si>
  <si>
    <t>Bell 206L-1, AB206L</t>
  </si>
  <si>
    <t>250-C28C</t>
  </si>
  <si>
    <t>BO105LS/LS-A1/LS-A3</t>
  </si>
  <si>
    <t>PT6A-11</t>
  </si>
  <si>
    <t>Cheyenne I/IA, T-1040</t>
  </si>
  <si>
    <t>PT6A-112</t>
  </si>
  <si>
    <t>Conquest I, Corsair I, F406 Caravan II</t>
  </si>
  <si>
    <t>Arrius 1B</t>
  </si>
  <si>
    <t>BO108 (not produced/see EC135)</t>
  </si>
  <si>
    <t>Arrius 1D</t>
  </si>
  <si>
    <t>Socata Oméga</t>
  </si>
  <si>
    <t>Arrius 1M</t>
  </si>
  <si>
    <t>AS355N</t>
  </si>
  <si>
    <t>PT6A-110</t>
  </si>
  <si>
    <t>Do 128-6</t>
  </si>
  <si>
    <t>RR500</t>
  </si>
  <si>
    <t>TSE231-P2400</t>
  </si>
  <si>
    <t>Gates Twinjet</t>
  </si>
  <si>
    <t>Arrius 1A1</t>
  </si>
  <si>
    <t>AS355NP</t>
  </si>
  <si>
    <t>Arrius 1A</t>
  </si>
  <si>
    <t>PW206B3</t>
  </si>
  <si>
    <t>EC135P3</t>
  </si>
  <si>
    <t>250-B17F</t>
  </si>
  <si>
    <t>AT-34, Grob 140TP</t>
  </si>
  <si>
    <t>250-B17F/1</t>
  </si>
  <si>
    <t>BN-2T, Defender 4000</t>
  </si>
  <si>
    <t>250-B17F/2</t>
  </si>
  <si>
    <t>P-210, A36, Cessna 206H, GA10</t>
  </si>
  <si>
    <t>250-C20R</t>
  </si>
  <si>
    <r>
      <t>AS355F1R/F2R, Bell 206LT, Gemini ST, </t>
    </r>
    <r>
      <rPr>
        <sz val="8"/>
        <color rgb="FF969696"/>
        <rFont val="Arial"/>
        <family val="2"/>
      </rPr>
      <t>Bell 400/440, Mi-34A (not produced)</t>
    </r>
  </si>
  <si>
    <t>250-C20R/1</t>
  </si>
  <si>
    <t>A109AII/C MAX, Gemini ST</t>
  </si>
  <si>
    <t>250-C20R/2</t>
  </si>
  <si>
    <t>AW009, Bell 260B-3/L, MD 500D/ER/N, KA-226A</t>
  </si>
  <si>
    <t>250-C20R/3</t>
  </si>
  <si>
    <t>250-C20R/4</t>
  </si>
  <si>
    <t>Bell 206B-3/L</t>
  </si>
  <si>
    <t>250-C20R/9</t>
  </si>
  <si>
    <t>PW206B2</t>
  </si>
  <si>
    <t>EC135P2/P2+</t>
  </si>
  <si>
    <t>Astazou IID</t>
  </si>
  <si>
    <t>Astazou IIJ</t>
  </si>
  <si>
    <t>Arrius 2F</t>
  </si>
  <si>
    <t>EC120B, Mi-34S2</t>
  </si>
  <si>
    <t>PW206B</t>
  </si>
  <si>
    <t>EC135P1</t>
  </si>
  <si>
    <t>250-B17C</t>
  </si>
  <si>
    <t>Cessna 402/414, Nomad N-22/-24, BN-2T, P68TP, A36, GZ22, AT-35</t>
  </si>
  <si>
    <t>6 + 1C</t>
  </si>
  <si>
    <t>250-B17D</t>
  </si>
  <si>
    <t>SF260TP, KM2D, HTT34, CT-4C</t>
  </si>
  <si>
    <t>250-B17E</t>
  </si>
  <si>
    <t>Nomad N-22/-24</t>
  </si>
  <si>
    <t>250-C20B</t>
  </si>
  <si>
    <t>Bell 47G, Bell 206B-1/B-3/L, AB206A/AII/B, MD 500D/E, BO105CBS/CBS-4/CBS-5, RH-1100, UH-12E, KA226, CH-14</t>
  </si>
  <si>
    <t>250-C20F</t>
  </si>
  <si>
    <t>AS355E/F/F1/F2</t>
  </si>
  <si>
    <t>250-C20F/2R</t>
  </si>
  <si>
    <t>AS355F2R</t>
  </si>
  <si>
    <t>250-C20J</t>
  </si>
  <si>
    <t>250-C20S</t>
  </si>
  <si>
    <t>Cessna 185, 206, 207 conversions</t>
  </si>
  <si>
    <t>250-C20W</t>
  </si>
  <si>
    <t>Schweizer 330SP/333/434, Enstrom 480/B</t>
  </si>
  <si>
    <t>Marcadau</t>
  </si>
  <si>
    <t>250-B17</t>
  </si>
  <si>
    <t>Cessna 402/414, Nomad N-22</t>
  </si>
  <si>
    <t>250-B17B</t>
  </si>
  <si>
    <t>Cessna 402/414, Nomad N-22, SM1019E</t>
  </si>
  <si>
    <t>250-C20</t>
  </si>
  <si>
    <t>Bell 206B, A109, BO105C/CB, Fokker H5</t>
  </si>
  <si>
    <t>Artouste IIB1</t>
  </si>
  <si>
    <t>Artouste IIC</t>
  </si>
  <si>
    <t>Artouste IIC1</t>
  </si>
  <si>
    <t>Artouste IIC2</t>
  </si>
  <si>
    <t>Artouste IIC5</t>
  </si>
  <si>
    <t>SE313B</t>
  </si>
  <si>
    <t>Artouste IIC6</t>
  </si>
  <si>
    <t>GTD-350</t>
  </si>
  <si>
    <t>Mi-2/-2B/-2R</t>
  </si>
  <si>
    <t>MAN</t>
  </si>
  <si>
    <t>6022-A3</t>
  </si>
  <si>
    <t>Bo 105, Aerodyne</t>
  </si>
  <si>
    <t>250-C14</t>
  </si>
  <si>
    <r>
      <t>AB206A/C,</t>
    </r>
    <r>
      <rPr>
        <sz val="8"/>
        <color rgb="FF969696"/>
        <rFont val="Arial"/>
        <family val="2"/>
      </rPr>
      <t> A206B (not produced)</t>
    </r>
  </si>
  <si>
    <t>Artouste I</t>
  </si>
  <si>
    <t>225-C10</t>
  </si>
  <si>
    <t>225-C10A</t>
  </si>
  <si>
    <t>6022-A2</t>
  </si>
  <si>
    <t>Bo 105</t>
  </si>
  <si>
    <t>250-B15</t>
  </si>
  <si>
    <t>Courier, Twin Stallion</t>
  </si>
  <si>
    <t>250-B15A</t>
  </si>
  <si>
    <t>SM1019</t>
  </si>
  <si>
    <t>250-B15E</t>
  </si>
  <si>
    <t>250-B15G</t>
  </si>
  <si>
    <t>250-C10D</t>
  </si>
  <si>
    <r>
      <t>Bell 206A-1,</t>
    </r>
    <r>
      <rPr>
        <sz val="8"/>
        <color rgb="FF969696"/>
        <rFont val="Arial"/>
        <family val="2"/>
      </rPr>
      <t> (see also military turboshaft specifications T63-A-5A)</t>
    </r>
  </si>
  <si>
    <t>250-C18</t>
  </si>
  <si>
    <t>Bell 206A, AB206A, MD 500C</t>
  </si>
  <si>
    <t>250-C18A</t>
  </si>
  <si>
    <t>MD 500C</t>
  </si>
  <si>
    <t>250-C18B</t>
  </si>
  <si>
    <t>250-C19</t>
  </si>
  <si>
    <t>Turbine Beta 300 (not produced)</t>
  </si>
  <si>
    <t>CT63-M-5A</t>
  </si>
  <si>
    <t>HS-369</t>
  </si>
  <si>
    <t>RR300-B1</t>
  </si>
  <si>
    <t>300T (not produced)</t>
  </si>
  <si>
    <t>TSE36-1</t>
  </si>
  <si>
    <t>T-28A (not produced)</t>
  </si>
  <si>
    <t>RR300-A1</t>
  </si>
  <si>
    <t>R66</t>
  </si>
  <si>
    <t>6022-A1</t>
  </si>
  <si>
    <t>(TO)</t>
  </si>
  <si>
    <t>Spools</t>
  </si>
  <si>
    <t>Stgs</t>
  </si>
  <si>
    <t>[in]</t>
  </si>
  <si>
    <t>(dry)</t>
  </si>
  <si>
    <t>[shp]</t>
  </si>
  <si>
    <t>[lb/shp hr]</t>
  </si>
  <si>
    <t>[lb/s]</t>
  </si>
  <si>
    <t>[lb]</t>
  </si>
  <si>
    <t>250-C10</t>
  </si>
  <si>
    <t>(see military turboshaft specifications T63-A-5)</t>
  </si>
  <si>
    <t>250-C10A</t>
  </si>
  <si>
    <t>Schweizer 330/330SP</t>
  </si>
  <si>
    <t>250-C10B</t>
  </si>
  <si>
    <t>(see military turboshaft specifications T63-A-5A)</t>
  </si>
  <si>
    <t>250-C20C</t>
  </si>
  <si>
    <t>(see military turboshaft specifications T63-A-720)</t>
  </si>
  <si>
    <t>250-C22</t>
  </si>
  <si>
    <t>A109D</t>
  </si>
  <si>
    <t>250-C30L</t>
  </si>
  <si>
    <t>250-C30R/1</t>
  </si>
  <si>
    <t>250-C30R/2</t>
  </si>
  <si>
    <t>250-C30R/3</t>
  </si>
  <si>
    <t>250-C30R/3M</t>
  </si>
  <si>
    <t>250-C30U</t>
  </si>
  <si>
    <t>250-C47E</t>
  </si>
  <si>
    <t>250-C47E/1</t>
  </si>
  <si>
    <t>250-C300/A1</t>
  </si>
  <si>
    <t>(see RR300-A1)</t>
  </si>
  <si>
    <t>250-C300/B1</t>
  </si>
  <si>
    <t>(see RR300-B1)</t>
  </si>
  <si>
    <t>Proteus 1</t>
  </si>
  <si>
    <t>Proteus 600</t>
  </si>
  <si>
    <t>Proteus 710</t>
  </si>
  <si>
    <t>Proteus 750</t>
  </si>
  <si>
    <t>Proteus 757</t>
  </si>
  <si>
    <t>Proteus 758</t>
  </si>
  <si>
    <t>Proteus 760</t>
  </si>
  <si>
    <t>Proteus 761</t>
  </si>
  <si>
    <t>Theseus BTh.11</t>
  </si>
  <si>
    <t>Gnome H.1000 Mk.501</t>
  </si>
  <si>
    <t>Whirlwind 3, Bell 204B</t>
  </si>
  <si>
    <t>Gnome Mk.660</t>
  </si>
  <si>
    <t>Wessex 60</t>
  </si>
  <si>
    <t>TPE331-11-601W</t>
  </si>
  <si>
    <t>TPE331-12B</t>
  </si>
  <si>
    <t>TPE331-14</t>
  </si>
  <si>
    <t>Merlin 6 (not produced)</t>
  </si>
  <si>
    <t>TPE331-14G</t>
  </si>
  <si>
    <t>TPE331-14H</t>
  </si>
  <si>
    <t>TPE331-14UA-801G</t>
  </si>
  <si>
    <t>Fairchild 400 (not produced)</t>
  </si>
  <si>
    <t>TPE331-14UB-801G</t>
  </si>
  <si>
    <t>TPE331-15A</t>
  </si>
  <si>
    <t>CT7-3</t>
  </si>
  <si>
    <t>CT64-P4C</t>
  </si>
  <si>
    <t>DHC-5B (not produced)</t>
  </si>
  <si>
    <t>Glushenkov (OMKB)</t>
  </si>
  <si>
    <t>TVD-10B</t>
  </si>
  <si>
    <t>An-3, An-28, Be-30, T-106, T-501</t>
  </si>
  <si>
    <t>TVD-20</t>
  </si>
  <si>
    <t>An-3, An-38, M-101T</t>
  </si>
  <si>
    <t>HTS1000</t>
  </si>
  <si>
    <t>TV3-117VMA-SB2</t>
  </si>
  <si>
    <t>AI-20D-5</t>
  </si>
  <si>
    <t>An-32A</t>
  </si>
  <si>
    <t>AI-20V</t>
  </si>
  <si>
    <t>Ka-22</t>
  </si>
  <si>
    <t>AI-24TV</t>
  </si>
  <si>
    <t>An-30</t>
  </si>
  <si>
    <t>AI-26P</t>
  </si>
  <si>
    <t>SM-6</t>
  </si>
  <si>
    <t>AI-26VT</t>
  </si>
  <si>
    <t>An-26/B, An-30</t>
  </si>
  <si>
    <t>TV7-117SD</t>
  </si>
  <si>
    <t>TV7-117SM</t>
  </si>
  <si>
    <t>Il-114-300</t>
  </si>
  <si>
    <t>TV7-117SV</t>
  </si>
  <si>
    <t>MiG-110</t>
  </si>
  <si>
    <t>TV7-117V</t>
  </si>
  <si>
    <t>Mi-38 (proposed)</t>
  </si>
  <si>
    <t>TV7-117VMA-SB3</t>
  </si>
  <si>
    <t>(see VK-2500)</t>
  </si>
  <si>
    <t>VK-1500</t>
  </si>
  <si>
    <t>An-3, An-38, Be-132 (proposed)</t>
  </si>
  <si>
    <t>VK-1500VM</t>
  </si>
  <si>
    <t>Mi-8 (proposed)</t>
  </si>
  <si>
    <t>VK-1600V</t>
  </si>
  <si>
    <t>Ka-62 (proposed)</t>
  </si>
  <si>
    <t>VK-3000</t>
  </si>
  <si>
    <t>NK-12MK</t>
  </si>
  <si>
    <t>S-90-200</t>
  </si>
  <si>
    <t>Eland NEl.6 Mk.508</t>
  </si>
  <si>
    <t>Eland NEl.7</t>
  </si>
  <si>
    <t>JTFTD12A-3</t>
  </si>
  <si>
    <t>578-DX</t>
  </si>
  <si>
    <t>PT6B-67</t>
  </si>
  <si>
    <t>AC 313</t>
  </si>
  <si>
    <t>PW123F</t>
  </si>
  <si>
    <t>CL-415</t>
  </si>
  <si>
    <t>PW127H</t>
  </si>
  <si>
    <t>Il-114-100</t>
  </si>
  <si>
    <t>PW130</t>
  </si>
  <si>
    <t>Fokker 50-200 (not produced)</t>
  </si>
  <si>
    <t>PW207K</t>
  </si>
  <si>
    <t>Ansat</t>
  </si>
  <si>
    <t>PW209T</t>
  </si>
  <si>
    <t>Bell 400A (not produced)</t>
  </si>
  <si>
    <t>PW210E</t>
  </si>
  <si>
    <t>H160</t>
  </si>
  <si>
    <r>
      <t>Dart RDa.</t>
    </r>
    <r>
      <rPr>
        <sz val="8"/>
        <color rgb="FFFF0000"/>
        <rFont val="Arial"/>
        <family val="2"/>
      </rPr>
      <t>??</t>
    </r>
    <r>
      <rPr>
        <sz val="8"/>
        <color rgb="FF000000"/>
        <rFont val="Arial"/>
        <family val="2"/>
      </rPr>
      <t> Mk.507</t>
    </r>
  </si>
  <si>
    <t>F27 Prototype 1</t>
  </si>
  <si>
    <t>Dart RDa.7 Mk.528</t>
  </si>
  <si>
    <t>Dart RDa.7 Mk.532-2L</t>
  </si>
  <si>
    <t>Dart RDa.7 Mk.532-2S</t>
  </si>
  <si>
    <t>Dart RDa.7 Mk.532-7R</t>
  </si>
  <si>
    <t>Dart RDa.7 Mk.533-2</t>
  </si>
  <si>
    <t>Andover 2</t>
  </si>
  <si>
    <t>Dart RDa.7 Mk.534-2</t>
  </si>
  <si>
    <t>Andover 2A</t>
  </si>
  <si>
    <t>Dart RDa.7 Mk.535-2</t>
  </si>
  <si>
    <t>Dart RDa.7 Mk.535-7</t>
  </si>
  <si>
    <t>Dart RDa.7 Mk.535-7R</t>
  </si>
  <si>
    <t>Dart RDa.7 Mk.536-2</t>
  </si>
  <si>
    <t>Dart RDa.7 Mk.536-2T</t>
  </si>
  <si>
    <t>Dart RDa.7 Mk.536-7</t>
  </si>
  <si>
    <t>Dart RDa.7 Mk.536-7P</t>
  </si>
  <si>
    <t>Dart RDa.10 Mk.542-4</t>
  </si>
  <si>
    <t>Dart RDa.10 Mk.542-4K</t>
  </si>
  <si>
    <t>Dart RDa.10 Mk.542-10</t>
  </si>
  <si>
    <t>Dart RDa.10 Mk.542-10J</t>
  </si>
  <si>
    <t>Dart RDa.10 Mk.542-10K</t>
  </si>
  <si>
    <t>Dart RDa.10 Mk.543-10</t>
  </si>
  <si>
    <t>Dart RDa.10 Mk.543-10K</t>
  </si>
  <si>
    <t>Dart Mk.550-2</t>
  </si>
  <si>
    <t>Dart Mk.552-2</t>
  </si>
  <si>
    <t>Dart Mk.552-7</t>
  </si>
  <si>
    <t>Dart Mk.552-7R</t>
  </si>
  <si>
    <t>Dart RDa.12</t>
  </si>
  <si>
    <t>DHC-5C (not produced)</t>
  </si>
  <si>
    <t>Arrano</t>
  </si>
  <si>
    <t>Arriel 1K</t>
  </si>
  <si>
    <t>A109K</t>
  </si>
  <si>
    <t>Arriel 2B1A</t>
  </si>
  <si>
    <t>Z11</t>
  </si>
  <si>
    <t>Arrius 2D</t>
  </si>
  <si>
    <t>Arrius 2K2</t>
  </si>
  <si>
    <t>Artouste II</t>
  </si>
  <si>
    <t>Artouste IIB</t>
  </si>
  <si>
    <t>Artouste IIIC</t>
  </si>
  <si>
    <t>Astazou XVIF1</t>
  </si>
  <si>
    <t>Astazou XVIII</t>
  </si>
  <si>
    <t>Makila 2B</t>
  </si>
  <si>
    <t>EC225e</t>
  </si>
  <si>
    <t>Ardiden 3C/WZ16</t>
  </si>
  <si>
    <t>AC352</t>
  </si>
  <si>
    <t>20 mm cannons</t>
  </si>
  <si>
    <t>weight per round</t>
  </si>
  <si>
    <t>weight of cannon</t>
  </si>
  <si>
    <t>associated planes</t>
  </si>
  <si>
    <t>M61A1 Vulcan</t>
  </si>
  <si>
    <t>250g</t>
  </si>
  <si>
    <t>248 lbs</t>
  </si>
  <si>
    <t>F-15, F-16, F-104</t>
  </si>
  <si>
    <t>Hispano HS.404</t>
  </si>
  <si>
    <t>257g</t>
  </si>
  <si>
    <t>110 lbs</t>
  </si>
  <si>
    <t>M.S. 406, Spitfire Mk5</t>
  </si>
  <si>
    <t>M39 Cannon</t>
  </si>
  <si>
    <t>252g</t>
  </si>
  <si>
    <t>179 lbs</t>
  </si>
  <si>
    <t>F-86 Saber, F-5</t>
  </si>
  <si>
    <t>50 caliber machine guns</t>
  </si>
  <si>
    <t xml:space="preserve">FN Herstal M3P </t>
  </si>
  <si>
    <t>115g</t>
  </si>
  <si>
    <t>80.5 lbs</t>
  </si>
  <si>
    <t>Super Tucano, AH-6</t>
  </si>
  <si>
    <t>Browning M2</t>
  </si>
  <si>
    <t>106g</t>
  </si>
  <si>
    <t>84 lbs</t>
  </si>
  <si>
    <t>P-51, F-86</t>
  </si>
  <si>
    <t>GAU-21/A</t>
  </si>
  <si>
    <t>81.6 lbs</t>
  </si>
  <si>
    <t>V-22 Osprey, AC-130J</t>
  </si>
  <si>
    <t>23 mm cannons</t>
  </si>
  <si>
    <t>GSh-23</t>
  </si>
  <si>
    <t>200g</t>
  </si>
  <si>
    <t>108 lbs</t>
  </si>
  <si>
    <t>MiG-21, Su-25</t>
  </si>
  <si>
    <t>NR-23</t>
  </si>
  <si>
    <t>203g</t>
  </si>
  <si>
    <t>86 lbs</t>
  </si>
  <si>
    <t>MiG-17, MiG-19</t>
  </si>
  <si>
    <t>25 mm cannons</t>
  </si>
  <si>
    <t>GAU 12-U</t>
  </si>
  <si>
    <t>240g</t>
  </si>
  <si>
    <t>270 lbs</t>
  </si>
  <si>
    <t>Harrier II, AC-130</t>
  </si>
  <si>
    <t>TOO BIG</t>
  </si>
  <si>
    <t>PC-21</t>
  </si>
  <si>
    <t xml:space="preserve"> FMA IA 58 Pucara</t>
  </si>
  <si>
    <t>Helio AU- 24 Stallion</t>
  </si>
  <si>
    <t>Turboprop Avg.</t>
  </si>
  <si>
    <t>Turbofan Avg.</t>
  </si>
  <si>
    <t>SFC @max</t>
  </si>
  <si>
    <t>Engine Type</t>
  </si>
  <si>
    <t>OV-10 Bronco
 (D model)</t>
  </si>
  <si>
    <t>POWER (hp)</t>
  </si>
  <si>
    <t>2x 1040</t>
  </si>
  <si>
    <t>Pratt &amp; Whitney Canada PT6A-68C</t>
  </si>
  <si>
    <t>PWC  PT6A-68D</t>
  </si>
  <si>
    <t>Honeywell TPE331</t>
  </si>
  <si>
    <t>PWC PT6A-68D</t>
  </si>
  <si>
    <t>PWC PT6A-25A</t>
  </si>
  <si>
    <t>PWC  PT6A-67F</t>
  </si>
  <si>
    <t>Turbomeca Astazou</t>
  </si>
  <si>
    <t>Pilatus PC-21</t>
  </si>
  <si>
    <t>W_E (lbs)</t>
  </si>
  <si>
    <t>W_TO (lbs)</t>
  </si>
  <si>
    <t>Material</t>
  </si>
  <si>
    <t>Aluminum</t>
  </si>
  <si>
    <t>Composite</t>
  </si>
  <si>
    <t>other</t>
  </si>
  <si>
    <t>WTO</t>
  </si>
  <si>
    <t>Steel/Aluminum</t>
  </si>
  <si>
    <t>AR vs plane</t>
  </si>
  <si>
    <t>Unknown</t>
  </si>
  <si>
    <t>EWF Vs AR</t>
  </si>
  <si>
    <t>wE</t>
  </si>
  <si>
    <t>DO we include this one???</t>
  </si>
  <si>
    <t>Wing Loading</t>
  </si>
  <si>
    <t>AT-802A</t>
  </si>
  <si>
    <t>V_max</t>
  </si>
  <si>
    <t xml:space="preserve">Power </t>
  </si>
  <si>
    <t>1040 shp</t>
  </si>
  <si>
    <t>950 shp</t>
  </si>
  <si>
    <t>1700 shp</t>
  </si>
  <si>
    <t>thrust</t>
  </si>
  <si>
    <t>lbft/s to hp</t>
  </si>
  <si>
    <t>CD_0</t>
  </si>
  <si>
    <t>?</t>
  </si>
  <si>
    <t>Trying to model Roskam's graph to find an acceptable TOP for our plane</t>
  </si>
  <si>
    <t>TURBOFANS</t>
  </si>
  <si>
    <t>NOT AT MTOW</t>
  </si>
  <si>
    <t>guessed value</t>
  </si>
  <si>
    <t>UNITS ARE IN IMPERIAL</t>
  </si>
  <si>
    <t>The purpose of this page is for now just to structure how data might be pulled from this sheet into a .mat file to be uploaded into MATLAB for analysis. Im still playing around with how I want it to look so mostly ignore this</t>
  </si>
  <si>
    <t>Jobs</t>
  </si>
  <si>
    <t>names</t>
  </si>
  <si>
    <t>Weight Estimation</t>
  </si>
  <si>
    <t xml:space="preserve">Tyson </t>
  </si>
  <si>
    <t>David</t>
  </si>
  <si>
    <t>Bar Charts</t>
  </si>
  <si>
    <t>Jacob</t>
  </si>
  <si>
    <t>Research</t>
  </si>
  <si>
    <t>Oliver</t>
  </si>
  <si>
    <t>mission type specifications</t>
  </si>
  <si>
    <t>Roman</t>
  </si>
  <si>
    <t>Constraint Diagram</t>
  </si>
  <si>
    <t>Report/Bar chart research</t>
  </si>
  <si>
    <t>Connor</t>
  </si>
  <si>
    <t>AR ratio things</t>
  </si>
  <si>
    <t>Michael</t>
  </si>
  <si>
    <t>EWF chart</t>
  </si>
  <si>
    <t>Jobs 10/18/2024</t>
  </si>
  <si>
    <t>Updating Market Analysis</t>
  </si>
  <si>
    <t>More sample sizes to our mission - specifically more planes that arent well rounded. Maybe some that only do CAS, some that only do recon, etc</t>
  </si>
  <si>
    <t>Jobs 10/21/2024</t>
  </si>
  <si>
    <t>Sfc for props</t>
  </si>
  <si>
    <t>SFC for jets</t>
  </si>
  <si>
    <t xml:space="preserve">Carpet Plots Diagrams </t>
  </si>
  <si>
    <t xml:space="preserve">Mission Profile for </t>
  </si>
  <si>
    <t>recon</t>
  </si>
  <si>
    <t>training</t>
  </si>
  <si>
    <t>close air support</t>
  </si>
  <si>
    <t>Category</t>
  </si>
  <si>
    <t>13.26 m (43 ft 6 in)</t>
  </si>
  <si>
    <t>Empty Weight</t>
  </si>
  <si>
    <t>5,350 kg (11,800 lb)</t>
  </si>
  <si>
    <t>14.42 m (47 ft 4 in)</t>
  </si>
  <si>
    <t>Max Takeoff Weight</t>
  </si>
  <si>
    <t>9,650 kg (21,250 lb)</t>
  </si>
  <si>
    <t>4.27 m (14 ft)</t>
  </si>
  <si>
    <t>Maximum Speed</t>
  </si>
  <si>
    <t>833 km/h (517 mph)</t>
  </si>
  <si>
    <t>Wing Area</t>
  </si>
  <si>
    <t>27.8 m² (299 ft²)</t>
  </si>
  <si>
    <t>Range</t>
  </si>
  <si>
    <t>2,400 km (1,491 mi) / 1,296 nm</t>
  </si>
  <si>
    <t>Aspect Ratio</t>
  </si>
  <si>
    <t>Up to 5 hours with internal fuel</t>
  </si>
  <si>
    <t>Engine</t>
  </si>
  <si>
    <t>2 × Honeywell TFE731 turbofans</t>
  </si>
  <si>
    <t>Rate of Climb</t>
  </si>
  <si>
    <t>20 m/s (3,937 ft/min)</t>
  </si>
  <si>
    <t>Thrust Output</t>
  </si>
  <si>
    <t>4,000 lbf (17.8 kN) each</t>
  </si>
  <si>
    <t>6 external (under wings)</t>
  </si>
  <si>
    <t>W_FEQ</t>
  </si>
  <si>
    <t>Avionics</t>
  </si>
  <si>
    <t>~200 lbs</t>
  </si>
  <si>
    <t>11.38 m (37 ft 4 in)</t>
  </si>
  <si>
    <t>3,200 kg (7,055 lb)</t>
  </si>
  <si>
    <t>11.14 m (36 ft 6 in)</t>
  </si>
  <si>
    <t>5,400 kg (11,905 lb)</t>
  </si>
  <si>
    <t>3.97 m (13 ft 0 in)</t>
  </si>
  <si>
    <t>593 km/h (369 mph)</t>
  </si>
  <si>
    <t>19.4 m² (209 ft²)</t>
  </si>
  <si>
    <t>1,330 km (827 miles)</t>
  </si>
  <si>
    <t>1 × PT6A-68C turboprop</t>
  </si>
  <si>
    <t>Service Ceiling</t>
  </si>
  <si>
    <t>10,668 m (35,000 ft)</t>
  </si>
  <si>
    <t>Power Output</t>
  </si>
  <si>
    <t>1,600 shp (1,193 kW)</t>
  </si>
  <si>
    <t>6 hours (with external tanks)</t>
  </si>
  <si>
    <t>24 m/s (4,750 ft/min)</t>
  </si>
  <si>
    <t>G-Limits</t>
  </si>
  <si>
    <t>5 (2 under each wing, 1 under fuselage)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</si>
</sst>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Consolas"/>
      <family val="3"/>
    </font>
    <font>
      <sz val="11"/>
      <color rgb="FF242424"/>
      <name val="Aptos Narrow"/>
    </font>
    <font>
      <sz val="10"/>
      <color theme="1"/>
      <name val="Georgia"/>
      <family val="1"/>
    </font>
    <font>
      <sz val="14"/>
      <color theme="1"/>
      <name val="Aptos Narrow"/>
      <family val="2"/>
      <scheme val="minor"/>
    </font>
    <font>
      <u/>
      <sz val="14"/>
      <color theme="10"/>
      <name val="Aptos Narrow"/>
      <family val="2"/>
      <scheme val="minor"/>
    </font>
    <font>
      <u/>
      <sz val="14"/>
      <color rgb="FFFF0000"/>
      <name val="Aptos Narrow"/>
      <family val="2"/>
      <scheme val="minor"/>
    </font>
    <font>
      <sz val="12"/>
      <color rgb="FF000000"/>
      <name val="Linux Libertine"/>
      <charset val="1"/>
    </font>
    <font>
      <sz val="11"/>
      <color theme="6" tint="0.39997558519241921"/>
      <name val="Aptos Narrow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rgb="FF000000"/>
      <name val="Arial"/>
      <family val="2"/>
    </font>
    <font>
      <sz val="8"/>
      <color rgb="FF969696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rgb="FF808080"/>
      <name val="Arial"/>
      <family val="2"/>
    </font>
    <font>
      <sz val="10"/>
      <color rgb="FF040C28"/>
      <name val="Google Sans"/>
      <charset val="1"/>
    </font>
    <font>
      <sz val="11"/>
      <color rgb="FF474747"/>
      <name val="Roboto"/>
      <charset val="1"/>
    </font>
    <font>
      <sz val="14"/>
      <color rgb="FF001D35"/>
      <name val="Google Sans"/>
      <charset val="1"/>
    </font>
    <font>
      <sz val="11"/>
      <color rgb="FF001D35"/>
      <name val="Aptos Narrow"/>
    </font>
    <font>
      <sz val="11"/>
      <color theme="9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9" tint="0.39997558519241921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92D050"/>
      <name val="Aptos Narrow"/>
      <charset val="1"/>
    </font>
    <font>
      <sz val="11"/>
      <color rgb="FF47D359"/>
      <name val="Aptos Narrow"/>
      <charset val="1"/>
    </font>
    <font>
      <u/>
      <sz val="14"/>
      <color rgb="FF467886"/>
      <name val="Aptos Narrow"/>
      <charset val="1"/>
    </font>
    <font>
      <u/>
      <sz val="14"/>
      <color rgb="FFFF0000"/>
      <name val="Aptos Narrow"/>
      <charset val="1"/>
    </font>
    <font>
      <sz val="14"/>
      <color rgb="FF000000"/>
      <name val="Aptos Narrow"/>
      <charset val="1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ED97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467886"/>
      </left>
      <right style="thin">
        <color rgb="FF467886"/>
      </right>
      <top/>
      <bottom style="thin">
        <color rgb="FF467886"/>
      </bottom>
      <diagonal/>
    </border>
    <border>
      <left style="thin">
        <color rgb="FF467886"/>
      </left>
      <right/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horizontal="center" wrapText="1"/>
    </xf>
    <xf numFmtId="0" fontId="18" fillId="33" borderId="10" xfId="42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0" fillId="33" borderId="11" xfId="0" applyFill="1" applyBorder="1"/>
    <xf numFmtId="0" fontId="0" fillId="35" borderId="0" xfId="0" applyFill="1"/>
    <xf numFmtId="0" fontId="0" fillId="33" borderId="12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24" fillId="0" borderId="0" xfId="0" applyFont="1" applyAlignment="1">
      <alignment horizontal="left" vertical="center" indent="1"/>
    </xf>
    <xf numFmtId="0" fontId="24" fillId="35" borderId="0" xfId="0" applyFont="1" applyFill="1" applyAlignment="1">
      <alignment horizontal="left" vertical="center" indent="1"/>
    </xf>
    <xf numFmtId="0" fontId="0" fillId="38" borderId="0" xfId="0" applyFill="1"/>
    <xf numFmtId="0" fontId="19" fillId="0" borderId="0" xfId="0" applyFont="1"/>
    <xf numFmtId="0" fontId="25" fillId="0" borderId="0" xfId="0" applyFont="1"/>
    <xf numFmtId="0" fontId="0" fillId="33" borderId="13" xfId="0" applyFill="1" applyBorder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10" xfId="0" applyNumberFormat="1" applyBorder="1" applyAlignment="1">
      <alignment horizontal="center"/>
    </xf>
    <xf numFmtId="165" fontId="0" fillId="36" borderId="10" xfId="0" applyNumberFormat="1" applyFill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8" fillId="0" borderId="10" xfId="42" applyNumberFormat="1" applyBorder="1" applyAlignment="1">
      <alignment horizontal="center"/>
    </xf>
    <xf numFmtId="165" fontId="20" fillId="0" borderId="10" xfId="0" applyNumberFormat="1" applyFont="1" applyBorder="1"/>
    <xf numFmtId="165" fontId="23" fillId="0" borderId="0" xfId="0" applyNumberFormat="1" applyFont="1"/>
    <xf numFmtId="165" fontId="23" fillId="0" borderId="10" xfId="42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 vertical="center"/>
    </xf>
    <xf numFmtId="165" fontId="19" fillId="0" borderId="10" xfId="0" applyNumberFormat="1" applyFont="1" applyBorder="1"/>
    <xf numFmtId="165" fontId="19" fillId="36" borderId="10" xfId="0" applyNumberFormat="1" applyFont="1" applyFill="1" applyBorder="1"/>
    <xf numFmtId="165" fontId="26" fillId="33" borderId="0" xfId="0" applyNumberFormat="1" applyFont="1" applyFill="1" applyAlignment="1">
      <alignment vertical="center" wrapText="1"/>
    </xf>
    <xf numFmtId="165" fontId="27" fillId="33" borderId="10" xfId="0" applyNumberFormat="1" applyFont="1" applyFill="1" applyBorder="1" applyAlignment="1">
      <alignment horizontal="center"/>
    </xf>
    <xf numFmtId="165" fontId="28" fillId="33" borderId="10" xfId="42" applyNumberFormat="1" applyFont="1" applyFill="1" applyBorder="1" applyAlignment="1">
      <alignment horizontal="center"/>
    </xf>
    <xf numFmtId="165" fontId="28" fillId="33" borderId="10" xfId="42" applyNumberFormat="1" applyFont="1" applyFill="1" applyBorder="1" applyAlignment="1">
      <alignment horizontal="center" wrapText="1"/>
    </xf>
    <xf numFmtId="165" fontId="28" fillId="33" borderId="0" xfId="42" applyNumberFormat="1" applyFont="1" applyFill="1" applyAlignment="1">
      <alignment vertical="center" wrapText="1"/>
    </xf>
    <xf numFmtId="165" fontId="0" fillId="0" borderId="0" xfId="0" applyNumberFormat="1"/>
    <xf numFmtId="165" fontId="18" fillId="33" borderId="0" xfId="42" applyNumberFormat="1" applyFill="1" applyAlignment="1">
      <alignment vertical="center" wrapText="1"/>
    </xf>
    <xf numFmtId="165" fontId="29" fillId="33" borderId="10" xfId="42" applyNumberFormat="1" applyFont="1" applyFill="1" applyBorder="1" applyAlignment="1">
      <alignment horizontal="center"/>
    </xf>
    <xf numFmtId="165" fontId="0" fillId="37" borderId="10" xfId="0" applyNumberFormat="1" applyFill="1" applyBorder="1" applyAlignment="1">
      <alignment horizontal="center"/>
    </xf>
    <xf numFmtId="0" fontId="30" fillId="39" borderId="0" xfId="0" applyFont="1" applyFill="1" applyAlignment="1">
      <alignment wrapText="1"/>
    </xf>
    <xf numFmtId="0" fontId="0" fillId="40" borderId="0" xfId="0" applyFill="1"/>
    <xf numFmtId="165" fontId="18" fillId="33" borderId="10" xfId="42" applyNumberFormat="1" applyFill="1" applyBorder="1" applyAlignment="1">
      <alignment vertical="center" wrapText="1"/>
    </xf>
    <xf numFmtId="0" fontId="14" fillId="0" borderId="0" xfId="0" applyFont="1"/>
    <xf numFmtId="0" fontId="23" fillId="0" borderId="10" xfId="0" applyFont="1" applyBorder="1" applyAlignment="1">
      <alignment wrapText="1"/>
    </xf>
    <xf numFmtId="0" fontId="31" fillId="0" borderId="0" xfId="0" applyFont="1"/>
    <xf numFmtId="165" fontId="18" fillId="33" borderId="10" xfId="42" applyNumberFormat="1" applyFill="1" applyBorder="1" applyAlignment="1">
      <alignment horizontal="center"/>
    </xf>
    <xf numFmtId="0" fontId="0" fillId="41" borderId="0" xfId="0" applyFill="1"/>
    <xf numFmtId="0" fontId="23" fillId="0" borderId="0" xfId="0" applyFont="1" applyAlignment="1">
      <alignment wrapText="1"/>
    </xf>
    <xf numFmtId="165" fontId="31" fillId="0" borderId="0" xfId="0" applyNumberFormat="1" applyFont="1"/>
    <xf numFmtId="0" fontId="32" fillId="0" borderId="14" xfId="0" applyFont="1" applyBorder="1"/>
    <xf numFmtId="0" fontId="32" fillId="0" borderId="15" xfId="0" applyFont="1" applyBorder="1"/>
    <xf numFmtId="0" fontId="32" fillId="0" borderId="15" xfId="0" applyFont="1" applyBorder="1" applyAlignment="1">
      <alignment horizontal="center"/>
    </xf>
    <xf numFmtId="0" fontId="32" fillId="0" borderId="19" xfId="0" applyFont="1" applyBorder="1"/>
    <xf numFmtId="0" fontId="34" fillId="0" borderId="19" xfId="0" applyFont="1" applyBorder="1" applyAlignment="1">
      <alignment horizontal="center" vertical="top" wrapText="1"/>
    </xf>
    <xf numFmtId="0" fontId="32" fillId="0" borderId="19" xfId="0" applyFont="1" applyBorder="1" applyAlignment="1">
      <alignment horizontal="center"/>
    </xf>
    <xf numFmtId="0" fontId="35" fillId="0" borderId="18" xfId="0" applyFont="1" applyBorder="1" applyAlignment="1">
      <alignment vertical="top"/>
    </xf>
    <xf numFmtId="0" fontId="35" fillId="0" borderId="19" xfId="0" applyFont="1" applyBorder="1" applyAlignment="1">
      <alignment wrapText="1"/>
    </xf>
    <xf numFmtId="0" fontId="35" fillId="0" borderId="19" xfId="0" applyFont="1" applyBorder="1" applyAlignment="1">
      <alignment horizontal="center" vertical="top" wrapText="1"/>
    </xf>
    <xf numFmtId="0" fontId="35" fillId="0" borderId="19" xfId="0" applyFont="1" applyBorder="1" applyAlignment="1">
      <alignment horizontal="center"/>
    </xf>
    <xf numFmtId="0" fontId="37" fillId="0" borderId="18" xfId="0" applyFont="1" applyBorder="1" applyAlignment="1">
      <alignment vertical="top"/>
    </xf>
    <xf numFmtId="0" fontId="0" fillId="0" borderId="19" xfId="0" applyBorder="1"/>
    <xf numFmtId="0" fontId="37" fillId="0" borderId="19" xfId="0" applyFont="1" applyBorder="1"/>
    <xf numFmtId="0" fontId="37" fillId="0" borderId="19" xfId="0" applyFont="1" applyBorder="1" applyAlignment="1">
      <alignment horizontal="center" vertical="top" wrapText="1"/>
    </xf>
    <xf numFmtId="0" fontId="37" fillId="0" borderId="19" xfId="0" applyFont="1" applyBorder="1" applyAlignment="1">
      <alignment horizontal="center"/>
    </xf>
    <xf numFmtId="0" fontId="36" fillId="0" borderId="19" xfId="0" applyFont="1" applyBorder="1" applyAlignment="1">
      <alignment wrapText="1"/>
    </xf>
    <xf numFmtId="0" fontId="37" fillId="0" borderId="18" xfId="0" applyFont="1" applyBorder="1" applyAlignment="1">
      <alignment vertical="center"/>
    </xf>
    <xf numFmtId="0" fontId="37" fillId="0" borderId="19" xfId="0" applyFont="1" applyBorder="1" applyAlignment="1">
      <alignment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/>
    </xf>
    <xf numFmtId="0" fontId="36" fillId="0" borderId="19" xfId="0" applyFont="1" applyBorder="1" applyAlignment="1">
      <alignment vertical="center" wrapText="1"/>
    </xf>
    <xf numFmtId="0" fontId="36" fillId="0" borderId="18" xfId="0" applyFont="1" applyBorder="1" applyAlignment="1">
      <alignment vertical="top"/>
    </xf>
    <xf numFmtId="0" fontId="36" fillId="0" borderId="19" xfId="0" applyFont="1" applyBorder="1"/>
    <xf numFmtId="0" fontId="36" fillId="0" borderId="19" xfId="0" applyFont="1" applyBorder="1" applyAlignment="1">
      <alignment horizontal="center" vertical="top" wrapText="1"/>
    </xf>
    <xf numFmtId="0" fontId="36" fillId="0" borderId="19" xfId="0" applyFont="1" applyBorder="1" applyAlignment="1">
      <alignment horizontal="center"/>
    </xf>
    <xf numFmtId="0" fontId="35" fillId="0" borderId="19" xfId="0" applyFont="1" applyBorder="1"/>
    <xf numFmtId="3" fontId="37" fillId="0" borderId="19" xfId="0" applyNumberFormat="1" applyFont="1" applyBorder="1" applyAlignment="1">
      <alignment horizontal="center" vertical="top" wrapText="1"/>
    </xf>
    <xf numFmtId="3" fontId="35" fillId="0" borderId="19" xfId="0" applyNumberFormat="1" applyFont="1" applyBorder="1" applyAlignment="1">
      <alignment horizontal="center"/>
    </xf>
    <xf numFmtId="3" fontId="36" fillId="0" borderId="19" xfId="0" applyNumberFormat="1" applyFont="1" applyBorder="1" applyAlignment="1">
      <alignment horizontal="center" vertical="top" wrapText="1"/>
    </xf>
    <xf numFmtId="0" fontId="37" fillId="0" borderId="19" xfId="0" applyFont="1" applyBorder="1" applyAlignment="1">
      <alignment wrapText="1"/>
    </xf>
    <xf numFmtId="3" fontId="37" fillId="0" borderId="19" xfId="0" applyNumberFormat="1" applyFont="1" applyBorder="1" applyAlignment="1">
      <alignment horizontal="center"/>
    </xf>
    <xf numFmtId="3" fontId="37" fillId="0" borderId="19" xfId="0" applyNumberFormat="1" applyFont="1" applyBorder="1" applyAlignment="1">
      <alignment horizontal="center" vertical="center"/>
    </xf>
    <xf numFmtId="3" fontId="36" fillId="0" borderId="19" xfId="0" applyNumberFormat="1" applyFont="1" applyBorder="1" applyAlignment="1">
      <alignment horizontal="center"/>
    </xf>
    <xf numFmtId="0" fontId="37" fillId="0" borderId="18" xfId="0" applyFont="1" applyBorder="1"/>
    <xf numFmtId="3" fontId="35" fillId="0" borderId="19" xfId="0" applyNumberFormat="1" applyFont="1" applyBorder="1" applyAlignment="1">
      <alignment horizontal="center" vertical="top" wrapText="1"/>
    </xf>
    <xf numFmtId="0" fontId="37" fillId="0" borderId="19" xfId="0" applyFont="1" applyBorder="1" applyAlignment="1">
      <alignment vertical="center" wrapText="1"/>
    </xf>
    <xf numFmtId="0" fontId="35" fillId="0" borderId="18" xfId="0" applyFont="1" applyBorder="1" applyAlignment="1">
      <alignment vertical="center"/>
    </xf>
    <xf numFmtId="0" fontId="35" fillId="0" borderId="19" xfId="0" applyFont="1" applyBorder="1" applyAlignment="1">
      <alignment vertical="center"/>
    </xf>
    <xf numFmtId="0" fontId="35" fillId="0" borderId="19" xfId="0" applyFont="1" applyBorder="1" applyAlignment="1">
      <alignment vertical="center" wrapText="1"/>
    </xf>
    <xf numFmtId="0" fontId="35" fillId="0" borderId="19" xfId="0" applyFont="1" applyBorder="1" applyAlignment="1">
      <alignment horizontal="center" vertical="center" wrapText="1"/>
    </xf>
    <xf numFmtId="0" fontId="36" fillId="0" borderId="18" xfId="0" applyFont="1" applyBorder="1" applyAlignment="1">
      <alignment vertical="center"/>
    </xf>
    <xf numFmtId="0" fontId="36" fillId="0" borderId="19" xfId="0" applyFont="1" applyBorder="1" applyAlignment="1">
      <alignment vertical="center"/>
    </xf>
    <xf numFmtId="0" fontId="36" fillId="0" borderId="19" xfId="0" applyFont="1" applyBorder="1" applyAlignment="1">
      <alignment horizontal="center" vertical="center" wrapText="1"/>
    </xf>
    <xf numFmtId="3" fontId="35" fillId="0" borderId="19" xfId="0" applyNumberFormat="1" applyFont="1" applyBorder="1" applyAlignment="1">
      <alignment horizontal="center" vertical="center" wrapText="1"/>
    </xf>
    <xf numFmtId="3" fontId="36" fillId="0" borderId="19" xfId="0" applyNumberFormat="1" applyFont="1" applyBorder="1" applyAlignment="1">
      <alignment horizontal="center" vertical="center" wrapText="1"/>
    </xf>
    <xf numFmtId="0" fontId="36" fillId="0" borderId="19" xfId="0" applyFont="1" applyBorder="1" applyAlignment="1">
      <alignment horizontal="center" vertical="center"/>
    </xf>
    <xf numFmtId="3" fontId="36" fillId="0" borderId="19" xfId="0" applyNumberFormat="1" applyFont="1" applyBorder="1" applyAlignment="1">
      <alignment horizontal="center" vertical="center"/>
    </xf>
    <xf numFmtId="0" fontId="35" fillId="0" borderId="18" xfId="0" applyFont="1" applyBorder="1"/>
    <xf numFmtId="0" fontId="37" fillId="0" borderId="19" xfId="0" applyFont="1" applyBorder="1" applyAlignment="1">
      <alignment horizontal="left"/>
    </xf>
    <xf numFmtId="0" fontId="35" fillId="0" borderId="19" xfId="0" applyFont="1" applyBorder="1" applyAlignment="1">
      <alignment horizontal="left"/>
    </xf>
    <xf numFmtId="0" fontId="35" fillId="0" borderId="19" xfId="0" applyFont="1" applyBorder="1" applyAlignment="1">
      <alignment horizontal="center" vertical="center"/>
    </xf>
    <xf numFmtId="3" fontId="35" fillId="0" borderId="19" xfId="0" applyNumberFormat="1" applyFont="1" applyBorder="1" applyAlignment="1">
      <alignment horizontal="center" vertical="center"/>
    </xf>
    <xf numFmtId="0" fontId="36" fillId="0" borderId="18" xfId="0" applyFont="1" applyBorder="1"/>
    <xf numFmtId="0" fontId="33" fillId="0" borderId="18" xfId="0" applyFont="1" applyBorder="1"/>
    <xf numFmtId="0" fontId="35" fillId="0" borderId="0" xfId="0" applyFont="1" applyAlignment="1">
      <alignment vertical="top"/>
    </xf>
    <xf numFmtId="0" fontId="34" fillId="0" borderId="19" xfId="0" applyFont="1" applyBorder="1" applyAlignment="1">
      <alignment horizontal="center"/>
    </xf>
    <xf numFmtId="0" fontId="35" fillId="0" borderId="0" xfId="0" applyFont="1"/>
    <xf numFmtId="0" fontId="35" fillId="0" borderId="16" xfId="0" applyFont="1" applyBorder="1"/>
    <xf numFmtId="0" fontId="35" fillId="0" borderId="17" xfId="0" applyFont="1" applyBorder="1"/>
    <xf numFmtId="3" fontId="35" fillId="0" borderId="17" xfId="0" applyNumberFormat="1" applyFont="1" applyBorder="1" applyAlignment="1">
      <alignment horizontal="center" vertical="top" wrapText="1"/>
    </xf>
    <xf numFmtId="0" fontId="35" fillId="0" borderId="17" xfId="0" applyFont="1" applyBorder="1" applyAlignment="1">
      <alignment horizontal="center" vertical="top" wrapText="1"/>
    </xf>
    <xf numFmtId="0" fontId="35" fillId="0" borderId="17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40" fillId="0" borderId="0" xfId="0" applyFont="1"/>
    <xf numFmtId="0" fontId="41" fillId="0" borderId="0" xfId="0" applyFont="1"/>
    <xf numFmtId="0" fontId="42" fillId="0" borderId="0" xfId="0" applyFont="1"/>
    <xf numFmtId="164" fontId="0" fillId="0" borderId="10" xfId="0" applyNumberFormat="1" applyBorder="1" applyAlignment="1">
      <alignment horizontal="center"/>
    </xf>
    <xf numFmtId="165" fontId="1" fillId="0" borderId="10" xfId="42" applyNumberFormat="1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4" borderId="0" xfId="0" applyFill="1"/>
    <xf numFmtId="0" fontId="43" fillId="0" borderId="0" xfId="0" applyFont="1"/>
    <xf numFmtId="2" fontId="18" fillId="0" borderId="10" xfId="42" applyNumberFormat="1" applyBorder="1" applyAlignment="1">
      <alignment horizontal="center"/>
    </xf>
    <xf numFmtId="0" fontId="44" fillId="0" borderId="0" xfId="0" applyFont="1"/>
    <xf numFmtId="0" fontId="0" fillId="42" borderId="0" xfId="0" applyFill="1"/>
    <xf numFmtId="0" fontId="45" fillId="0" borderId="0" xfId="0" applyFont="1"/>
    <xf numFmtId="0" fontId="46" fillId="0" borderId="0" xfId="0" applyFont="1"/>
    <xf numFmtId="166" fontId="0" fillId="0" borderId="0" xfId="0" applyNumberFormat="1"/>
    <xf numFmtId="165" fontId="45" fillId="0" borderId="0" xfId="0" applyNumberFormat="1" applyFont="1"/>
    <xf numFmtId="165" fontId="0" fillId="0" borderId="10" xfId="0" quotePrefix="1" applyNumberFormat="1" applyBorder="1" applyAlignment="1">
      <alignment horizontal="center"/>
    </xf>
    <xf numFmtId="0" fontId="47" fillId="0" borderId="0" xfId="0" applyFont="1"/>
    <xf numFmtId="0" fontId="48" fillId="0" borderId="0" xfId="0" applyFont="1"/>
    <xf numFmtId="0" fontId="18" fillId="43" borderId="22" xfId="42" applyFill="1" applyBorder="1"/>
    <xf numFmtId="0" fontId="18" fillId="43" borderId="22" xfId="42" applyFill="1" applyBorder="1" applyAlignment="1">
      <alignment wrapText="1"/>
    </xf>
    <xf numFmtId="0" fontId="49" fillId="0" borderId="0" xfId="0" applyFont="1"/>
    <xf numFmtId="0" fontId="50" fillId="43" borderId="22" xfId="0" applyFont="1" applyFill="1" applyBorder="1"/>
    <xf numFmtId="0" fontId="18" fillId="43" borderId="24" xfId="42" applyFill="1" applyBorder="1"/>
    <xf numFmtId="0" fontId="18" fillId="43" borderId="0" xfId="42" applyFill="1"/>
    <xf numFmtId="0" fontId="18" fillId="43" borderId="0" xfId="42" applyFill="1" applyAlignment="1">
      <alignment wrapText="1"/>
    </xf>
    <xf numFmtId="0" fontId="51" fillId="43" borderId="10" xfId="0" applyFont="1" applyFill="1" applyBorder="1"/>
    <xf numFmtId="0" fontId="47" fillId="0" borderId="10" xfId="0" applyFont="1" applyBorder="1"/>
    <xf numFmtId="0" fontId="51" fillId="43" borderId="24" xfId="0" applyFont="1" applyFill="1" applyBorder="1"/>
    <xf numFmtId="0" fontId="52" fillId="0" borderId="0" xfId="0" applyFont="1"/>
    <xf numFmtId="0" fontId="47" fillId="35" borderId="0" xfId="0" applyFont="1" applyFill="1"/>
    <xf numFmtId="3" fontId="0" fillId="0" borderId="0" xfId="0" applyNumberFormat="1" applyAlignment="1">
      <alignment vertical="center" wrapText="1"/>
    </xf>
    <xf numFmtId="165" fontId="16" fillId="34" borderId="20" xfId="0" applyNumberFormat="1" applyFont="1" applyFill="1" applyBorder="1" applyAlignment="1">
      <alignment horizontal="center"/>
    </xf>
    <xf numFmtId="165" fontId="16" fillId="34" borderId="21" xfId="0" applyNumberFormat="1" applyFont="1" applyFill="1" applyBorder="1" applyAlignment="1">
      <alignment horizontal="center"/>
    </xf>
    <xf numFmtId="165" fontId="16" fillId="34" borderId="12" xfId="0" applyNumberFormat="1" applyFont="1" applyFill="1" applyBorder="1" applyAlignment="1">
      <alignment horizontal="center"/>
    </xf>
    <xf numFmtId="165" fontId="21" fillId="34" borderId="20" xfId="0" applyNumberFormat="1" applyFont="1" applyFill="1" applyBorder="1" applyAlignment="1">
      <alignment horizontal="center"/>
    </xf>
    <xf numFmtId="165" fontId="21" fillId="34" borderId="21" xfId="0" applyNumberFormat="1" applyFont="1" applyFill="1" applyBorder="1" applyAlignment="1">
      <alignment horizontal="center"/>
    </xf>
    <xf numFmtId="165" fontId="21" fillId="34" borderId="12" xfId="0" applyNumberFormat="1" applyFont="1" applyFill="1" applyBorder="1" applyAlignment="1">
      <alignment horizontal="center"/>
    </xf>
    <xf numFmtId="165" fontId="22" fillId="34" borderId="20" xfId="0" applyNumberFormat="1" applyFont="1" applyFill="1" applyBorder="1" applyAlignment="1">
      <alignment horizontal="center"/>
    </xf>
    <xf numFmtId="165" fontId="22" fillId="34" borderId="21" xfId="0" applyNumberFormat="1" applyFont="1" applyFill="1" applyBorder="1" applyAlignment="1">
      <alignment horizontal="center"/>
    </xf>
    <xf numFmtId="165" fontId="22" fillId="34" borderId="1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7" fillId="0" borderId="0" xfId="0" applyFont="1" applyAlignment="1"/>
    <xf numFmtId="0" fontId="47" fillId="0" borderId="23" xfId="0" applyFont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'Takeoff Distance Bar Chart'!$B$1</c:f>
              <c:strCache>
                <c:ptCount val="1"/>
                <c:pt idx="0">
                  <c:v>S_TOFL [ft]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'Takeoff Distance Bar Chart'!$A$2:$A$12</c:f>
              <c:strCache>
                <c:ptCount val="11"/>
                <c:pt idx="0">
                  <c:v>Super Tucano</c:v>
                </c:pt>
                <c:pt idx="1">
                  <c:v>AT-6 Wolverine</c:v>
                </c:pt>
                <c:pt idx="2">
                  <c:v>OV-10 Bronco</c:v>
                </c:pt>
                <c:pt idx="3">
                  <c:v>OA-1K Sky Warden</c:v>
                </c:pt>
                <c:pt idx="4">
                  <c:v>IOMAX Archangel</c:v>
                </c:pt>
                <c:pt idx="5">
                  <c:v>KAI KT-1</c:v>
                </c:pt>
                <c:pt idx="6">
                  <c:v>FMA IA 58 Pucara</c:v>
                </c:pt>
                <c:pt idx="7">
                  <c:v>Textron Scorpion</c:v>
                </c:pt>
                <c:pt idx="8">
                  <c:v>Yakolev Yak-130</c:v>
                </c:pt>
                <c:pt idx="9">
                  <c:v>M346-FA</c:v>
                </c:pt>
                <c:pt idx="10">
                  <c:v>Hongdu L-15</c:v>
                </c:pt>
              </c:strCache>
            </c:strRef>
          </c:cat>
          <c:val>
            <c:numRef>
              <c:f>'Takeoff Distance Bar Chart'!$B$2:$B$12</c:f>
              <c:numCache>
                <c:formatCode>General</c:formatCode>
                <c:ptCount val="11"/>
                <c:pt idx="0">
                  <c:v>2950</c:v>
                </c:pt>
                <c:pt idx="1">
                  <c:v>2950</c:v>
                </c:pt>
                <c:pt idx="2">
                  <c:v>2800</c:v>
                </c:pt>
                <c:pt idx="3">
                  <c:v>1500</c:v>
                </c:pt>
                <c:pt idx="4">
                  <c:v>1500</c:v>
                </c:pt>
                <c:pt idx="5">
                  <c:v>1800</c:v>
                </c:pt>
                <c:pt idx="6">
                  <c:v>1400</c:v>
                </c:pt>
                <c:pt idx="7">
                  <c:v>3000</c:v>
                </c:pt>
                <c:pt idx="8">
                  <c:v>1800</c:v>
                </c:pt>
                <c:pt idx="9">
                  <c:v>1350</c:v>
                </c:pt>
                <c:pt idx="10">
                  <c:v>1640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7-4715-9C26-F571D0D90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272712"/>
        <c:axId val="243329032"/>
      </c:barChart>
      <c:catAx>
        <c:axId val="24327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29032"/>
        <c:crosses val="autoZero"/>
        <c:auto val="1"/>
        <c:lblAlgn val="ctr"/>
        <c:lblOffset val="100"/>
        <c:noMultiLvlLbl val="0"/>
      </c:catAx>
      <c:valAx>
        <c:axId val="24332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7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29-472D-BF2F-FE9CD1E82FB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29-472D-BF2F-FE9CD1E82FB7}"/>
              </c:ext>
            </c:extLst>
          </c:dPt>
          <c:cat>
            <c:multiLvlStrRef>
              <c:f>'SFC x Engine Type'!$B$1:$I$3</c:f>
              <c:multiLvlStrCache>
                <c:ptCount val="8"/>
                <c:lvl>
                  <c:pt idx="0">
                    <c:v>Turboprop</c:v>
                  </c:pt>
                  <c:pt idx="1">
                    <c:v>Turboprop</c:v>
                  </c:pt>
                  <c:pt idx="2">
                    <c:v>Turboprop</c:v>
                  </c:pt>
                  <c:pt idx="3">
                    <c:v>Turboprop</c:v>
                  </c:pt>
                  <c:pt idx="4">
                    <c:v>Turboprop</c:v>
                  </c:pt>
                  <c:pt idx="5">
                    <c:v>Turboprop</c:v>
                  </c:pt>
                  <c:pt idx="6">
                    <c:v>Turboprop</c:v>
                  </c:pt>
                  <c:pt idx="7">
                    <c:v>Turboprop</c:v>
                  </c:pt>
                </c:lvl>
                <c:lvl>
                  <c:pt idx="0">
                    <c:v>0.595</c:v>
                  </c:pt>
                  <c:pt idx="1">
                    <c:v>0.52</c:v>
                  </c:pt>
                  <c:pt idx="2">
                    <c:v>0.534</c:v>
                  </c:pt>
                  <c:pt idx="3">
                    <c:v>0.54</c:v>
                  </c:pt>
                  <c:pt idx="4">
                    <c:v>0.5</c:v>
                  </c:pt>
                  <c:pt idx="5">
                    <c:v>0.457</c:v>
                  </c:pt>
                  <c:pt idx="6">
                    <c:v>0.5</c:v>
                  </c:pt>
                  <c:pt idx="7">
                    <c:v>0.603</c:v>
                  </c:pt>
                </c:lvl>
                <c:lvl>
                  <c:pt idx="0">
                    <c:v>Super Tucano</c:v>
                  </c:pt>
                  <c:pt idx="1">
                    <c:v>AT-6 Wolverine</c:v>
                  </c:pt>
                  <c:pt idx="2">
                    <c:v>OV-10 Bronco</c:v>
                  </c:pt>
                  <c:pt idx="3">
                    <c:v>PC-21</c:v>
                  </c:pt>
                  <c:pt idx="4">
                    <c:v>KAI KT-1</c:v>
                  </c:pt>
                  <c:pt idx="5">
                    <c:v>IOMAX Archangel</c:v>
                  </c:pt>
                  <c:pt idx="6">
                    <c:v> FMA IA 58 Pucara</c:v>
                  </c:pt>
                  <c:pt idx="7">
                    <c:v>Helio AU- 24 Stallion</c:v>
                  </c:pt>
                </c:lvl>
              </c:multiLvlStrCache>
            </c:multiLvlStrRef>
          </c:cat>
          <c:val>
            <c:numRef>
              <c:f>'SFC x Engine Type'!$B$2:$I$2</c:f>
              <c:numCache>
                <c:formatCode>General</c:formatCode>
                <c:ptCount val="8"/>
                <c:pt idx="0">
                  <c:v>0.59499999999999997</c:v>
                </c:pt>
                <c:pt idx="1">
                  <c:v>0.52</c:v>
                </c:pt>
                <c:pt idx="2">
                  <c:v>0.53400000000000003</c:v>
                </c:pt>
                <c:pt idx="3">
                  <c:v>0.54</c:v>
                </c:pt>
                <c:pt idx="4">
                  <c:v>0.5</c:v>
                </c:pt>
                <c:pt idx="5">
                  <c:v>0.45700000000000002</c:v>
                </c:pt>
                <c:pt idx="6">
                  <c:v>0.5</c:v>
                </c:pt>
                <c:pt idx="7">
                  <c:v>0.60299999999999998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29-472D-BF2F-FE9CD1E82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447304"/>
        <c:axId val="1475450376"/>
      </c:barChart>
      <c:catAx>
        <c:axId val="147544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50376"/>
        <c:crosses val="autoZero"/>
        <c:auto val="1"/>
        <c:lblAlgn val="ctr"/>
        <c:lblOffset val="100"/>
        <c:noMultiLvlLbl val="0"/>
      </c:catAx>
      <c:valAx>
        <c:axId val="14754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SFC</a:t>
                </a:r>
              </a:p>
            </c:rich>
          </c:tx>
          <c:layout>
            <c:manualLayout>
              <c:xMode val="edge"/>
              <c:yMode val="edge"/>
              <c:x val="1.5821646889608056E-2"/>
              <c:y val="0.42817764404759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4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EWF!$A$3</c:f>
              <c:strCache>
                <c:ptCount val="1"/>
                <c:pt idx="0">
                  <c:v>W_TO (lbs)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EWF!$B$2:$K$2</c:f>
              <c:numCache>
                <c:formatCode>General</c:formatCode>
                <c:ptCount val="10"/>
                <c:pt idx="0">
                  <c:v>7055</c:v>
                </c:pt>
                <c:pt idx="1">
                  <c:v>5889</c:v>
                </c:pt>
                <c:pt idx="2">
                  <c:v>10163</c:v>
                </c:pt>
                <c:pt idx="3">
                  <c:v>15364</c:v>
                </c:pt>
                <c:pt idx="4">
                  <c:v>5005</c:v>
                </c:pt>
                <c:pt idx="5">
                  <c:v>4200</c:v>
                </c:pt>
                <c:pt idx="6">
                  <c:v>6600</c:v>
                </c:pt>
                <c:pt idx="7">
                  <c:v>12700</c:v>
                </c:pt>
                <c:pt idx="8">
                  <c:v>8863</c:v>
                </c:pt>
                <c:pt idx="9">
                  <c:v>2860</c:v>
                </c:pt>
              </c:numCache>
            </c:numRef>
          </c:xVal>
          <c:yVal>
            <c:numRef>
              <c:f>EWF!$B$3:$K$3</c:f>
              <c:numCache>
                <c:formatCode>General</c:formatCode>
                <c:ptCount val="10"/>
                <c:pt idx="0">
                  <c:v>11905</c:v>
                </c:pt>
                <c:pt idx="1">
                  <c:v>10000</c:v>
                </c:pt>
                <c:pt idx="2">
                  <c:v>22928</c:v>
                </c:pt>
                <c:pt idx="3">
                  <c:v>31844</c:v>
                </c:pt>
                <c:pt idx="4">
                  <c:v>9370</c:v>
                </c:pt>
                <c:pt idx="5">
                  <c:v>7308</c:v>
                </c:pt>
                <c:pt idx="6">
                  <c:v>14800</c:v>
                </c:pt>
                <c:pt idx="7">
                  <c:v>22000</c:v>
                </c:pt>
                <c:pt idx="8">
                  <c:v>14991</c:v>
                </c:pt>
                <c:pt idx="9">
                  <c:v>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8-404B-A640-C87681974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332168"/>
        <c:axId val="1498334728"/>
      </c:scatterChart>
      <c:valAx>
        <c:axId val="149833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4728"/>
        <c:crosses val="autoZero"/>
        <c:crossBetween val="midCat"/>
      </c:valAx>
      <c:valAx>
        <c:axId val="14983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31361571886873E-2"/>
          <c:y val="5.2878189771760772E-2"/>
          <c:w val="0.87892256568833216"/>
          <c:h val="0.658948923908019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EWF!$B$1:$K$1</c:f>
              <c:strCache>
                <c:ptCount val="10"/>
                <c:pt idx="0">
                  <c:v>Super Tucano</c:v>
                </c:pt>
                <c:pt idx="1">
                  <c:v>AT-6 Wolverine</c:v>
                </c:pt>
                <c:pt idx="2">
                  <c:v>M-346FA</c:v>
                </c:pt>
                <c:pt idx="3">
                  <c:v>OV-10 Bronco
 (D model)</c:v>
                </c:pt>
                <c:pt idx="4">
                  <c:v>Pilatus PC-21</c:v>
                </c:pt>
                <c:pt idx="5">
                  <c:v>KAI KT-1</c:v>
                </c:pt>
                <c:pt idx="6">
                  <c:v>IOMAX Archangel</c:v>
                </c:pt>
                <c:pt idx="7">
                  <c:v>Textron Scorpion</c:v>
                </c:pt>
                <c:pt idx="8">
                  <c:v> FMA IA 58 Pucara</c:v>
                </c:pt>
                <c:pt idx="9">
                  <c:v>Helio AU- 24 Stallion</c:v>
                </c:pt>
              </c:strCache>
            </c:strRef>
          </c:cat>
          <c:val>
            <c:numRef>
              <c:f>EWF!$B$5:$K$5</c:f>
              <c:numCache>
                <c:formatCode>0.0</c:formatCode>
                <c:ptCount val="10"/>
                <c:pt idx="0">
                  <c:v>6.4</c:v>
                </c:pt>
                <c:pt idx="1">
                  <c:v>6.51566265060241</c:v>
                </c:pt>
                <c:pt idx="2">
                  <c:v>4.3715816326530614</c:v>
                </c:pt>
                <c:pt idx="3">
                  <c:v>5.4974509803921556</c:v>
                </c:pt>
                <c:pt idx="4">
                  <c:v>5.4500797582287639</c:v>
                </c:pt>
                <c:pt idx="5">
                  <c:v>7.0273859462835713</c:v>
                </c:pt>
                <c:pt idx="6">
                  <c:v>8.1190667739340299</c:v>
                </c:pt>
                <c:pt idx="7">
                  <c:v>7.65</c:v>
                </c:pt>
                <c:pt idx="8">
                  <c:v>6.938943894389439</c:v>
                </c:pt>
                <c:pt idx="9">
                  <c:v>6.9444444444444446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2-42DB-AB75-D2D452A47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053264"/>
        <c:axId val="1176053744"/>
      </c:barChart>
      <c:catAx>
        <c:axId val="11760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744"/>
        <c:crosses val="autoZero"/>
        <c:auto val="1"/>
        <c:lblAlgn val="ctr"/>
        <c:lblOffset val="100"/>
        <c:noMultiLvlLbl val="0"/>
      </c:catAx>
      <c:valAx>
        <c:axId val="11760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Aircraft_Design_Full_Row_Labels!$D$1:$M$1</c:f>
              <c:strCache>
                <c:ptCount val="10"/>
                <c:pt idx="0">
                  <c:v>Super Tucano</c:v>
                </c:pt>
                <c:pt idx="1">
                  <c:v>AT-6 Wolverine</c:v>
                </c:pt>
                <c:pt idx="2">
                  <c:v>M-346FA</c:v>
                </c:pt>
                <c:pt idx="3">
                  <c:v>OV-10 Bronco (D model)</c:v>
                </c:pt>
                <c:pt idx="4">
                  <c:v>PC-21</c:v>
                </c:pt>
                <c:pt idx="5">
                  <c:v>KAI KT-1</c:v>
                </c:pt>
                <c:pt idx="6">
                  <c:v>IOMAX Archangel</c:v>
                </c:pt>
                <c:pt idx="7">
                  <c:v>Textron Scorpion</c:v>
                </c:pt>
                <c:pt idx="8">
                  <c:v>FMA IA 58 Pucara</c:v>
                </c:pt>
                <c:pt idx="9">
                  <c:v>Helio AU-24 Stallion</c:v>
                </c:pt>
              </c:strCache>
            </c:strRef>
          </c:cat>
          <c:val>
            <c:numRef>
              <c:f>Aircraft_Design_Full_Row_Labels!$D$6:$M$6</c:f>
              <c:numCache>
                <c:formatCode>0.0</c:formatCode>
                <c:ptCount val="10"/>
                <c:pt idx="0">
                  <c:v>36.548556430446197</c:v>
                </c:pt>
                <c:pt idx="1">
                  <c:v>34.120734908136484</c:v>
                </c:pt>
                <c:pt idx="2">
                  <c:v>33.267716535433074</c:v>
                </c:pt>
                <c:pt idx="3">
                  <c:v>39.993438320209975</c:v>
                </c:pt>
                <c:pt idx="4">
                  <c:v>29.881889763779526</c:v>
                </c:pt>
                <c:pt idx="5">
                  <c:v>34.799868766404202</c:v>
                </c:pt>
                <c:pt idx="6">
                  <c:v>57.086614173228348</c:v>
                </c:pt>
                <c:pt idx="7">
                  <c:v>47.834645669291341</c:v>
                </c:pt>
                <c:pt idx="8">
                  <c:v>47.572178477690287</c:v>
                </c:pt>
                <c:pt idx="9">
                  <c:v>41.01049868766404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1-4C85-98C5-C4A8150EB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702983"/>
        <c:axId val="1552709127"/>
      </c:barChart>
      <c:catAx>
        <c:axId val="1552702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09127"/>
        <c:crosses val="autoZero"/>
        <c:auto val="1"/>
        <c:lblAlgn val="ctr"/>
        <c:lblOffset val="100"/>
        <c:noMultiLvlLbl val="0"/>
      </c:catAx>
      <c:valAx>
        <c:axId val="1552709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Wingspan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270298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EWF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Aircraft_Design_Full_Row_Labels!$D$1:$U$1</c:f>
              <c:strCache>
                <c:ptCount val="18"/>
                <c:pt idx="0">
                  <c:v>Super Tucano</c:v>
                </c:pt>
                <c:pt idx="1">
                  <c:v>AT-6 Wolverine</c:v>
                </c:pt>
                <c:pt idx="2">
                  <c:v>M-346FA</c:v>
                </c:pt>
                <c:pt idx="3">
                  <c:v>OV-10 Bronco (D model)</c:v>
                </c:pt>
                <c:pt idx="4">
                  <c:v>PC-21</c:v>
                </c:pt>
                <c:pt idx="5">
                  <c:v>KAI KT-1</c:v>
                </c:pt>
                <c:pt idx="6">
                  <c:v>IOMAX Archangel</c:v>
                </c:pt>
                <c:pt idx="7">
                  <c:v>Textron Scorpion</c:v>
                </c:pt>
                <c:pt idx="8">
                  <c:v>FMA IA 58 Pucara</c:v>
                </c:pt>
                <c:pt idx="9">
                  <c:v>Helio AU-24 Stallion</c:v>
                </c:pt>
                <c:pt idx="10">
                  <c:v>AT-802A</c:v>
                </c:pt>
                <c:pt idx="11">
                  <c:v>Aero L-39 C</c:v>
                </c:pt>
                <c:pt idx="12">
                  <c:v>OA-1K Sky Warden</c:v>
                </c:pt>
                <c:pt idx="13">
                  <c:v>Hongdu L-15</c:v>
                </c:pt>
                <c:pt idx="14">
                  <c:v>Dassault/Dornier Alpha Jet</c:v>
                </c:pt>
                <c:pt idx="15">
                  <c:v>Yakolev Yak-130</c:v>
                </c:pt>
                <c:pt idx="16">
                  <c:v>Cessna A-37 Dragonfly</c:v>
                </c:pt>
                <c:pt idx="17">
                  <c:v>Boeing T-7 Redhawk</c:v>
                </c:pt>
              </c:strCache>
            </c:strRef>
          </c:cat>
          <c:val>
            <c:numRef>
              <c:f>Aircraft_Design_Full_Row_Labels!$D$22:$U$22</c:f>
              <c:numCache>
                <c:formatCode>0.00</c:formatCode>
                <c:ptCount val="18"/>
                <c:pt idx="0">
                  <c:v>0.59259259259259256</c:v>
                </c:pt>
                <c:pt idx="1">
                  <c:v>0.58884479717813043</c:v>
                </c:pt>
                <c:pt idx="2">
                  <c:v>0.44326923076923075</c:v>
                </c:pt>
                <c:pt idx="3">
                  <c:v>0.47722237607310997</c:v>
                </c:pt>
                <c:pt idx="4">
                  <c:v>0.53411764705882347</c:v>
                </c:pt>
                <c:pt idx="5">
                  <c:v>0.57466063348416296</c:v>
                </c:pt>
                <c:pt idx="6">
                  <c:v>0.6256517205422315</c:v>
                </c:pt>
                <c:pt idx="7">
                  <c:v>0.57731235594748964</c:v>
                </c:pt>
                <c:pt idx="8">
                  <c:v>0.59122139950637054</c:v>
                </c:pt>
                <c:pt idx="9">
                  <c:v>0.5607843137254902</c:v>
                </c:pt>
                <c:pt idx="10">
                  <c:v>0</c:v>
                </c:pt>
                <c:pt idx="11">
                  <c:v>0.53448275862068972</c:v>
                </c:pt>
                <c:pt idx="12">
                  <c:v>0.48975000000000002</c:v>
                </c:pt>
                <c:pt idx="13">
                  <c:v>0.45919925943068735</c:v>
                </c:pt>
                <c:pt idx="14">
                  <c:v>0.46866668642313397</c:v>
                </c:pt>
                <c:pt idx="15">
                  <c:v>0.44701578065767433</c:v>
                </c:pt>
                <c:pt idx="16">
                  <c:v>0</c:v>
                </c:pt>
                <c:pt idx="17">
                  <c:v>0.59092783505154645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3-4E33-BE21-769B20F8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354208"/>
        <c:axId val="406352288"/>
      </c:barChart>
      <c:catAx>
        <c:axId val="406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2288"/>
        <c:crosses val="autoZero"/>
        <c:auto val="1"/>
        <c:lblAlgn val="ctr"/>
        <c:lblOffset val="100"/>
        <c:noMultiLvlLbl val="0"/>
      </c:catAx>
      <c:valAx>
        <c:axId val="4063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 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'Takeoff Distance Bar Chart'!$D$2:$D$12</c:f>
              <c:strCache>
                <c:ptCount val="11"/>
                <c:pt idx="0">
                  <c:v>Super Tucano</c:v>
                </c:pt>
                <c:pt idx="1">
                  <c:v>AT-6 Wolverine</c:v>
                </c:pt>
                <c:pt idx="2">
                  <c:v>OV-10 Bronco</c:v>
                </c:pt>
                <c:pt idx="3">
                  <c:v>OA-1K Sky Warden</c:v>
                </c:pt>
                <c:pt idx="4">
                  <c:v>IOMAX Archangel</c:v>
                </c:pt>
                <c:pt idx="5">
                  <c:v>KAI KT-1</c:v>
                </c:pt>
                <c:pt idx="6">
                  <c:v>FMA IA 58 Pucara</c:v>
                </c:pt>
                <c:pt idx="7">
                  <c:v>Textron Scorpion</c:v>
                </c:pt>
                <c:pt idx="8">
                  <c:v>Yakolev Yak-130</c:v>
                </c:pt>
                <c:pt idx="9">
                  <c:v>M346-FA</c:v>
                </c:pt>
                <c:pt idx="10">
                  <c:v>Hongdu L-15</c:v>
                </c:pt>
              </c:strCache>
            </c:strRef>
          </c:cat>
          <c:val>
            <c:numRef>
              <c:f>'Takeoff Distance Bar Chart'!$E$2:$E$12</c:f>
              <c:numCache>
                <c:formatCode>General</c:formatCode>
                <c:ptCount val="11"/>
                <c:pt idx="0">
                  <c:v>2820</c:v>
                </c:pt>
                <c:pt idx="1">
                  <c:v>2820</c:v>
                </c:pt>
                <c:pt idx="2">
                  <c:v>2500</c:v>
                </c:pt>
                <c:pt idx="3">
                  <c:v>2400</c:v>
                </c:pt>
                <c:pt idx="4">
                  <c:v>2400</c:v>
                </c:pt>
                <c:pt idx="5">
                  <c:v>1800</c:v>
                </c:pt>
                <c:pt idx="6">
                  <c:v>800</c:v>
                </c:pt>
                <c:pt idx="7">
                  <c:v>2500</c:v>
                </c:pt>
                <c:pt idx="8">
                  <c:v>2460</c:v>
                </c:pt>
                <c:pt idx="9">
                  <c:v>1850</c:v>
                </c:pt>
                <c:pt idx="10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2-45AE-9B8D-A7A0CD143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71048"/>
        <c:axId val="162102792"/>
      </c:barChart>
      <c:catAx>
        <c:axId val="16207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02792"/>
        <c:crosses val="autoZero"/>
        <c:auto val="1"/>
        <c:lblAlgn val="ctr"/>
        <c:lblOffset val="100"/>
        <c:noMultiLvlLbl val="0"/>
      </c:catAx>
      <c:valAx>
        <c:axId val="16210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'SFC x Engine Type'!$B$1:$U$1</c:f>
              <c:strCache>
                <c:ptCount val="20"/>
                <c:pt idx="0">
                  <c:v>Super Tucano</c:v>
                </c:pt>
                <c:pt idx="1">
                  <c:v>AT-6 Wolverine</c:v>
                </c:pt>
                <c:pt idx="2">
                  <c:v>OV-10 Bronco</c:v>
                </c:pt>
                <c:pt idx="3">
                  <c:v>PC-21</c:v>
                </c:pt>
                <c:pt idx="4">
                  <c:v>KAI KT-1</c:v>
                </c:pt>
                <c:pt idx="5">
                  <c:v>IOMAX Archangel</c:v>
                </c:pt>
                <c:pt idx="6">
                  <c:v> FMA IA 58 Pucara</c:v>
                </c:pt>
                <c:pt idx="7">
                  <c:v>Helio AU- 24 Stallion</c:v>
                </c:pt>
                <c:pt idx="10">
                  <c:v>Textron Scorpion</c:v>
                </c:pt>
                <c:pt idx="11">
                  <c:v>M-346FA</c:v>
                </c:pt>
                <c:pt idx="12">
                  <c:v>Yakolev Yak-130</c:v>
                </c:pt>
                <c:pt idx="16">
                  <c:v>Turboprop Avg.</c:v>
                </c:pt>
                <c:pt idx="19">
                  <c:v>Turbofan Avg.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CE-4181-8488-EC34669B7378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6CE-4181-8488-EC34669B7378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AE-4705-84DA-4FE006C3631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AE-4705-84DA-4FE006C3631A}"/>
              </c:ext>
            </c:extLst>
          </c:dPt>
          <c:cat>
            <c:strRef>
              <c:f>'SFC x Engine Type'!$B$1:$U$1</c:f>
              <c:strCache>
                <c:ptCount val="20"/>
                <c:pt idx="0">
                  <c:v>Super Tucano</c:v>
                </c:pt>
                <c:pt idx="1">
                  <c:v>AT-6 Wolverine</c:v>
                </c:pt>
                <c:pt idx="2">
                  <c:v>OV-10 Bronco</c:v>
                </c:pt>
                <c:pt idx="3">
                  <c:v>PC-21</c:v>
                </c:pt>
                <c:pt idx="4">
                  <c:v>KAI KT-1</c:v>
                </c:pt>
                <c:pt idx="5">
                  <c:v>IOMAX Archangel</c:v>
                </c:pt>
                <c:pt idx="6">
                  <c:v> FMA IA 58 Pucara</c:v>
                </c:pt>
                <c:pt idx="7">
                  <c:v>Helio AU- 24 Stallion</c:v>
                </c:pt>
                <c:pt idx="10">
                  <c:v>Textron Scorpion</c:v>
                </c:pt>
                <c:pt idx="11">
                  <c:v>M-346FA</c:v>
                </c:pt>
                <c:pt idx="12">
                  <c:v>Yakolev Yak-130</c:v>
                </c:pt>
                <c:pt idx="16">
                  <c:v>Turboprop Avg.</c:v>
                </c:pt>
                <c:pt idx="19">
                  <c:v>Turbofan Avg.</c:v>
                </c:pt>
              </c:strCache>
            </c:strRef>
          </c:cat>
          <c:val>
            <c:numRef>
              <c:f>'SFC x Engine Type'!$B$2:$U$2</c:f>
              <c:numCache>
                <c:formatCode>General</c:formatCode>
                <c:ptCount val="20"/>
                <c:pt idx="0">
                  <c:v>0.59499999999999997</c:v>
                </c:pt>
                <c:pt idx="1">
                  <c:v>0.52</c:v>
                </c:pt>
                <c:pt idx="2">
                  <c:v>0.53400000000000003</c:v>
                </c:pt>
                <c:pt idx="3">
                  <c:v>0.54</c:v>
                </c:pt>
                <c:pt idx="4">
                  <c:v>0.5</c:v>
                </c:pt>
                <c:pt idx="5">
                  <c:v>0.45700000000000002</c:v>
                </c:pt>
                <c:pt idx="6">
                  <c:v>0.5</c:v>
                </c:pt>
                <c:pt idx="7">
                  <c:v>0.60299999999999998</c:v>
                </c:pt>
                <c:pt idx="10">
                  <c:v>0.85</c:v>
                </c:pt>
                <c:pt idx="11">
                  <c:v>0.81</c:v>
                </c:pt>
                <c:pt idx="16">
                  <c:v>0.52200000000000002</c:v>
                </c:pt>
                <c:pt idx="19">
                  <c:v>0.83000000000000007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CE-4181-8488-EC34669B7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447304"/>
        <c:axId val="1475450376"/>
      </c:barChart>
      <c:catAx>
        <c:axId val="147544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50376"/>
        <c:crosses val="autoZero"/>
        <c:auto val="1"/>
        <c:lblAlgn val="ctr"/>
        <c:lblOffset val="100"/>
        <c:noMultiLvlLbl val="0"/>
      </c:catAx>
      <c:valAx>
        <c:axId val="14754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SFC</a:t>
                </a:r>
              </a:p>
            </c:rich>
          </c:tx>
          <c:layout>
            <c:manualLayout>
              <c:xMode val="edge"/>
              <c:yMode val="edge"/>
              <c:x val="1.5821646889608056E-2"/>
              <c:y val="0.42817764404759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4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EWF!$A$3</c:f>
              <c:strCache>
                <c:ptCount val="1"/>
                <c:pt idx="0">
                  <c:v>W_TO (lbs)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EWF!$B$2:$K$2</c:f>
              <c:numCache>
                <c:formatCode>General</c:formatCode>
                <c:ptCount val="10"/>
                <c:pt idx="0">
                  <c:v>7055</c:v>
                </c:pt>
                <c:pt idx="1">
                  <c:v>5889</c:v>
                </c:pt>
                <c:pt idx="2">
                  <c:v>10163</c:v>
                </c:pt>
                <c:pt idx="3">
                  <c:v>15364</c:v>
                </c:pt>
                <c:pt idx="4">
                  <c:v>5005</c:v>
                </c:pt>
                <c:pt idx="5">
                  <c:v>4200</c:v>
                </c:pt>
                <c:pt idx="6">
                  <c:v>6600</c:v>
                </c:pt>
                <c:pt idx="7">
                  <c:v>12700</c:v>
                </c:pt>
                <c:pt idx="8">
                  <c:v>8863</c:v>
                </c:pt>
                <c:pt idx="9">
                  <c:v>2860</c:v>
                </c:pt>
              </c:numCache>
            </c:numRef>
          </c:xVal>
          <c:yVal>
            <c:numRef>
              <c:f>EWF!$B$3:$K$3</c:f>
              <c:numCache>
                <c:formatCode>General</c:formatCode>
                <c:ptCount val="10"/>
                <c:pt idx="0">
                  <c:v>11905</c:v>
                </c:pt>
                <c:pt idx="1">
                  <c:v>10000</c:v>
                </c:pt>
                <c:pt idx="2">
                  <c:v>22928</c:v>
                </c:pt>
                <c:pt idx="3">
                  <c:v>31844</c:v>
                </c:pt>
                <c:pt idx="4">
                  <c:v>9370</c:v>
                </c:pt>
                <c:pt idx="5">
                  <c:v>7308</c:v>
                </c:pt>
                <c:pt idx="6">
                  <c:v>14800</c:v>
                </c:pt>
                <c:pt idx="7">
                  <c:v>22000</c:v>
                </c:pt>
                <c:pt idx="8">
                  <c:v>14991</c:v>
                </c:pt>
                <c:pt idx="9">
                  <c:v>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C-4B05-9917-4A44C4B3E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332168"/>
        <c:axId val="1498334728"/>
      </c:scatterChart>
      <c:valAx>
        <c:axId val="149833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4728"/>
        <c:crosses val="autoZero"/>
        <c:crossBetween val="midCat"/>
      </c:valAx>
      <c:valAx>
        <c:axId val="14983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79-408A-AC26-E7558490298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79-408A-AC26-E75584902988}"/>
              </c:ext>
            </c:extLst>
          </c:dPt>
          <c:cat>
            <c:strRef>
              <c:f>EWF!$B$1:$K$1</c:f>
              <c:strCache>
                <c:ptCount val="10"/>
                <c:pt idx="0">
                  <c:v>Super Tucano</c:v>
                </c:pt>
                <c:pt idx="1">
                  <c:v>AT-6 Wolverine</c:v>
                </c:pt>
                <c:pt idx="2">
                  <c:v>M-346FA</c:v>
                </c:pt>
                <c:pt idx="3">
                  <c:v>OV-10 Bronco
 (D model)</c:v>
                </c:pt>
                <c:pt idx="4">
                  <c:v>Pilatus PC-21</c:v>
                </c:pt>
                <c:pt idx="5">
                  <c:v>KAI KT-1</c:v>
                </c:pt>
                <c:pt idx="6">
                  <c:v>IOMAX Archangel</c:v>
                </c:pt>
                <c:pt idx="7">
                  <c:v>Textron Scorpion</c:v>
                </c:pt>
                <c:pt idx="8">
                  <c:v> FMA IA 58 Pucara</c:v>
                </c:pt>
                <c:pt idx="9">
                  <c:v>Helio AU- 24 Stallion</c:v>
                </c:pt>
              </c:strCache>
            </c:strRef>
          </c:cat>
          <c:val>
            <c:numRef>
              <c:f>EWF!$B$5:$K$5</c:f>
              <c:numCache>
                <c:formatCode>0.0</c:formatCode>
                <c:ptCount val="10"/>
                <c:pt idx="0">
                  <c:v>6.4</c:v>
                </c:pt>
                <c:pt idx="1">
                  <c:v>6.51566265060241</c:v>
                </c:pt>
                <c:pt idx="2">
                  <c:v>4.3715816326530614</c:v>
                </c:pt>
                <c:pt idx="3">
                  <c:v>5.4974509803921556</c:v>
                </c:pt>
                <c:pt idx="4">
                  <c:v>5.4500797582287639</c:v>
                </c:pt>
                <c:pt idx="5">
                  <c:v>7.0273859462835713</c:v>
                </c:pt>
                <c:pt idx="6">
                  <c:v>8.1190667739340299</c:v>
                </c:pt>
                <c:pt idx="7">
                  <c:v>7.65</c:v>
                </c:pt>
                <c:pt idx="8">
                  <c:v>6.938943894389439</c:v>
                </c:pt>
                <c:pt idx="9">
                  <c:v>6.9444444444444446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C-4B46-BED3-EB955C8C7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053264"/>
        <c:axId val="1176053744"/>
      </c:barChart>
      <c:catAx>
        <c:axId val="11760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744"/>
        <c:crosses val="autoZero"/>
        <c:auto val="1"/>
        <c:lblAlgn val="ctr"/>
        <c:lblOffset val="100"/>
        <c:noMultiLvlLbl val="0"/>
      </c:catAx>
      <c:valAx>
        <c:axId val="11760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59322335194573"/>
          <c:y val="5.3216594587449491E-2"/>
          <c:w val="0.69394298194100112"/>
          <c:h val="0.79524524774286609"/>
        </c:manualLayout>
      </c:layout>
      <c:scatterChart>
        <c:scatterStyle val="lineMarker"/>
        <c:varyColors val="0"/>
        <c:ser>
          <c:idx val="0"/>
          <c:order val="0"/>
          <c:tx>
            <c:v>Aluminum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727333781061117E-3"/>
                  <c:y val="-8.22746364711002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Super</a:t>
                    </a:r>
                    <a:r>
                      <a:rPr lang="en-US" baseline="0"/>
                      <a:t> Tucano</a:t>
                    </a:r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1-2DCD-4243-8889-4FB83F77C434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DC23-4EC6-8BF6-8B04835017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(EWF!$B$5,EWF!$E$5,EWF!$F$5,EWF!$J$5)</c:f>
              <c:numCache>
                <c:formatCode>0.0</c:formatCode>
                <c:ptCount val="4"/>
                <c:pt idx="0">
                  <c:v>6.4</c:v>
                </c:pt>
                <c:pt idx="1">
                  <c:v>5.4974509803921556</c:v>
                </c:pt>
                <c:pt idx="2">
                  <c:v>5.4500797582287639</c:v>
                </c:pt>
                <c:pt idx="3">
                  <c:v>6.938943894389439</c:v>
                </c:pt>
              </c:numCache>
            </c:numRef>
          </c:xVal>
          <c:yVal>
            <c:numRef>
              <c:f>(EWF!$B$4,EWF!$E$4,EWF!$F$4,EWF!$J$4,EWF!$K$4)</c:f>
              <c:numCache>
                <c:formatCode>0.000</c:formatCode>
                <c:ptCount val="5"/>
                <c:pt idx="0">
                  <c:v>0.5926081478370433</c:v>
                </c:pt>
                <c:pt idx="1">
                  <c:v>0.48247707574425325</c:v>
                </c:pt>
                <c:pt idx="2">
                  <c:v>0.53415154749199578</c:v>
                </c:pt>
                <c:pt idx="3">
                  <c:v>0.59122139950637054</c:v>
                </c:pt>
                <c:pt idx="4">
                  <c:v>0.5607843137254902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584-473D-9634-5C042B57854F}"/>
            </c:ext>
          </c:extLst>
        </c:ser>
        <c:ser>
          <c:idx val="1"/>
          <c:order val="1"/>
          <c:tx>
            <c:v>Composite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Textron</a:t>
                    </a:r>
                    <a:r>
                      <a:rPr lang="en-US" baseline="0"/>
                      <a:t> Scorpion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DCD-4243-8889-4FB83F77C43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(EWF!$C$5,EWF!$D$5,EWF!$I$5)</c:f>
              <c:numCache>
                <c:formatCode>0.0</c:formatCode>
                <c:ptCount val="3"/>
                <c:pt idx="0">
                  <c:v>6.51566265060241</c:v>
                </c:pt>
                <c:pt idx="1">
                  <c:v>4.3715816326530614</c:v>
                </c:pt>
                <c:pt idx="2">
                  <c:v>7.65</c:v>
                </c:pt>
              </c:numCache>
            </c:numRef>
          </c:xVal>
          <c:yVal>
            <c:numRef>
              <c:f>(EWF!$C$4,EWF!$D$4,EWF!$I$4)</c:f>
              <c:numCache>
                <c:formatCode>0.000</c:formatCode>
                <c:ptCount val="3"/>
                <c:pt idx="0">
                  <c:v>0.58889999999999998</c:v>
                </c:pt>
                <c:pt idx="1">
                  <c:v>0.44325715282623868</c:v>
                </c:pt>
                <c:pt idx="2">
                  <c:v>0.57727272727272727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584-473D-9634-5C042B57854F}"/>
            </c:ext>
          </c:extLst>
        </c:ser>
        <c:ser>
          <c:idx val="2"/>
          <c:order val="2"/>
          <c:tx>
            <c:v>other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EWF!$G$5:$H$5</c:f>
              <c:numCache>
                <c:formatCode>0.0</c:formatCode>
                <c:ptCount val="2"/>
                <c:pt idx="0">
                  <c:v>7.0273859462835713</c:v>
                </c:pt>
                <c:pt idx="1">
                  <c:v>8.1190667739340299</c:v>
                </c:pt>
              </c:numCache>
            </c:numRef>
          </c:xVal>
          <c:yVal>
            <c:numRef>
              <c:f>EWF!$G$4:$H$4</c:f>
              <c:numCache>
                <c:formatCode>0.000</c:formatCode>
                <c:ptCount val="2"/>
                <c:pt idx="0">
                  <c:v>0.57471264367816088</c:v>
                </c:pt>
                <c:pt idx="1">
                  <c:v>0.44594594594594594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584-473D-9634-5C042B578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606624"/>
        <c:axId val="1451438560"/>
      </c:scatterChart>
      <c:valAx>
        <c:axId val="1241606624"/>
        <c:scaling>
          <c:orientation val="minMax"/>
          <c:max val="1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</a:t>
                </a:r>
              </a:p>
            </c:rich>
          </c:tx>
          <c:layout>
            <c:manualLayout>
              <c:xMode val="edge"/>
              <c:yMode val="edge"/>
              <c:x val="0.4846863033281168"/>
              <c:y val="0.90770749234035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38560"/>
        <c:crosses val="autoZero"/>
        <c:crossBetween val="midCat"/>
      </c:valAx>
      <c:valAx>
        <c:axId val="1451438560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EWF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436693642461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06624"/>
        <c:crosses val="autoZero"/>
        <c:crossBetween val="midCat"/>
        <c:majorUnit val="8.0000000000000016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99657475613254"/>
          <c:y val="9.6081795346111429E-2"/>
          <c:w val="0.14887716125269326"/>
          <c:h val="0.23968890568975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EWF!$A$50</c:f>
              <c:strCache>
                <c:ptCount val="1"/>
                <c:pt idx="0">
                  <c:v>Wing Loading</c:v>
                </c:pt>
              </c:strCache>
            </c:strRef>
          </c:tx>
          <c:spPr>
            <a:solidFill>
              <a:srgbClr val="156082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5A-4F61-9D6B-D359B3B60A00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35A-4F61-9D6B-D359B3B60A0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5A-4F61-9D6B-D359B3B60A00}"/>
              </c:ext>
            </c:extLst>
          </c:dPt>
          <c:cat>
            <c:strRef>
              <c:f>EWF!$B$49:$L$49</c:f>
              <c:strCache>
                <c:ptCount val="11"/>
                <c:pt idx="0">
                  <c:v>Super Tucano</c:v>
                </c:pt>
                <c:pt idx="1">
                  <c:v>AT-6 Wolverine</c:v>
                </c:pt>
                <c:pt idx="2">
                  <c:v>Helio AU-24 Stallion</c:v>
                </c:pt>
                <c:pt idx="3">
                  <c:v>OV-10 Bronco (D model)</c:v>
                </c:pt>
                <c:pt idx="4">
                  <c:v>PC-21</c:v>
                </c:pt>
                <c:pt idx="5">
                  <c:v>KAI KT-1</c:v>
                </c:pt>
                <c:pt idx="6">
                  <c:v>IOMAX Archangel</c:v>
                </c:pt>
                <c:pt idx="7">
                  <c:v>FMA IA 58 Pucara</c:v>
                </c:pt>
                <c:pt idx="8">
                  <c:v>Textron Scorpion</c:v>
                </c:pt>
                <c:pt idx="9">
                  <c:v>M-346FA</c:v>
                </c:pt>
                <c:pt idx="10">
                  <c:v>Aero L-39 NG (Stage 1)</c:v>
                </c:pt>
              </c:strCache>
            </c:strRef>
          </c:cat>
          <c:val>
            <c:numRef>
              <c:f>EWF!$B$50:$L$50</c:f>
              <c:numCache>
                <c:formatCode>General</c:formatCode>
                <c:ptCount val="11"/>
                <c:pt idx="0">
                  <c:v>57.01063917525773</c:v>
                </c:pt>
                <c:pt idx="1">
                  <c:v>55.966588915662648</c:v>
                </c:pt>
                <c:pt idx="2">
                  <c:v>21.055084799999999</c:v>
                </c:pt>
                <c:pt idx="3">
                  <c:v>109.44736603773583</c:v>
                </c:pt>
                <c:pt idx="4">
                  <c:v>42.601728000000001</c:v>
                </c:pt>
                <c:pt idx="5">
                  <c:v>42.519801600000001</c:v>
                </c:pt>
                <c:pt idx="6">
                  <c:v>36.871274014481095</c:v>
                </c:pt>
                <c:pt idx="7">
                  <c:v>45.965306930693067</c:v>
                </c:pt>
                <c:pt idx="8">
                  <c:v>73.520103021582727</c:v>
                </c:pt>
                <c:pt idx="9">
                  <c:v>90.564897959183682</c:v>
                </c:pt>
                <c:pt idx="10">
                  <c:v>63.18791489361702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9-4AB6-A05B-8C555B470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053264"/>
        <c:axId val="1176053744"/>
      </c:barChart>
      <c:catAx>
        <c:axId val="11760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744"/>
        <c:crosses val="autoZero"/>
        <c:auto val="1"/>
        <c:lblAlgn val="ctr"/>
        <c:lblOffset val="100"/>
        <c:noMultiLvlLbl val="0"/>
      </c:catAx>
      <c:valAx>
        <c:axId val="11760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  [lb/ft^2]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EWF!$A$50</c:f>
              <c:strCache>
                <c:ptCount val="1"/>
                <c:pt idx="0">
                  <c:v>Wing Loading</c:v>
                </c:pt>
              </c:strCache>
            </c:strRef>
          </c:tx>
          <c:spPr>
            <a:solidFill>
              <a:srgbClr val="156082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0F-4DBA-9453-7E20595C7CE8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0F-4DBA-9453-7E20595C7CE8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0F-4DBA-9453-7E20595C7CE8}"/>
              </c:ext>
            </c:extLst>
          </c:dPt>
          <c:cat>
            <c:strRef>
              <c:f>EWF!$B$49:$L$49</c:f>
              <c:strCache>
                <c:ptCount val="11"/>
                <c:pt idx="0">
                  <c:v>Super Tucano</c:v>
                </c:pt>
                <c:pt idx="1">
                  <c:v>AT-6 Wolverine</c:v>
                </c:pt>
                <c:pt idx="2">
                  <c:v>Helio AU-24 Stallion</c:v>
                </c:pt>
                <c:pt idx="3">
                  <c:v>OV-10 Bronco (D model)</c:v>
                </c:pt>
                <c:pt idx="4">
                  <c:v>PC-21</c:v>
                </c:pt>
                <c:pt idx="5">
                  <c:v>KAI KT-1</c:v>
                </c:pt>
                <c:pt idx="6">
                  <c:v>IOMAX Archangel</c:v>
                </c:pt>
                <c:pt idx="7">
                  <c:v>FMA IA 58 Pucara</c:v>
                </c:pt>
                <c:pt idx="8">
                  <c:v>Textron Scorpion</c:v>
                </c:pt>
                <c:pt idx="9">
                  <c:v>M-346FA</c:v>
                </c:pt>
                <c:pt idx="10">
                  <c:v>Aero L-39 NG (Stage 1)</c:v>
                </c:pt>
              </c:strCache>
            </c:strRef>
          </c:cat>
          <c:val>
            <c:numRef>
              <c:f>EWF!$B$50:$L$50</c:f>
              <c:numCache>
                <c:formatCode>General</c:formatCode>
                <c:ptCount val="11"/>
                <c:pt idx="0">
                  <c:v>57.01063917525773</c:v>
                </c:pt>
                <c:pt idx="1">
                  <c:v>55.966588915662648</c:v>
                </c:pt>
                <c:pt idx="2">
                  <c:v>21.055084799999999</c:v>
                </c:pt>
                <c:pt idx="3">
                  <c:v>109.44736603773583</c:v>
                </c:pt>
                <c:pt idx="4">
                  <c:v>42.601728000000001</c:v>
                </c:pt>
                <c:pt idx="5">
                  <c:v>42.519801600000001</c:v>
                </c:pt>
                <c:pt idx="6">
                  <c:v>36.871274014481095</c:v>
                </c:pt>
                <c:pt idx="7">
                  <c:v>45.965306930693067</c:v>
                </c:pt>
                <c:pt idx="8">
                  <c:v>73.520103021582727</c:v>
                </c:pt>
                <c:pt idx="9">
                  <c:v>90.564897959183682</c:v>
                </c:pt>
                <c:pt idx="10">
                  <c:v>63.18791489361702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0F-4DBA-9453-7E20595C7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6053264"/>
        <c:axId val="1176053744"/>
      </c:barChart>
      <c:catAx>
        <c:axId val="11760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744"/>
        <c:crosses val="autoZero"/>
        <c:auto val="1"/>
        <c:lblAlgn val="ctr"/>
        <c:lblOffset val="100"/>
        <c:noMultiLvlLbl val="0"/>
      </c:catAx>
      <c:valAx>
        <c:axId val="11760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  [lb/ft^2]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EWF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EWF!$B$1:$K$1</c:f>
              <c:strCache>
                <c:ptCount val="10"/>
                <c:pt idx="0">
                  <c:v>Super Tucano</c:v>
                </c:pt>
                <c:pt idx="1">
                  <c:v>AT-6 Wolverine</c:v>
                </c:pt>
                <c:pt idx="2">
                  <c:v>M-346FA</c:v>
                </c:pt>
                <c:pt idx="3">
                  <c:v>OV-10 Bronco
 (D model)</c:v>
                </c:pt>
                <c:pt idx="4">
                  <c:v>Pilatus PC-21</c:v>
                </c:pt>
                <c:pt idx="5">
                  <c:v>KAI KT-1</c:v>
                </c:pt>
                <c:pt idx="6">
                  <c:v>IOMAX Archangel</c:v>
                </c:pt>
                <c:pt idx="7">
                  <c:v>Textron Scorpion</c:v>
                </c:pt>
                <c:pt idx="8">
                  <c:v> FMA IA 58 Pucara</c:v>
                </c:pt>
                <c:pt idx="9">
                  <c:v>Helio AU- 24 Stallion</c:v>
                </c:pt>
              </c:strCache>
            </c:strRef>
          </c:cat>
          <c:val>
            <c:numRef>
              <c:f>EWF!$B$4:$K$4</c:f>
              <c:numCache>
                <c:formatCode>0.000</c:formatCode>
                <c:ptCount val="10"/>
                <c:pt idx="0">
                  <c:v>0.5926081478370433</c:v>
                </c:pt>
                <c:pt idx="1">
                  <c:v>0.58889999999999998</c:v>
                </c:pt>
                <c:pt idx="2">
                  <c:v>0.44325715282623868</c:v>
                </c:pt>
                <c:pt idx="3">
                  <c:v>0.48247707574425325</c:v>
                </c:pt>
                <c:pt idx="4">
                  <c:v>0.53415154749199578</c:v>
                </c:pt>
                <c:pt idx="5">
                  <c:v>0.57471264367816088</c:v>
                </c:pt>
                <c:pt idx="6">
                  <c:v>0.44594594594594594</c:v>
                </c:pt>
                <c:pt idx="7">
                  <c:v>0.57727272727272727</c:v>
                </c:pt>
                <c:pt idx="8">
                  <c:v>0.59122139950637054</c:v>
                </c:pt>
                <c:pt idx="9">
                  <c:v>0.5607843137254902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72-44E2-AD0C-49E136684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782592"/>
        <c:axId val="708783552"/>
      </c:barChart>
      <c:catAx>
        <c:axId val="7087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83552"/>
        <c:crosses val="autoZero"/>
        <c:auto val="1"/>
        <c:lblAlgn val="ctr"/>
        <c:lblOffset val="100"/>
        <c:noMultiLvlLbl val="0"/>
      </c:catAx>
      <c:valAx>
        <c:axId val="7087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47625</xdr:rowOff>
    </xdr:from>
    <xdr:to>
      <xdr:col>4</xdr:col>
      <xdr:colOff>276225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07F71-B533-D75A-754B-187EC4C8F478}"/>
            </a:ext>
            <a:ext uri="{147F2762-F138-4A5C-976F-8EAC2B608ADB}">
              <a16:predDERef xmlns:a16="http://schemas.microsoft.com/office/drawing/2014/main" pred="{A5DA7CF2-1630-5E76-37B0-E246AECDF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12</xdr:row>
      <xdr:rowOff>66675</xdr:rowOff>
    </xdr:from>
    <xdr:to>
      <xdr:col>12</xdr:col>
      <xdr:colOff>219075</xdr:colOff>
      <xdr:row>26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EC8D7-6905-FBA6-8362-9E91A2DA59B2}"/>
            </a:ext>
            <a:ext uri="{147F2762-F138-4A5C-976F-8EAC2B608ADB}">
              <a16:predDERef xmlns:a16="http://schemas.microsoft.com/office/drawing/2014/main" pred="{8EA07F71-B533-D75A-754B-187EC4C8F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5</xdr:row>
      <xdr:rowOff>66675</xdr:rowOff>
    </xdr:from>
    <xdr:to>
      <xdr:col>7</xdr:col>
      <xdr:colOff>847725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A9331-505E-D14D-994D-CE143BFF3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1095375</xdr:colOff>
      <xdr:row>9</xdr:row>
      <xdr:rowOff>95250</xdr:rowOff>
    </xdr:from>
    <xdr:to>
      <xdr:col>10</xdr:col>
      <xdr:colOff>133350</xdr:colOff>
      <xdr:row>23</xdr:row>
      <xdr:rowOff>171450</xdr:rowOff>
    </xdr:to>
    <xdr:graphicFrame macro="">
      <xdr:nvGraphicFramePr>
        <xdr:cNvPr id="36" name="Chart 2">
          <a:extLst>
            <a:ext uri="{FF2B5EF4-FFF2-40B4-BE49-F238E27FC236}">
              <a16:creationId xmlns:a16="http://schemas.microsoft.com/office/drawing/2014/main" id="{C4829C09-179F-6108-E068-944B7017A47D}"/>
            </a:ext>
            <a:ext uri="{147F2762-F138-4A5C-976F-8EAC2B608ADB}">
              <a16:predDERef xmlns:a16="http://schemas.microsoft.com/office/drawing/2014/main" pred="{7CBD907D-1431-65BA-6AAC-E17FC88D1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9</xdr:row>
      <xdr:rowOff>147637</xdr:rowOff>
    </xdr:from>
    <xdr:to>
      <xdr:col>16</xdr:col>
      <xdr:colOff>400050</xdr:colOff>
      <xdr:row>24</xdr:row>
      <xdr:rowOff>33337</xdr:rowOff>
    </xdr:to>
    <xdr:graphicFrame macro="">
      <xdr:nvGraphicFramePr>
        <xdr:cNvPr id="253" name="Chart 1">
          <a:extLst>
            <a:ext uri="{FF2B5EF4-FFF2-40B4-BE49-F238E27FC236}">
              <a16:creationId xmlns:a16="http://schemas.microsoft.com/office/drawing/2014/main" id="{1678C62E-0537-5C0F-4CF4-61E3A5D84163}"/>
            </a:ext>
            <a:ext uri="{147F2762-F138-4A5C-976F-8EAC2B608ADB}">
              <a16:predDERef xmlns:a16="http://schemas.microsoft.com/office/drawing/2014/main" pred="{C4829C09-179F-6108-E068-944B7017A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1079500</xdr:colOff>
      <xdr:row>26</xdr:row>
      <xdr:rowOff>61912</xdr:rowOff>
    </xdr:from>
    <xdr:to>
      <xdr:col>5</xdr:col>
      <xdr:colOff>184150</xdr:colOff>
      <xdr:row>40</xdr:row>
      <xdr:rowOff>138112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3A2B5E23-E62F-9FFB-D374-39D161429EE0}"/>
            </a:ext>
            <a:ext uri="{147F2762-F138-4A5C-976F-8EAC2B608ADB}">
              <a16:predDERef xmlns:a16="http://schemas.microsoft.com/office/drawing/2014/main" pred="{1678C62E-0537-5C0F-4CF4-61E3A5D8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57</xdr:row>
      <xdr:rowOff>95250</xdr:rowOff>
    </xdr:from>
    <xdr:to>
      <xdr:col>29</xdr:col>
      <xdr:colOff>409575</xdr:colOff>
      <xdr:row>74</xdr:row>
      <xdr:rowOff>38100</xdr:rowOff>
    </xdr:to>
    <xdr:graphicFrame macro="">
      <xdr:nvGraphicFramePr>
        <xdr:cNvPr id="216" name="Chart 1">
          <a:extLst>
            <a:ext uri="{FF2B5EF4-FFF2-40B4-BE49-F238E27FC236}">
              <a16:creationId xmlns:a16="http://schemas.microsoft.com/office/drawing/2014/main" id="{F233BAD3-7F2A-4EF6-A0E9-07C35A82FDF9}"/>
            </a:ext>
            <a:ext uri="{147F2762-F138-4A5C-976F-8EAC2B608ADB}">
              <a16:predDERef xmlns:a16="http://schemas.microsoft.com/office/drawing/2014/main" pred="{3A2B5E23-E62F-9FFB-D374-39D161429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638175</xdr:colOff>
      <xdr:row>86</xdr:row>
      <xdr:rowOff>66675</xdr:rowOff>
    </xdr:from>
    <xdr:to>
      <xdr:col>17</xdr:col>
      <xdr:colOff>200025</xdr:colOff>
      <xdr:row>103</xdr:row>
      <xdr:rowOff>0</xdr:rowOff>
    </xdr:to>
    <xdr:graphicFrame macro="">
      <xdr:nvGraphicFramePr>
        <xdr:cNvPr id="249" name="Chart 1">
          <a:extLst>
            <a:ext uri="{FF2B5EF4-FFF2-40B4-BE49-F238E27FC236}">
              <a16:creationId xmlns:a16="http://schemas.microsoft.com/office/drawing/2014/main" id="{07B00896-849F-4CDE-95EE-64F0AB006253}"/>
            </a:ext>
            <a:ext uri="{147F2762-F138-4A5C-976F-8EAC2B608ADB}">
              <a16:predDERef xmlns:a16="http://schemas.microsoft.com/office/drawing/2014/main" pred="{F233BAD3-7F2A-4EF6-A0E9-07C35A82F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1101725</xdr:colOff>
      <xdr:row>9</xdr:row>
      <xdr:rowOff>104775</xdr:rowOff>
    </xdr:from>
    <xdr:to>
      <xdr:col>5</xdr:col>
      <xdr:colOff>196850</xdr:colOff>
      <xdr:row>23</xdr:row>
      <xdr:rowOff>180975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7CB78BE-7D1B-03BD-99FF-81C39C42A7A0}"/>
            </a:ext>
            <a:ext uri="{147F2762-F138-4A5C-976F-8EAC2B608ADB}">
              <a16:predDERef xmlns:a16="http://schemas.microsoft.com/office/drawing/2014/main" pred="{07B00896-849F-4CDE-95EE-64F0AB006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788457</xdr:colOff>
      <xdr:row>9</xdr:row>
      <xdr:rowOff>91297</xdr:rowOff>
    </xdr:from>
    <xdr:to>
      <xdr:col>14</xdr:col>
      <xdr:colOff>532546</xdr:colOff>
      <xdr:row>23</xdr:row>
      <xdr:rowOff>64676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2CDAC8C-F4C0-47E2-9C32-9B90E72DF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0432" y="1805797"/>
          <a:ext cx="6659239" cy="2640379"/>
        </a:xfrm>
        <a:prstGeom prst="rect">
          <a:avLst/>
        </a:prstGeom>
      </xdr:spPr>
    </xdr:pic>
    <xdr:clientData/>
  </xdr:twoCellAnchor>
  <xdr:twoCellAnchor editAs="oneCell">
    <xdr:from>
      <xdr:col>15</xdr:col>
      <xdr:colOff>54016</xdr:colOff>
      <xdr:row>5</xdr:row>
      <xdr:rowOff>29634</xdr:rowOff>
    </xdr:from>
    <xdr:to>
      <xdr:col>21</xdr:col>
      <xdr:colOff>163117</xdr:colOff>
      <xdr:row>22</xdr:row>
      <xdr:rowOff>36552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11DA7695-9C3A-476E-9DC1-E4A2407075CD}"/>
            </a:ext>
            <a:ext uri="{147F2762-F138-4A5C-976F-8EAC2B608ADB}">
              <a16:predDERef xmlns:a16="http://schemas.microsoft.com/office/drawing/2014/main" pred="{02CDAC8C-F4C0-47E2-9C32-9B90E72DF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50741" y="982134"/>
          <a:ext cx="3766701" cy="3245418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0</xdr:row>
      <xdr:rowOff>0</xdr:rowOff>
    </xdr:from>
    <xdr:to>
      <xdr:col>18</xdr:col>
      <xdr:colOff>361950</xdr:colOff>
      <xdr:row>4</xdr:row>
      <xdr:rowOff>133350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4E927940-335F-4E09-8F74-FFB02EA433DE}"/>
            </a:ext>
            <a:ext uri="{147F2762-F138-4A5C-976F-8EAC2B608ADB}">
              <a16:predDERef xmlns:a16="http://schemas.microsoft.com/office/drawing/2014/main" pred="{11DA7695-9C3A-476E-9DC1-E4A240707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01200" y="0"/>
          <a:ext cx="4486275" cy="895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</xdr:row>
      <xdr:rowOff>180975</xdr:rowOff>
    </xdr:from>
    <xdr:to>
      <xdr:col>15</xdr:col>
      <xdr:colOff>38100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EE680-F030-4728-A17C-2866E4374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23</xdr:row>
      <xdr:rowOff>133350</xdr:rowOff>
    </xdr:from>
    <xdr:to>
      <xdr:col>7</xdr:col>
      <xdr:colOff>428625</xdr:colOff>
      <xdr:row>38</xdr:row>
      <xdr:rowOff>19050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9DA180E6-8173-4780-ADA0-C66008CCCEF9}"/>
            </a:ext>
            <a:ext uri="{147F2762-F138-4A5C-976F-8EAC2B608ADB}">
              <a16:predDERef xmlns:a16="http://schemas.microsoft.com/office/drawing/2014/main" pred="{A94EE680-F030-4728-A17C-2866E4374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23</xdr:row>
      <xdr:rowOff>57150</xdr:rowOff>
    </xdr:from>
    <xdr:to>
      <xdr:col>15</xdr:col>
      <xdr:colOff>304800</xdr:colOff>
      <xdr:row>37</xdr:row>
      <xdr:rowOff>133350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F3BBCA65-CF0C-4DCC-A42B-1E1F5DF86C08}"/>
            </a:ext>
            <a:ext uri="{147F2762-F138-4A5C-976F-8EAC2B608ADB}">
              <a16:predDERef xmlns:a16="http://schemas.microsoft.com/office/drawing/2014/main" pred="{9DA180E6-8173-4780-ADA0-C66008CCC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13</xdr:row>
      <xdr:rowOff>152401</xdr:rowOff>
    </xdr:from>
    <xdr:to>
      <xdr:col>25</xdr:col>
      <xdr:colOff>539461</xdr:colOff>
      <xdr:row>33</xdr:row>
      <xdr:rowOff>152401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E544B839-8D6F-4E9C-8DFF-7C83696C21A8}"/>
            </a:ext>
            <a:ext uri="{147F2762-F138-4A5C-976F-8EAC2B608ADB}">
              <a16:predDERef xmlns:a16="http://schemas.microsoft.com/office/drawing/2014/main" pred="{F3BBCA65-CF0C-4DCC-A42B-1E1F5DF86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450850</xdr:colOff>
      <xdr:row>42</xdr:row>
      <xdr:rowOff>6350</xdr:rowOff>
    </xdr:from>
    <xdr:to>
      <xdr:col>16</xdr:col>
      <xdr:colOff>307975</xdr:colOff>
      <xdr:row>56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FBF7BB-BB1C-48B2-969A-3C35E74F7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508000</xdr:colOff>
      <xdr:row>1</xdr:row>
      <xdr:rowOff>50800</xdr:rowOff>
    </xdr:from>
    <xdr:to>
      <xdr:col>16</xdr:col>
      <xdr:colOff>304800</xdr:colOff>
      <xdr:row>41</xdr:row>
      <xdr:rowOff>130164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ABB4D2-24E0-743A-5EE4-659FA60F6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00" y="241300"/>
          <a:ext cx="8051800" cy="769936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man Niemiec" id="{1A831004-9C02-4C6E-AA0E-7F39A47DC193}" userId="S::rniemiec@calpoly.edu::e3a40362-5418-4056-8eb1-0f2b2d621ec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1811C-EAAB-46DB-A657-3471FB023CF7}" name="Table1" displayName="Table1" ref="A1:XFD1048576" totalsRowShown="0">
  <autoFilter ref="A1:XFD1048576" xr:uid="{5651811C-EAAB-46DB-A657-3471FB023CF7}">
    <filterColumn colId="0">
      <filters>
        <filter val="Pratt Whitney"/>
        <filter val="Pratt Whitney Canada"/>
        <filter val="Pratt Whitney/Allison"/>
      </filters>
    </filterColumn>
  </autoFilter>
  <sortState xmlns:xlrd2="http://schemas.microsoft.com/office/spreadsheetml/2017/richdata2" ref="A4:XFD801">
    <sortCondition descending="1" ref="D1:D1048576"/>
  </sortState>
  <tableColumns count="16384">
    <tableColumn id="1" xr3:uid="{233255A5-CC81-439E-A806-E6D4737AD564}" name="Manufacturer"/>
    <tableColumn id="2" xr3:uid="{328A3C21-3851-4172-BF89-6CA9DAA095BC}" name="Model"/>
    <tableColumn id="3" xr3:uid="{C18AF6F5-DC08-4DB5-8763-89F19CC0933E}" name="Application(s)"/>
    <tableColumn id="4" xr3:uid="{6BCA0D0D-5FD6-488C-89B1-74139031F9F3}" name="Power"/>
    <tableColumn id="5" xr3:uid="{BBF9CD55-F063-4325-9296-3B19FE57042E}" name="SFC"/>
    <tableColumn id="6" xr3:uid="{1174456D-7478-45E8-8BC9-DF31EDBAC7D4}" name="Airflow"/>
    <tableColumn id="7" xr3:uid="{938B2497-0997-499C-A4B0-0123D93796C1}" name="OPR"/>
    <tableColumn id="8" xr3:uid="{23861CDA-ECF2-434E-BE8D-0C8B596105AD}" name="Number"/>
    <tableColumn id="9" xr3:uid="{CF0B7424-13EE-4EF5-BFDA-79DCE49A711C}" name="LPC"/>
    <tableColumn id="10" xr3:uid="{7EA994B0-D6EB-4E62-900F-1C8CC517AC0A}" name="HPC"/>
    <tableColumn id="11" xr3:uid="{F9AA2331-09EB-4D94-BF97-67DB51CEEDEB}" name="HPT"/>
    <tableColumn id="12" xr3:uid="{267F424B-45B3-41E7-9E74-C0A0DD2AC3F1}" name="IPT"/>
    <tableColumn id="13" xr3:uid="{278AD57F-53F6-4238-A028-6621319A0CC1}" name="LPT"/>
    <tableColumn id="14" xr3:uid="{1A42C9A3-C5F8-434A-8F3D-4FD92E9E7B78}" name="Length"/>
    <tableColumn id="15" xr3:uid="{1EC99964-908E-40D4-8B39-1D61438E6BAF}" name="Width/Diameter"/>
    <tableColumn id="16" xr3:uid="{02A9BA65-0601-4FC6-A79B-B5F5DCB398A3}" name="Weight"/>
    <tableColumn id="17" xr3:uid="{47990111-ED0C-4DDF-A047-089DD26F95C5}" name="Column1"/>
    <tableColumn id="18" xr3:uid="{C2EEDA69-73E3-4E08-AF13-1453FB87225D}" name="Column2"/>
    <tableColumn id="19" xr3:uid="{9E5EF384-1587-40A2-9420-A718084433DB}" name="Column3"/>
    <tableColumn id="20" xr3:uid="{0EAFE821-E5E4-4F4A-A042-8803FE0D5F1B}" name="Column4"/>
    <tableColumn id="21" xr3:uid="{7D2A51EB-F9BC-4D10-9060-79DB29735CEB}" name="Column5"/>
    <tableColumn id="22" xr3:uid="{0B221552-5FEF-452B-A658-1AC24599E9BE}" name="Column6"/>
    <tableColumn id="23" xr3:uid="{B7E8FBF1-FB0C-4538-9514-2053AFAB0E69}" name="Column7"/>
    <tableColumn id="24" xr3:uid="{A4653210-D5F9-4DAE-84E5-48019524F3B9}" name="Column8"/>
    <tableColumn id="25" xr3:uid="{F067FB94-54BB-491A-8DDA-3DB179FDC17B}" name="Column9"/>
    <tableColumn id="26" xr3:uid="{670BB2EE-C24C-4875-81D1-5EEC653FAAC5}" name="Column10"/>
    <tableColumn id="27" xr3:uid="{6D86DA70-E866-48CF-96D3-4A43A3201C05}" name="Column11"/>
    <tableColumn id="28" xr3:uid="{5AB93A59-EACA-423A-A005-F9182A890FB6}" name="Column12"/>
    <tableColumn id="29" xr3:uid="{681AA99B-9B62-439B-9CF9-3295D1DD4756}" name="Column13"/>
    <tableColumn id="30" xr3:uid="{9D60E85D-4870-435F-971E-52245EAAB38A}" name="Column14"/>
    <tableColumn id="31" xr3:uid="{FCD1430E-A8F7-4EAA-91CC-D16E6DB5658A}" name="Column15"/>
    <tableColumn id="32" xr3:uid="{257AE688-3B8D-4A0B-80CA-330B030AF597}" name="Column16"/>
    <tableColumn id="33" xr3:uid="{EE70DC3F-067F-474A-88A5-51CFF6ABCB77}" name="Column17"/>
    <tableColumn id="34" xr3:uid="{DE3C74C4-3908-4215-8E6C-43C951981750}" name="Column18"/>
    <tableColumn id="35" xr3:uid="{B71A9FE0-7D1E-4674-8C74-E113910EC07F}" name="Column19"/>
    <tableColumn id="36" xr3:uid="{1B5416D3-3472-482A-8444-390B5D80D86B}" name="Column20"/>
    <tableColumn id="37" xr3:uid="{00D3F597-6990-4E32-A1BD-A4E72335F62A}" name="Column21"/>
    <tableColumn id="38" xr3:uid="{31D8C2A3-59D5-4624-A31E-5754BE647EF9}" name="Column22"/>
    <tableColumn id="39" xr3:uid="{892857D6-1574-4301-8F7E-39FCF10D8C7D}" name="Column23"/>
    <tableColumn id="40" xr3:uid="{8A4B5FA4-13AC-4D02-BAD1-6E90C698609D}" name="Column24"/>
    <tableColumn id="41" xr3:uid="{91E9076C-F007-4AE3-B293-F16412190BF2}" name="Column25"/>
    <tableColumn id="42" xr3:uid="{032AA365-6BD6-47CA-B8D4-8F9E6D6DDFD8}" name="Column26"/>
    <tableColumn id="43" xr3:uid="{D144E8AC-697D-4C3C-A902-F267592A6728}" name="Column27"/>
    <tableColumn id="44" xr3:uid="{D02BAFD3-1966-4BC1-AB84-4CF655CAE28A}" name="Column28"/>
    <tableColumn id="45" xr3:uid="{3AA0156E-C63C-4015-956F-E74B7D7924DD}" name="Column29"/>
    <tableColumn id="46" xr3:uid="{83377714-BDF1-47A2-AE0D-9B997B7C2D6B}" name="Column30"/>
    <tableColumn id="47" xr3:uid="{B7A57E12-2498-407D-B47F-39D40C09D695}" name="Column31"/>
    <tableColumn id="48" xr3:uid="{21D0F0E6-598A-4255-A68D-E17121D910CC}" name="Column32"/>
    <tableColumn id="49" xr3:uid="{45CA5569-6D89-4F33-A95B-017FDD0AC797}" name="Column33"/>
    <tableColumn id="50" xr3:uid="{4033FA51-9DF0-4824-8DE1-696E350E5273}" name="Column34"/>
    <tableColumn id="51" xr3:uid="{9A9D7125-20EE-4D45-9B08-862553EBB033}" name="Column35"/>
    <tableColumn id="52" xr3:uid="{260A059F-5067-42B3-B991-D8594F9E0E86}" name="Column36"/>
    <tableColumn id="53" xr3:uid="{FA9D50DF-ECC2-45E3-87F0-8A410672EAEA}" name="Column37"/>
    <tableColumn id="54" xr3:uid="{1B56194C-75B7-46E4-B4A3-0A833523C615}" name="Column38"/>
    <tableColumn id="55" xr3:uid="{88E9E2C8-5B0D-424C-A0AC-CA4F95CE56AB}" name="Column39"/>
    <tableColumn id="56" xr3:uid="{CC49808B-C617-4F9A-9ABC-2874E6F437C6}" name="Column40"/>
    <tableColumn id="57" xr3:uid="{2732E2C8-3420-4903-B1CC-A1CB2ECF7BFE}" name="Column41"/>
    <tableColumn id="58" xr3:uid="{34C02603-FD4D-42DB-86CE-27CEBD632D3E}" name="Column42"/>
    <tableColumn id="59" xr3:uid="{E0CC0F68-A364-42C7-9DE3-DB78385B20E8}" name="Column43"/>
    <tableColumn id="60" xr3:uid="{D157C078-CC37-4F6E-9408-6825F4A686A3}" name="Column44"/>
    <tableColumn id="61" xr3:uid="{A69F0A19-4A7C-4A90-A015-FCA5099AFECD}" name="Column45"/>
    <tableColumn id="62" xr3:uid="{56F7B6F3-2FB8-4485-88EB-97FF399522D5}" name="Column46"/>
    <tableColumn id="63" xr3:uid="{8072C0E3-7CCB-4730-B9FA-E9058E9FEB48}" name="Column47"/>
    <tableColumn id="64" xr3:uid="{BB99FE8F-9E8A-4B88-B428-A2392AE52477}" name="Column48"/>
    <tableColumn id="65" xr3:uid="{A1E87460-1B96-4FE3-A8F7-E2E7D4625C0E}" name="Column49"/>
    <tableColumn id="66" xr3:uid="{C87AFC3E-36C6-429B-9C3C-D5C10098F0D2}" name="Column50"/>
    <tableColumn id="67" xr3:uid="{7E2719A9-F73A-4283-9DD9-E512533D0521}" name="Column51"/>
    <tableColumn id="68" xr3:uid="{FEDB6EAC-E1AE-4B7E-89E3-C2388CF2FD98}" name="Column52"/>
    <tableColumn id="69" xr3:uid="{F11122B9-538F-4204-BBA5-B1D82130DD9F}" name="Column53"/>
    <tableColumn id="70" xr3:uid="{07C6C1F7-3A9F-4911-A1A0-88EC139C4EFC}" name="Column54"/>
    <tableColumn id="71" xr3:uid="{78BAD659-364A-4DCC-9443-3B579873BBE3}" name="Column55"/>
    <tableColumn id="72" xr3:uid="{97F90D32-99CD-4FAD-93C5-341BFDE7D7CA}" name="Column56"/>
    <tableColumn id="73" xr3:uid="{B97710E3-411C-4266-B59A-A18EE5BA1664}" name="Column57"/>
    <tableColumn id="74" xr3:uid="{6FDB8386-CA37-4DDC-9416-2B42C3E6F704}" name="Column58"/>
    <tableColumn id="75" xr3:uid="{4D1A9250-0B94-46EE-9BFC-A966B29A8030}" name="Column59"/>
    <tableColumn id="76" xr3:uid="{ACF376D3-DF10-4166-AFA9-D33183E2CF37}" name="Column60"/>
    <tableColumn id="77" xr3:uid="{24DD8659-737B-455D-B9C6-941E1B74A274}" name="Column61"/>
    <tableColumn id="78" xr3:uid="{CB32F2A0-A752-4C72-99D5-E6A6E73B0DF1}" name="Column62"/>
    <tableColumn id="79" xr3:uid="{A1FCC587-0D6C-46CC-91E3-9700885A5D34}" name="Column63"/>
    <tableColumn id="80" xr3:uid="{9152B453-DA9F-4DE6-AEDE-48E92B82B3E3}" name="Column64"/>
    <tableColumn id="81" xr3:uid="{7F89FF6C-CB4C-43AB-AEA3-DB45DC7A2FFB}" name="Column65"/>
    <tableColumn id="82" xr3:uid="{A931B3EA-5D35-4BC9-9BA5-CFA2594F6368}" name="Column66"/>
    <tableColumn id="83" xr3:uid="{BF87A94F-EE97-4C69-98B1-23059F3FE8ED}" name="Column67"/>
    <tableColumn id="84" xr3:uid="{FA6EFC22-5386-4DFD-B1BE-F6B3DD5AEAD8}" name="Column68"/>
    <tableColumn id="85" xr3:uid="{72554A48-3AFF-4FFC-BB7E-7CD4EB7F9937}" name="Column69"/>
    <tableColumn id="86" xr3:uid="{A2F58B86-66A8-4056-87D9-1957CAEABAC5}" name="Column70"/>
    <tableColumn id="87" xr3:uid="{E30C94EB-1FA2-485B-BD64-88B6F3EA2DE8}" name="Column71"/>
    <tableColumn id="88" xr3:uid="{F5234D83-390C-476B-AC7B-61679426C561}" name="Column72"/>
    <tableColumn id="89" xr3:uid="{73ABB929-1180-4597-ACD2-5D75A7B7FC33}" name="Column73"/>
    <tableColumn id="90" xr3:uid="{243D5168-EFA6-4C93-B367-AD4949709BB4}" name="Column74"/>
    <tableColumn id="91" xr3:uid="{A523CB9C-2229-4ECD-8868-0D121B556664}" name="Column75"/>
    <tableColumn id="92" xr3:uid="{344D28D7-4789-412E-A409-E4E6A99A4787}" name="Column76"/>
    <tableColumn id="93" xr3:uid="{E0E7D7D5-4FC3-4858-B666-6060E9E3B21B}" name="Column77"/>
    <tableColumn id="94" xr3:uid="{0C58FCA8-EE49-4EB1-95B8-00044B338C0D}" name="Column78"/>
    <tableColumn id="95" xr3:uid="{CD3DD4B2-146D-45E8-A48D-92C757AEFD28}" name="Column79"/>
    <tableColumn id="96" xr3:uid="{B59F3933-440E-4DCE-81D0-A803DB8239DF}" name="Column80"/>
    <tableColumn id="97" xr3:uid="{DB7E1B80-357F-46C3-8B8B-165F1E7C944C}" name="Column81"/>
    <tableColumn id="98" xr3:uid="{7F5937AB-034F-44F5-AFC0-0AD7A7B9B767}" name="Column82"/>
    <tableColumn id="99" xr3:uid="{5DD52B91-BCE2-4E06-B739-5F8D80D38220}" name="Column83"/>
    <tableColumn id="100" xr3:uid="{B7CB2337-8D51-4D2D-9145-BB7F6CDADE46}" name="Column84"/>
    <tableColumn id="101" xr3:uid="{1624B060-8F98-4A4E-BE88-30D606F48A46}" name="Column85"/>
    <tableColumn id="102" xr3:uid="{27603AC5-6B1E-4B50-A614-5875D9738098}" name="Column86"/>
    <tableColumn id="103" xr3:uid="{5D8E27F6-4628-42BD-AFFC-91D02079BAFC}" name="Column87"/>
    <tableColumn id="104" xr3:uid="{B15DB7C5-60D3-49D7-9C5B-6A9EDFD618AD}" name="Column88"/>
    <tableColumn id="105" xr3:uid="{892D8FD5-A288-4B44-A435-7003137526F4}" name="Column89"/>
    <tableColumn id="106" xr3:uid="{50FDF526-7C4A-4299-ADEA-D625E7E69CC9}" name="Column90"/>
    <tableColumn id="107" xr3:uid="{78F06D09-76AA-4667-9485-8FFDF3179DEE}" name="Column91"/>
    <tableColumn id="108" xr3:uid="{A6DA54AF-F568-49D4-91B0-3CD6145C76CA}" name="Column92"/>
    <tableColumn id="109" xr3:uid="{4737BE77-2FE5-49BB-99CD-87028F11F35A}" name="Column93"/>
    <tableColumn id="110" xr3:uid="{56FC0F4B-8BB0-4007-B125-65348C8BE173}" name="Column94"/>
    <tableColumn id="111" xr3:uid="{35AE68CD-FF5E-4452-A49F-4E045E788F84}" name="Column95"/>
    <tableColumn id="112" xr3:uid="{57B2E116-D209-43B4-895D-B030FE2FC96C}" name="Column96"/>
    <tableColumn id="113" xr3:uid="{6ED38022-8F26-4A99-80E8-3890418094AF}" name="Column97"/>
    <tableColumn id="114" xr3:uid="{471F0BC8-0EEC-4D40-8E7E-A73053EE29EC}" name="Column98"/>
    <tableColumn id="115" xr3:uid="{8CA929CD-6429-46DC-8F5C-BE9A8ED78CED}" name="Column99"/>
    <tableColumn id="116" xr3:uid="{19053089-0858-474A-847F-47588C5DD939}" name="Column100"/>
    <tableColumn id="117" xr3:uid="{697BAFDF-3703-4DD4-85F7-A8FBD2A42755}" name="Column101"/>
    <tableColumn id="118" xr3:uid="{13B9F18A-B761-4B12-9536-C00576CA4E9D}" name="Column102"/>
    <tableColumn id="119" xr3:uid="{6E7CF96E-FD1F-4C34-9038-365FC2961EC7}" name="Column103"/>
    <tableColumn id="120" xr3:uid="{D546B730-F54D-4BF9-A97D-CF336AA4095C}" name="Column104"/>
    <tableColumn id="121" xr3:uid="{DC5C96B4-91CD-4299-87B1-3996CA2EF0B1}" name="Column105"/>
    <tableColumn id="122" xr3:uid="{5BC84D84-B9B2-404C-AC63-266F9EC87E06}" name="Column106"/>
    <tableColumn id="123" xr3:uid="{9C88C27F-9A7A-4100-800B-20439CA36199}" name="Column107"/>
    <tableColumn id="124" xr3:uid="{1A1C4BC8-903C-4FFC-BEC8-8B5594C1BC6E}" name="Column108"/>
    <tableColumn id="125" xr3:uid="{7CB06AAF-506F-4074-9763-0390D684A8CD}" name="Column109"/>
    <tableColumn id="126" xr3:uid="{6F274505-CB5C-43E1-BF5B-09691A77F67F}" name="Column110"/>
    <tableColumn id="127" xr3:uid="{892EF143-67D5-451D-9659-5E6282E43827}" name="Column111"/>
    <tableColumn id="128" xr3:uid="{39B627C8-7CCE-43A4-A21F-98873E04A46D}" name="Column112"/>
    <tableColumn id="129" xr3:uid="{ED645A3C-35FD-4054-A26A-D6AEE75289B7}" name="Column113"/>
    <tableColumn id="130" xr3:uid="{CA08B3B5-7078-49FF-96DE-C8389CED82A4}" name="Column114"/>
    <tableColumn id="131" xr3:uid="{943F3255-DBE2-4295-9D8D-A5CBFB359C55}" name="Column115"/>
    <tableColumn id="132" xr3:uid="{F5470B3A-8E7D-4A8B-A24F-B991D639FE6C}" name="Column116"/>
    <tableColumn id="133" xr3:uid="{ABC41880-C1FD-4839-A506-C06A018960BB}" name="Column117"/>
    <tableColumn id="134" xr3:uid="{7B4384E7-487D-4174-99AF-0D6673572C5D}" name="Column118"/>
    <tableColumn id="135" xr3:uid="{A8EE3FE2-01DF-45F7-8DD3-98441739DAA4}" name="Column119"/>
    <tableColumn id="136" xr3:uid="{196CFB1F-2033-4028-B2C0-443B2DFCC1C0}" name="Column120"/>
    <tableColumn id="137" xr3:uid="{BC3902AB-38CB-47B3-95F7-46ABC66E3AFB}" name="Column121"/>
    <tableColumn id="138" xr3:uid="{736019A1-D4EA-41EA-9660-3DF8093F7F4C}" name="Column122"/>
    <tableColumn id="139" xr3:uid="{4362926E-14D3-4FB4-9D53-464C83AC9723}" name="Column123"/>
    <tableColumn id="140" xr3:uid="{60A0A9C1-FA75-4DE8-928D-CF99F72B5DCA}" name="Column124"/>
    <tableColumn id="141" xr3:uid="{600ADCFE-D4BA-47DA-B603-D7F0C52C72CC}" name="Column125"/>
    <tableColumn id="142" xr3:uid="{0D71A343-EE5F-4DE3-825F-429EB9F78FA3}" name="Column126"/>
    <tableColumn id="143" xr3:uid="{20A0E54D-3A18-4C6E-A975-9A033812A25A}" name="Column127"/>
    <tableColumn id="144" xr3:uid="{3BAF4281-734C-4B3F-B260-0232CA7E414B}" name="Column128"/>
    <tableColumn id="145" xr3:uid="{A26CB97D-D0B5-4572-9782-41254DA53244}" name="Column129"/>
    <tableColumn id="146" xr3:uid="{273B97BF-7CF4-4836-ABB7-DA42C71F80F8}" name="Column130"/>
    <tableColumn id="147" xr3:uid="{09D93505-677F-4A49-84FC-91B50F67F434}" name="Column131"/>
    <tableColumn id="148" xr3:uid="{C6932E7E-31D9-4F18-A9E8-F65A4C7E890B}" name="Column132"/>
    <tableColumn id="149" xr3:uid="{A1EB80B4-1012-4AB3-9BE4-4499DB03C427}" name="Column133"/>
    <tableColumn id="150" xr3:uid="{0969A63A-7089-463D-806B-AE6B44B4C0A5}" name="Column134"/>
    <tableColumn id="151" xr3:uid="{75AB53E3-FEF4-4F30-8C01-8E207A3DC13F}" name="Column135"/>
    <tableColumn id="152" xr3:uid="{BE0FE648-319C-4602-9D46-3076682B9B85}" name="Column136"/>
    <tableColumn id="153" xr3:uid="{CD284C99-3EAC-4EB6-AC13-DE0DE90D0341}" name="Column137"/>
    <tableColumn id="154" xr3:uid="{539FB375-A721-432F-82C1-C382883660F9}" name="Column138"/>
    <tableColumn id="155" xr3:uid="{522C208D-5BDF-426A-8B84-7D6D8893C828}" name="Column139"/>
    <tableColumn id="156" xr3:uid="{03350522-DE92-4F9A-A42D-A872D8152958}" name="Column140"/>
    <tableColumn id="157" xr3:uid="{C374F941-DEFA-4FA4-AC25-ABE8179EA24C}" name="Column141"/>
    <tableColumn id="158" xr3:uid="{FA37A433-8125-4BFE-B93B-948794317D11}" name="Column142"/>
    <tableColumn id="159" xr3:uid="{138A265C-6CCA-4D34-B2F6-CDEDD1698C78}" name="Column143"/>
    <tableColumn id="160" xr3:uid="{3DE036A7-409A-4D78-BE9B-2C66F15C6FC3}" name="Column144"/>
    <tableColumn id="161" xr3:uid="{E8296CF6-D47C-4737-89CB-3453CF24297F}" name="Column145"/>
    <tableColumn id="162" xr3:uid="{8C9D4593-B025-4081-B644-F337F5EBD491}" name="Column146"/>
    <tableColumn id="163" xr3:uid="{D9578512-4B46-42AE-9F3E-CA4B4024DCE2}" name="Column147"/>
    <tableColumn id="164" xr3:uid="{3F1DFC92-1566-4C33-B0A8-76F27FCF0CDF}" name="Column148"/>
    <tableColumn id="165" xr3:uid="{8F81DA7C-D5F1-43EF-8D09-E8F7B96AB7F9}" name="Column149"/>
    <tableColumn id="166" xr3:uid="{B58E1621-3431-4F77-A300-3F581A6504C8}" name="Column150"/>
    <tableColumn id="167" xr3:uid="{42016AAF-C573-4725-9B5B-7566372B1C26}" name="Column151"/>
    <tableColumn id="168" xr3:uid="{7A5FEA25-1F87-4CFB-8077-6071A69FB28D}" name="Column152"/>
    <tableColumn id="169" xr3:uid="{92605D11-90C7-4265-BDD4-ED225BC3E826}" name="Column153"/>
    <tableColumn id="170" xr3:uid="{B8712706-EF33-42AE-AD54-AED8A4C59994}" name="Column154"/>
    <tableColumn id="171" xr3:uid="{60E20A9D-A42A-430A-9B9F-C675841A3FA6}" name="Column155"/>
    <tableColumn id="172" xr3:uid="{57DB23A5-AEE1-477F-BB8A-601B5E29349A}" name="Column156"/>
    <tableColumn id="173" xr3:uid="{B5F17D83-B3EC-431F-8B77-AED5B64F1EB4}" name="Column157"/>
    <tableColumn id="174" xr3:uid="{1A66AE76-619D-4E42-AAE3-22FF07D0C994}" name="Column158"/>
    <tableColumn id="175" xr3:uid="{F21FD0C2-8805-4C35-889A-63E41942CCFD}" name="Column159"/>
    <tableColumn id="176" xr3:uid="{9CD4ED51-2F02-4549-9A3B-3A81E8233681}" name="Column160"/>
    <tableColumn id="177" xr3:uid="{215684C4-3CD3-4DF8-907D-8E61A18095B6}" name="Column161"/>
    <tableColumn id="178" xr3:uid="{365E3974-7BEB-4888-80E4-C3F93E4227FD}" name="Column162"/>
    <tableColumn id="179" xr3:uid="{F9C74726-511A-446B-BFB6-6EAAC4DA5EA9}" name="Column163"/>
    <tableColumn id="180" xr3:uid="{6006D918-B097-4023-809D-BA03E7C70871}" name="Column164"/>
    <tableColumn id="181" xr3:uid="{D6DF2338-C263-4A54-83A1-FA3DBE8852A2}" name="Column165"/>
    <tableColumn id="182" xr3:uid="{B8469ECB-C0D0-4111-B6ED-4BDF0881B469}" name="Column166"/>
    <tableColumn id="183" xr3:uid="{A4217F89-8CEF-4633-9ADB-56EB78EE989E}" name="Column167"/>
    <tableColumn id="184" xr3:uid="{D1A1402E-0839-4CCB-8D24-FB2386D0AA00}" name="Column168"/>
    <tableColumn id="185" xr3:uid="{521DD908-C54A-4681-89D7-90CC68AAF15A}" name="Column169"/>
    <tableColumn id="186" xr3:uid="{E27AD916-07B5-4948-AC8F-3C4D7A325CF0}" name="Column170"/>
    <tableColumn id="187" xr3:uid="{C5861EBD-2F48-4B8D-931C-8111B951F6F1}" name="Column171"/>
    <tableColumn id="188" xr3:uid="{52D072D7-2C2A-42D4-A0AA-76C59E4438F2}" name="Column172"/>
    <tableColumn id="189" xr3:uid="{4E4C7F66-C126-4F48-9A28-6BBC6A13DBC2}" name="Column173"/>
    <tableColumn id="190" xr3:uid="{CDA4080F-B0A7-4E8D-83D9-A9FCDFD3A00F}" name="Column174"/>
    <tableColumn id="191" xr3:uid="{4995277F-1A7F-4EA9-869D-4746A4CDA108}" name="Column175"/>
    <tableColumn id="192" xr3:uid="{C3C08A7A-87BF-4EE8-9563-A071ACFC4A83}" name="Column176"/>
    <tableColumn id="193" xr3:uid="{474E1DDA-7203-4928-99D6-F858F7E4D6B6}" name="Column177"/>
    <tableColumn id="194" xr3:uid="{796EC173-4A78-43B8-938D-9694F14917A1}" name="Column178"/>
    <tableColumn id="195" xr3:uid="{0E906BC3-0BE7-4E4D-8AE4-B5E0CA5C1520}" name="Column179"/>
    <tableColumn id="196" xr3:uid="{1717B638-D0E1-4867-BF9F-89F7C3A9977C}" name="Column180"/>
    <tableColumn id="197" xr3:uid="{7F17B395-A0B1-419E-A9A2-E1CBF52B5A6E}" name="Column181"/>
    <tableColumn id="198" xr3:uid="{5F91FC04-138A-496E-805C-7C46CA811B23}" name="Column182"/>
    <tableColumn id="199" xr3:uid="{06C7C293-5EA8-4041-A780-361D2F2ED201}" name="Column183"/>
    <tableColumn id="200" xr3:uid="{C5EEFCE5-D474-4D60-98A0-BBB213E857F9}" name="Column184"/>
    <tableColumn id="201" xr3:uid="{3DA510DB-CC5B-43BB-B78A-B81F02424C5B}" name="Column185"/>
    <tableColumn id="202" xr3:uid="{A793BB1B-51CE-4CBA-B2FE-836E5F2685BC}" name="Column186"/>
    <tableColumn id="203" xr3:uid="{B395EA15-31E2-4964-92EE-60284DA0F473}" name="Column187"/>
    <tableColumn id="204" xr3:uid="{2DDC655C-262F-405F-8AED-17A55252B627}" name="Column188"/>
    <tableColumn id="205" xr3:uid="{03C0EC1B-9D97-4A13-A52B-6D379380B405}" name="Column189"/>
    <tableColumn id="206" xr3:uid="{C2525151-6910-43C5-A53F-E8B6516F33A4}" name="Column190"/>
    <tableColumn id="207" xr3:uid="{C7B04BB6-4093-4D66-8196-01108415A7D7}" name="Column191"/>
    <tableColumn id="208" xr3:uid="{68A8CCC4-D98B-41E1-967E-1B8FF201EB9F}" name="Column192"/>
    <tableColumn id="209" xr3:uid="{557D5357-0561-4C95-82AE-CE9FFA9FB584}" name="Column193"/>
    <tableColumn id="210" xr3:uid="{B41A41D6-9E37-4B70-AE15-EE09BE6BB3E6}" name="Column194"/>
    <tableColumn id="211" xr3:uid="{B0782DE5-5942-4C5A-98F5-7E6D635E7EF2}" name="Column195"/>
    <tableColumn id="212" xr3:uid="{F5479FB4-8160-4706-A8ED-184F2F80FF06}" name="Column196"/>
    <tableColumn id="213" xr3:uid="{F32704FB-2EA5-4C52-BBD7-CF52B0B5339D}" name="Column197"/>
    <tableColumn id="214" xr3:uid="{0A3217FA-549D-407D-AEFE-052CB893D532}" name="Column198"/>
    <tableColumn id="215" xr3:uid="{B3F27631-1B19-40A5-B767-5917672D99EF}" name="Column199"/>
    <tableColumn id="216" xr3:uid="{1C766423-F18C-4B3A-B9EB-534ABD092242}" name="Column200"/>
    <tableColumn id="217" xr3:uid="{61AC265F-C8D6-4096-9B81-93AF8F3BC284}" name="Column201"/>
    <tableColumn id="218" xr3:uid="{BCECBDD3-FF5C-41D5-8630-93692E4F70E8}" name="Column202"/>
    <tableColumn id="219" xr3:uid="{563ED54D-E684-4869-AAE6-B2E34143DBC4}" name="Column203"/>
    <tableColumn id="220" xr3:uid="{9B9B00CB-A0C9-4AC3-BCB7-BD88D2D7FB04}" name="Column204"/>
    <tableColumn id="221" xr3:uid="{A7C85E4C-02BC-4F5C-A28F-09C352B7BF07}" name="Column205"/>
    <tableColumn id="222" xr3:uid="{FC886622-E858-4CB0-A7D2-F415D5012E3F}" name="Column206"/>
    <tableColumn id="223" xr3:uid="{F49C6688-EFC2-4304-9522-F56FF6E35A16}" name="Column207"/>
    <tableColumn id="224" xr3:uid="{69276E93-F98B-4D0E-B9CF-2ECC2BCB5206}" name="Column208"/>
    <tableColumn id="225" xr3:uid="{150D9B4C-1630-4579-BBF6-3B57E17FA7AA}" name="Column209"/>
    <tableColumn id="226" xr3:uid="{4001FD7A-3442-46E2-A386-12FCF0CBE3AE}" name="Column210"/>
    <tableColumn id="227" xr3:uid="{7E45BB57-AE54-4D19-8002-4497AFE539DD}" name="Column211"/>
    <tableColumn id="228" xr3:uid="{35095EFE-CAD2-4575-A39D-B2AF75C199F9}" name="Column212"/>
    <tableColumn id="229" xr3:uid="{05300F27-D5FE-4E9E-AEC4-B023FC994F06}" name="Column213"/>
    <tableColumn id="230" xr3:uid="{8AB04E03-E97C-4C38-8B53-61998F2CF1BD}" name="Column214"/>
    <tableColumn id="231" xr3:uid="{5D9FA7B1-7A6F-413C-9C3E-6FB1982B617A}" name="Column215"/>
    <tableColumn id="232" xr3:uid="{186349B0-1386-41AE-BAA2-0FF182DD5164}" name="Column216"/>
    <tableColumn id="233" xr3:uid="{BB91A5D0-1A08-4175-B4B7-52C649918F4E}" name="Column217"/>
    <tableColumn id="234" xr3:uid="{CF6E66FA-DD74-4BE1-BDE4-8E9CA85E0376}" name="Column218"/>
    <tableColumn id="235" xr3:uid="{D827995D-34D1-4D52-84C7-EFA261F8630E}" name="Column219"/>
    <tableColumn id="236" xr3:uid="{8FD82BBC-F9B5-47A9-A652-C9676881136C}" name="Column220"/>
    <tableColumn id="237" xr3:uid="{7C95D071-BBFB-494C-BFFE-356B5925B182}" name="Column221"/>
    <tableColumn id="238" xr3:uid="{E3478974-E6E9-407A-9B21-4BC9D5550520}" name="Column222"/>
    <tableColumn id="239" xr3:uid="{E494C371-85B6-4D8F-AD31-31B71691DE47}" name="Column223"/>
    <tableColumn id="240" xr3:uid="{1CDBEDD6-419B-4C33-B278-F77BCA182DC1}" name="Column224"/>
    <tableColumn id="241" xr3:uid="{75A3C8D0-E06D-4036-B1B4-747BCE7D8ED5}" name="Column225"/>
    <tableColumn id="242" xr3:uid="{555D3604-BA60-4DAB-8914-8D5F31213CBE}" name="Column226"/>
    <tableColumn id="243" xr3:uid="{985A846D-8506-46A7-8B98-ECD638474F81}" name="Column227"/>
    <tableColumn id="244" xr3:uid="{6B82A5A6-7F3D-4818-8903-0772F3097482}" name="Column228"/>
    <tableColumn id="245" xr3:uid="{F48A80BB-F398-491F-A245-B7D3E6DF89A2}" name="Column229"/>
    <tableColumn id="246" xr3:uid="{B0F5205B-1430-422D-ADD6-A80972C28531}" name="Column230"/>
    <tableColumn id="247" xr3:uid="{C6FF86FD-337E-42BE-8CAB-3F0335292987}" name="Column231"/>
    <tableColumn id="248" xr3:uid="{7EF1CCF5-F2B6-4347-8B3E-17DDE6F38CE8}" name="Column232"/>
    <tableColumn id="249" xr3:uid="{0FDC546E-B357-4C48-BE73-240C4392ABBE}" name="Column233"/>
    <tableColumn id="250" xr3:uid="{D104BB16-9D87-4B4E-879C-2C9A7647860D}" name="Column234"/>
    <tableColumn id="251" xr3:uid="{A0B3CCCC-FED1-44A5-BF72-9C794BA15BB2}" name="Column235"/>
    <tableColumn id="252" xr3:uid="{35F76534-82E5-4EAD-9FD9-F98C2ADA0D1C}" name="Column236"/>
    <tableColumn id="253" xr3:uid="{E6782EF6-C376-4D66-A086-9347B200994D}" name="Column237"/>
    <tableColumn id="254" xr3:uid="{F81C23FC-B763-4FAB-877F-E4F117C5F20A}" name="Column238"/>
    <tableColumn id="255" xr3:uid="{ED70CAB0-1789-4C2F-9D66-FF39599E51EA}" name="Column239"/>
    <tableColumn id="256" xr3:uid="{4ACF66FD-1E0F-43CE-8597-DBD0765E335F}" name="Column240"/>
    <tableColumn id="257" xr3:uid="{9C8A3E87-8B4A-4953-AC1D-15BA218C6279}" name="Column241"/>
    <tableColumn id="258" xr3:uid="{6855367C-8E5A-4796-8650-47372F0C7C24}" name="Column242"/>
    <tableColumn id="259" xr3:uid="{C0E897B1-8AA2-43EF-8145-ACDF8958AF50}" name="Column243"/>
    <tableColumn id="260" xr3:uid="{310A1FBB-B56E-4059-BB78-E597342F5CD3}" name="Column244"/>
    <tableColumn id="261" xr3:uid="{6F829480-30DB-433B-A230-BF3ED487A4DA}" name="Column245"/>
    <tableColumn id="262" xr3:uid="{75049524-E90C-4FA2-BA8F-3A1BCFE61170}" name="Column246"/>
    <tableColumn id="263" xr3:uid="{B0FEFDEE-35E1-432F-B3C0-B0D243FC4939}" name="Column247"/>
    <tableColumn id="264" xr3:uid="{2B795D81-4296-49BB-B32A-BE8FF6719329}" name="Column248"/>
    <tableColumn id="265" xr3:uid="{689AF83F-EAB0-4C9E-BA7C-359FC7CCD768}" name="Column249"/>
    <tableColumn id="266" xr3:uid="{11DB174E-4E1E-4C43-8C6C-15F72A59270C}" name="Column250"/>
    <tableColumn id="267" xr3:uid="{30AB0621-4102-4110-8C58-8CF1CADCBE0B}" name="Column251"/>
    <tableColumn id="268" xr3:uid="{5BE1C054-7E04-4021-A806-DA772E1B90DB}" name="Column252"/>
    <tableColumn id="269" xr3:uid="{90C0A141-3FDE-49DC-B8DF-C2B2BB592B89}" name="Column253"/>
    <tableColumn id="270" xr3:uid="{3F6424A8-4E9F-47D9-9A99-F65009FC319A}" name="Column254"/>
    <tableColumn id="271" xr3:uid="{96180E72-5847-4307-8424-DC501B9309D0}" name="Column255"/>
    <tableColumn id="272" xr3:uid="{055193D7-2392-4DCF-8861-6DB7D2AE4D73}" name="Column256"/>
    <tableColumn id="273" xr3:uid="{3690A213-B0F8-4D6A-A902-0DBE0E683829}" name="Column257"/>
    <tableColumn id="274" xr3:uid="{3B4039A0-64B5-43AF-B8BA-8AF42F16E65A}" name="Column258"/>
    <tableColumn id="275" xr3:uid="{F4A1F1AB-BE61-4D9E-A985-983E00BA107F}" name="Column259"/>
    <tableColumn id="276" xr3:uid="{15B53F8A-83FF-4EF5-8611-6FF5CF7FF547}" name="Column260"/>
    <tableColumn id="277" xr3:uid="{F9B58CED-5DC4-4088-9304-8F7B5ACCC712}" name="Column261"/>
    <tableColumn id="278" xr3:uid="{611183B4-C6DC-4A84-BD46-967B7BA2948C}" name="Column262"/>
    <tableColumn id="279" xr3:uid="{BC9C9873-ACE3-4CAC-8937-76BD8644240A}" name="Column263"/>
    <tableColumn id="280" xr3:uid="{38B7167F-35DC-45C3-997D-88E8EC8D2324}" name="Column264"/>
    <tableColumn id="281" xr3:uid="{2404C6CC-57CD-439B-BB5F-F23769BF9686}" name="Column265"/>
    <tableColumn id="282" xr3:uid="{E60EE94C-11EC-4A0A-81E7-92D2D5BE0F40}" name="Column266"/>
    <tableColumn id="283" xr3:uid="{3AEF6C72-AA5A-4387-9E0E-5D81F728B7F9}" name="Column267"/>
    <tableColumn id="284" xr3:uid="{BD5D1189-1ABC-408B-9F77-196CA6955DD4}" name="Column268"/>
    <tableColumn id="285" xr3:uid="{19985E84-3ABA-4882-B98A-B46BB4232AFD}" name="Column269"/>
    <tableColumn id="286" xr3:uid="{98F553EE-3DEC-44C2-8187-6AB8EF247AF5}" name="Column270"/>
    <tableColumn id="287" xr3:uid="{5BE45AAC-80E2-497D-A04F-6D1282E6BA4D}" name="Column271"/>
    <tableColumn id="288" xr3:uid="{F9B5DCBE-C70D-4F75-B9A1-E24C26A8F551}" name="Column272"/>
    <tableColumn id="289" xr3:uid="{C172A3F8-673B-4BA9-81BC-A1EAAF16B0D4}" name="Column273"/>
    <tableColumn id="290" xr3:uid="{85774BE1-3F19-4C15-A07F-085103D133B4}" name="Column274"/>
    <tableColumn id="291" xr3:uid="{87EB1573-DB25-4A3D-B483-F0844262730A}" name="Column275"/>
    <tableColumn id="292" xr3:uid="{41D68582-CA3C-469C-B503-F32302D9378B}" name="Column276"/>
    <tableColumn id="293" xr3:uid="{0D43F752-CCB0-4A6A-A5CD-2D2F252D0C64}" name="Column277"/>
    <tableColumn id="294" xr3:uid="{EDF16E01-0C3A-4A45-95A2-EA123DB171B5}" name="Column278"/>
    <tableColumn id="295" xr3:uid="{C83D0B11-B5B8-466B-A951-EFA6900E272A}" name="Column279"/>
    <tableColumn id="296" xr3:uid="{2836EA12-DB1E-4A29-B9C8-7E71D729B43D}" name="Column280"/>
    <tableColumn id="297" xr3:uid="{E5C1F901-EDE5-446A-86D6-DA390BAEC168}" name="Column281"/>
    <tableColumn id="298" xr3:uid="{BA4E822B-A8B9-46C3-A4F4-1732905F45FB}" name="Column282"/>
    <tableColumn id="299" xr3:uid="{5281F1A6-A3B8-475C-B47A-E7AD067D356A}" name="Column283"/>
    <tableColumn id="300" xr3:uid="{DF34986F-364C-4E04-A546-947F44BBCB2E}" name="Column284"/>
    <tableColumn id="301" xr3:uid="{6CA314FA-5367-4329-8FCB-38B1DC28FACF}" name="Column285"/>
    <tableColumn id="302" xr3:uid="{C8966D99-5463-4C1D-8842-29085D4D5711}" name="Column286"/>
    <tableColumn id="303" xr3:uid="{00DC5C23-BB77-4409-B802-DF468F381188}" name="Column287"/>
    <tableColumn id="304" xr3:uid="{191A81DF-CC2A-48C3-98D5-A64EE27F6F91}" name="Column288"/>
    <tableColumn id="305" xr3:uid="{38928747-680F-4FE9-A942-EB7D9269CC3E}" name="Column289"/>
    <tableColumn id="306" xr3:uid="{1D68E133-2348-46BC-9CD6-3D2FA44F95EB}" name="Column290"/>
    <tableColumn id="307" xr3:uid="{32E2C736-46CB-415A-9D9B-2C8A29F6AEE9}" name="Column291"/>
    <tableColumn id="308" xr3:uid="{EA252A71-8715-4C4C-8791-1B46FD21657F}" name="Column292"/>
    <tableColumn id="309" xr3:uid="{1CB29712-DCA5-42D8-AC25-F73BB330A6D5}" name="Column293"/>
    <tableColumn id="310" xr3:uid="{36B51709-662B-4660-B1A7-A046ED27CE46}" name="Column294"/>
    <tableColumn id="311" xr3:uid="{3679390E-1CEF-4B73-9939-774D34B5E17F}" name="Column295"/>
    <tableColumn id="312" xr3:uid="{1F8823AA-8285-4EC3-A3AF-D941BC82ACE2}" name="Column296"/>
    <tableColumn id="313" xr3:uid="{651B1277-99C2-4BD9-A480-97313BC0E4D3}" name="Column297"/>
    <tableColumn id="314" xr3:uid="{01B29A5B-B079-4816-A3BE-F7E5FA648EDD}" name="Column298"/>
    <tableColumn id="315" xr3:uid="{E8948D80-B601-468A-BD4A-0EC54B7E964A}" name="Column299"/>
    <tableColumn id="316" xr3:uid="{CCB9014C-3441-41C5-9F2E-09BEA5604372}" name="Column300"/>
    <tableColumn id="317" xr3:uid="{8F7A8A84-31BA-4111-B7EB-7A08834EF821}" name="Column301"/>
    <tableColumn id="318" xr3:uid="{28395D70-D912-48AD-8093-05195FDF2ED9}" name="Column302"/>
    <tableColumn id="319" xr3:uid="{5484CF26-34C6-41B0-8D92-8CDF16EFF36D}" name="Column303"/>
    <tableColumn id="320" xr3:uid="{F8E8D7F5-948B-4F21-ACDC-7C353150A41C}" name="Column304"/>
    <tableColumn id="321" xr3:uid="{63E3425D-F93A-492D-AF8D-8378A27229BA}" name="Column305"/>
    <tableColumn id="322" xr3:uid="{728E5521-6F98-4C2E-9D54-F5BF647BB7A5}" name="Column306"/>
    <tableColumn id="323" xr3:uid="{9DD3458A-9636-4C11-9227-E197FC178035}" name="Column307"/>
    <tableColumn id="324" xr3:uid="{AE9D655A-46EE-477B-9044-9DC04B03425D}" name="Column308"/>
    <tableColumn id="325" xr3:uid="{811A913A-D0BC-455A-BAEA-0049952F9A9B}" name="Column309"/>
    <tableColumn id="326" xr3:uid="{2993EA1F-B8BC-4547-8AD0-8CB9A1C61F06}" name="Column310"/>
    <tableColumn id="327" xr3:uid="{135B3FC7-9BDD-4046-BD95-2175BE24BA00}" name="Column311"/>
    <tableColumn id="328" xr3:uid="{F87895B3-59AD-4156-8B6B-D92432F1FC18}" name="Column312"/>
    <tableColumn id="329" xr3:uid="{BFF803AC-52BD-49E3-AD85-569D8A858863}" name="Column313"/>
    <tableColumn id="330" xr3:uid="{44EE1DCF-F7C9-43BA-9188-7124E60388A4}" name="Column314"/>
    <tableColumn id="331" xr3:uid="{C783B07E-F85C-4D0C-A616-267E826220A1}" name="Column315"/>
    <tableColumn id="332" xr3:uid="{E970DFE6-B1F0-4818-9C8E-854196C48C9C}" name="Column316"/>
    <tableColumn id="333" xr3:uid="{A8B5A753-A370-42E4-9533-B665D6C2C49D}" name="Column317"/>
    <tableColumn id="334" xr3:uid="{5ED6C32B-44C5-435E-87DF-5147D10BE349}" name="Column318"/>
    <tableColumn id="335" xr3:uid="{C70CFA60-6E16-4159-8664-56BC5DE2E12A}" name="Column319"/>
    <tableColumn id="336" xr3:uid="{6009AA3A-B567-4430-AB39-2D39AC1EE898}" name="Column320"/>
    <tableColumn id="337" xr3:uid="{AE2FE9FB-A81A-4704-BF4B-8DD1E38315D4}" name="Column321"/>
    <tableColumn id="338" xr3:uid="{C142A9D0-112D-4D6B-B1B2-6E25317D241A}" name="Column322"/>
    <tableColumn id="339" xr3:uid="{B16210A5-97CC-4B4C-9F18-2BB15BB80DEA}" name="Column323"/>
    <tableColumn id="340" xr3:uid="{8D436C97-C796-4828-BC58-8A0254129164}" name="Column324"/>
    <tableColumn id="341" xr3:uid="{B3C31CBE-C6E3-439F-B18D-97323EDA6DDB}" name="Column325"/>
    <tableColumn id="342" xr3:uid="{4BF719C5-C565-46ED-B726-7BEADA393123}" name="Column326"/>
    <tableColumn id="343" xr3:uid="{3CC7421C-A312-4D96-9BD4-8CBF9C1F23C3}" name="Column327"/>
    <tableColumn id="344" xr3:uid="{E353E4B5-259D-432B-9892-AA1A152F4144}" name="Column328"/>
    <tableColumn id="345" xr3:uid="{8CDC3850-624D-4DB6-817F-6AE152B32E03}" name="Column329"/>
    <tableColumn id="346" xr3:uid="{272F8A93-7CDB-445B-87DE-988637CADBFD}" name="Column330"/>
    <tableColumn id="347" xr3:uid="{537DEF7B-24D7-4BCB-8167-D5C22F88B35D}" name="Column331"/>
    <tableColumn id="348" xr3:uid="{AE442E5A-9EB1-46C3-AA2A-27AD7AB7C6A3}" name="Column332"/>
    <tableColumn id="349" xr3:uid="{0F577BFB-2DDB-4CC1-8615-325B98BAF9F7}" name="Column333"/>
    <tableColumn id="350" xr3:uid="{0383FBFF-4BD3-40D4-9A46-88132944622D}" name="Column334"/>
    <tableColumn id="351" xr3:uid="{A0DAAFDA-272B-4B80-B3E9-2359ECCAD0FC}" name="Column335"/>
    <tableColumn id="352" xr3:uid="{8B360016-C874-43F9-A173-A060281F3FFB}" name="Column336"/>
    <tableColumn id="353" xr3:uid="{30BD0FAF-060B-4A43-92F6-58BD95C1C1A7}" name="Column337"/>
    <tableColumn id="354" xr3:uid="{FA12C05D-FB2C-4682-8746-25C4DC1647CD}" name="Column338"/>
    <tableColumn id="355" xr3:uid="{B81B6C74-9D73-47E0-ABD5-183D864BED84}" name="Column339"/>
    <tableColumn id="356" xr3:uid="{7002A68F-8933-4F73-8BB3-233EFE453167}" name="Column340"/>
    <tableColumn id="357" xr3:uid="{98376B7F-4D15-4FC9-BB2E-4C9E0C4FB2B0}" name="Column341"/>
    <tableColumn id="358" xr3:uid="{C93A45C1-8FF4-4C7C-AE3F-3B4104D34F19}" name="Column342"/>
    <tableColumn id="359" xr3:uid="{532B9054-F870-48C2-99E4-0DAC25D4E8BE}" name="Column343"/>
    <tableColumn id="360" xr3:uid="{F0F46C03-6620-4AE2-87FF-E46862EA4E37}" name="Column344"/>
    <tableColumn id="361" xr3:uid="{FBB4BBB5-D7AB-44DC-9AC6-B7450CA71A3B}" name="Column345"/>
    <tableColumn id="362" xr3:uid="{C9F88A34-1657-4E58-815C-0101A449E1CB}" name="Column346"/>
    <tableColumn id="363" xr3:uid="{6E41A695-BA23-4119-B0BF-3B2C10F890A4}" name="Column347"/>
    <tableColumn id="364" xr3:uid="{1E76B862-C165-4291-A8D4-7AFAA6D9F5DF}" name="Column348"/>
    <tableColumn id="365" xr3:uid="{CF1AF859-AED0-41ED-90BF-76AEB9D11ACC}" name="Column349"/>
    <tableColumn id="366" xr3:uid="{988C8972-5D0E-4AB6-B34B-E60F56E8636B}" name="Column350"/>
    <tableColumn id="367" xr3:uid="{81D2CBF6-CC6E-4E6A-8B14-7895FB563275}" name="Column351"/>
    <tableColumn id="368" xr3:uid="{FF066007-A4FF-4143-AFC9-67A0D9E8DF43}" name="Column352"/>
    <tableColumn id="369" xr3:uid="{FD71F5FE-728D-4FB7-8B63-C9651BB0A65C}" name="Column353"/>
    <tableColumn id="370" xr3:uid="{C3CE9C62-9375-40BE-AB9C-DAF3FD66BF22}" name="Column354"/>
    <tableColumn id="371" xr3:uid="{61225972-E88E-4CFF-A47D-3E75D733EBFF}" name="Column355"/>
    <tableColumn id="372" xr3:uid="{3D9BD1A7-77B5-4E91-8C91-A27A0BDE1555}" name="Column356"/>
    <tableColumn id="373" xr3:uid="{D44DB399-7454-4A63-BC0C-C1AC8A1C11F5}" name="Column357"/>
    <tableColumn id="374" xr3:uid="{8903D81A-517F-42DF-9968-1657775BE34A}" name="Column358"/>
    <tableColumn id="375" xr3:uid="{6DDD9971-1245-4CB7-95E6-BC1AF8EE6DA9}" name="Column359"/>
    <tableColumn id="376" xr3:uid="{5DCD1056-7186-4E34-9D82-86B3205291E4}" name="Column360"/>
    <tableColumn id="377" xr3:uid="{C13D6BB7-F251-49F8-97A9-5CEE3A0ABC70}" name="Column361"/>
    <tableColumn id="378" xr3:uid="{0A7A9AF5-A79E-4DFB-8B03-3B9834CDD73A}" name="Column362"/>
    <tableColumn id="379" xr3:uid="{002456B1-E8C0-4809-B1B1-5F4FFED705CC}" name="Column363"/>
    <tableColumn id="380" xr3:uid="{E85B48C8-DF4F-4F66-AA60-8ECE44E8754E}" name="Column364"/>
    <tableColumn id="381" xr3:uid="{784C7318-A7A0-4983-92E6-7FF5D2A39E67}" name="Column365"/>
    <tableColumn id="382" xr3:uid="{4A81F7A8-E40A-44B0-AB1E-84408CDC376E}" name="Column366"/>
    <tableColumn id="383" xr3:uid="{1AB77433-A561-4FD9-A00C-9ABC78DD96D6}" name="Column367"/>
    <tableColumn id="384" xr3:uid="{3CF5E42C-553B-4D2A-B43C-79CEA06AFCB5}" name="Column368"/>
    <tableColumn id="385" xr3:uid="{5145CA4E-C826-4394-B647-E22DDA0E0295}" name="Column369"/>
    <tableColumn id="386" xr3:uid="{CA50696B-0C2B-4745-9CC6-6A7F5B4DFBF6}" name="Column370"/>
    <tableColumn id="387" xr3:uid="{818CCF07-986E-405A-822A-F005D769C1C8}" name="Column371"/>
    <tableColumn id="388" xr3:uid="{B7F1420B-C39D-489E-8981-DB8AEF420C98}" name="Column372"/>
    <tableColumn id="389" xr3:uid="{43E98BC6-5D87-42D6-A54C-88150FB17768}" name="Column373"/>
    <tableColumn id="390" xr3:uid="{B4B47851-DAAF-46A1-975B-A6599A7F114D}" name="Column374"/>
    <tableColumn id="391" xr3:uid="{98567827-8B57-4E10-85EF-25B562CF85FC}" name="Column375"/>
    <tableColumn id="392" xr3:uid="{9D16429C-FF0A-474C-8C3D-B44A790DEEEC}" name="Column376"/>
    <tableColumn id="393" xr3:uid="{52DEDB97-C846-4880-A055-C905E93F5A34}" name="Column377"/>
    <tableColumn id="394" xr3:uid="{A4A4F7DE-8E20-4C7C-A575-C65E3501C4B1}" name="Column378"/>
    <tableColumn id="395" xr3:uid="{313BE226-D0B8-4029-A2E6-CE6C8CD668C8}" name="Column379"/>
    <tableColumn id="396" xr3:uid="{17F7CA3C-C2F9-40DD-A699-EA928F1EF080}" name="Column380"/>
    <tableColumn id="397" xr3:uid="{7E3E67A5-ECD3-4BBD-A95B-D8FFAA38D987}" name="Column381"/>
    <tableColumn id="398" xr3:uid="{D56BEDC9-EE90-4885-AFFA-6B3BC08B2CCB}" name="Column382"/>
    <tableColumn id="399" xr3:uid="{992A5F7A-3BF6-4704-9370-268D383E2889}" name="Column383"/>
    <tableColumn id="400" xr3:uid="{E4ED729F-360B-4E60-8637-7C2D6261A73C}" name="Column384"/>
    <tableColumn id="401" xr3:uid="{F738556D-46B1-4EB9-881C-E489071AA826}" name="Column385"/>
    <tableColumn id="402" xr3:uid="{B60B03B8-8F36-464F-9FAA-C1A769D43AD9}" name="Column386"/>
    <tableColumn id="403" xr3:uid="{54C770DB-D45C-4FC4-883A-C07A136F8BD7}" name="Column387"/>
    <tableColumn id="404" xr3:uid="{6E86F5B5-3FF6-4F26-A7A6-3CD67E4507BB}" name="Column388"/>
    <tableColumn id="405" xr3:uid="{1DEE566D-8EFF-44D7-9871-06B74712CCF7}" name="Column389"/>
    <tableColumn id="406" xr3:uid="{97BC90E2-CD5A-4C19-8A3B-FD3A613EF40F}" name="Column390"/>
    <tableColumn id="407" xr3:uid="{574EC2E5-549B-4AE4-A5D7-88555E72AFF5}" name="Column391"/>
    <tableColumn id="408" xr3:uid="{23DC5642-88EA-440D-AE95-C3C1472283F6}" name="Column392"/>
    <tableColumn id="409" xr3:uid="{FFCD15D3-BF84-47EF-91B9-1120940CF850}" name="Column393"/>
    <tableColumn id="410" xr3:uid="{BFD7AED1-1BE8-4947-85BC-067449B4A974}" name="Column394"/>
    <tableColumn id="411" xr3:uid="{4BE874D7-123D-4591-9FA9-728FE0CC159A}" name="Column395"/>
    <tableColumn id="412" xr3:uid="{2B19E6C9-2D86-471D-836A-349BA73BA659}" name="Column396"/>
    <tableColumn id="413" xr3:uid="{B948E11F-BA45-4CC7-90B0-83E851605FB1}" name="Column397"/>
    <tableColumn id="414" xr3:uid="{2C4B665C-FAD7-4C5A-8843-BAC650155ADA}" name="Column398"/>
    <tableColumn id="415" xr3:uid="{89AFB059-7DE1-4A3A-8588-A6E05E17268B}" name="Column399"/>
    <tableColumn id="416" xr3:uid="{01A7E8F1-4373-41DC-BD1F-CF9C1B6B5609}" name="Column400"/>
    <tableColumn id="417" xr3:uid="{F6113133-909A-4AC1-A246-EE2B31FDA6B5}" name="Column401"/>
    <tableColumn id="418" xr3:uid="{21CFFB60-2888-4DE5-8DC1-CD16F9C65ACF}" name="Column402"/>
    <tableColumn id="419" xr3:uid="{114EA74B-045F-40DE-8FF6-1BB1C3A89616}" name="Column403"/>
    <tableColumn id="420" xr3:uid="{5EFB70AA-F7F7-4167-9CBA-5B200E909576}" name="Column404"/>
    <tableColumn id="421" xr3:uid="{C27A4C96-0D11-4524-879A-5BC88DE49361}" name="Column405"/>
    <tableColumn id="422" xr3:uid="{EFE4BB80-4F0F-4C24-9918-621922C251C9}" name="Column406"/>
    <tableColumn id="423" xr3:uid="{B31AAE62-E456-456E-A404-F0401301224D}" name="Column407"/>
    <tableColumn id="424" xr3:uid="{25E618D7-B042-4FAA-8039-9467D4CB0030}" name="Column408"/>
    <tableColumn id="425" xr3:uid="{EF01F098-499D-45E7-8FE0-B729C6F4A046}" name="Column409"/>
    <tableColumn id="426" xr3:uid="{D1D79392-FFFF-4690-879F-9678C92BF93C}" name="Column410"/>
    <tableColumn id="427" xr3:uid="{9CC9AE4B-1275-42F6-A558-6D60704327FA}" name="Column411"/>
    <tableColumn id="428" xr3:uid="{DB2AB278-45AA-4446-B62F-BC80BA6211A7}" name="Column412"/>
    <tableColumn id="429" xr3:uid="{613932C1-762C-4985-9FE6-58CB19C7488E}" name="Column413"/>
    <tableColumn id="430" xr3:uid="{EE10ED27-8BDA-4300-9754-1B5757CA3299}" name="Column414"/>
    <tableColumn id="431" xr3:uid="{BA43F420-CB31-4151-A744-9C0701BFD6DA}" name="Column415"/>
    <tableColumn id="432" xr3:uid="{8BB2E0B8-C7F6-48EC-8F89-33075342EF68}" name="Column416"/>
    <tableColumn id="433" xr3:uid="{FFF5C05A-157C-41A1-977A-2BD607B99719}" name="Column417"/>
    <tableColumn id="434" xr3:uid="{98D9E823-FF18-4B39-A6B1-CD5AED3EC8A2}" name="Column418"/>
    <tableColumn id="435" xr3:uid="{5C435A3B-6C0D-48F3-97BA-F143A6DA154F}" name="Column419"/>
    <tableColumn id="436" xr3:uid="{42A164BE-984D-47B5-8027-DBD8DD1C3532}" name="Column420"/>
    <tableColumn id="437" xr3:uid="{B48D598B-252A-4E4A-B05F-FEC618EADFC7}" name="Column421"/>
    <tableColumn id="438" xr3:uid="{35527ABC-4989-4DD1-89E2-259422ED4C7E}" name="Column422"/>
    <tableColumn id="439" xr3:uid="{FA7064E2-C553-48F9-B40D-A743A2DF1E5C}" name="Column423"/>
    <tableColumn id="440" xr3:uid="{10AE6220-EE32-4B29-B7DF-C67E9F4E3944}" name="Column424"/>
    <tableColumn id="441" xr3:uid="{7B58F3DD-57B5-4429-87AD-FAB1AF7757DA}" name="Column425"/>
    <tableColumn id="442" xr3:uid="{6EBEA87C-6E76-451E-971E-BF268A0172E1}" name="Column426"/>
    <tableColumn id="443" xr3:uid="{B070E942-0A09-47F9-BBD1-E76A2A06FEBD}" name="Column427"/>
    <tableColumn id="444" xr3:uid="{0ACC540F-E1F9-48B4-B330-F60E1AB3A808}" name="Column428"/>
    <tableColumn id="445" xr3:uid="{7A74C7D4-595F-4AB2-AF6C-00479C311272}" name="Column429"/>
    <tableColumn id="446" xr3:uid="{C7B91927-B634-41DD-8936-D8F4933735CC}" name="Column430"/>
    <tableColumn id="447" xr3:uid="{8710AAA9-5833-411D-A1C8-8DE6EFB0457F}" name="Column431"/>
    <tableColumn id="448" xr3:uid="{F54F22B5-9AA5-428F-A6BD-3A6C236FB3C3}" name="Column432"/>
    <tableColumn id="449" xr3:uid="{E35086F7-E128-4A66-92A5-617299112D38}" name="Column433"/>
    <tableColumn id="450" xr3:uid="{F963F038-8D45-4561-8465-983285D920D2}" name="Column434"/>
    <tableColumn id="451" xr3:uid="{20047323-C47B-4943-99E5-7876EFA6C2A0}" name="Column435"/>
    <tableColumn id="452" xr3:uid="{12314C32-B4C0-4AB3-BA20-747FB4F56385}" name="Column436"/>
    <tableColumn id="453" xr3:uid="{D3048FA4-AE4D-4E06-8947-BB4BEB18D2D0}" name="Column437"/>
    <tableColumn id="454" xr3:uid="{BF7D8C65-C12C-4E70-ACF2-D5D22752E997}" name="Column438"/>
    <tableColumn id="455" xr3:uid="{BDA194EE-CC84-4645-B1B1-263E296FF5EE}" name="Column439"/>
    <tableColumn id="456" xr3:uid="{5D59A25A-494D-4C1D-8254-B77E0811E2C2}" name="Column440"/>
    <tableColumn id="457" xr3:uid="{39273BBC-FCD6-4FFB-91D5-235ED24C8592}" name="Column441"/>
    <tableColumn id="458" xr3:uid="{F211FB03-97D4-4FD0-B435-AED007A752B1}" name="Column442"/>
    <tableColumn id="459" xr3:uid="{53D76E95-849C-45FC-890B-E295FB10E89B}" name="Column443"/>
    <tableColumn id="460" xr3:uid="{18CAF7A1-713D-47A1-AC80-0F594847B691}" name="Column444"/>
    <tableColumn id="461" xr3:uid="{72E1EC46-0B06-4B6E-AB86-A6F1C1B2657B}" name="Column445"/>
    <tableColumn id="462" xr3:uid="{6E18947F-6878-4E5F-B1F2-CF6D9D83C488}" name="Column446"/>
    <tableColumn id="463" xr3:uid="{A3EE7C4E-14AD-4A80-A8A2-4BDCF96870B3}" name="Column447"/>
    <tableColumn id="464" xr3:uid="{53535256-EB91-47E5-8ED3-27F762FAAD32}" name="Column448"/>
    <tableColumn id="465" xr3:uid="{64476016-AFDE-42F2-9BC2-56E198CAFADA}" name="Column449"/>
    <tableColumn id="466" xr3:uid="{2C045EDA-9AE1-4810-A214-4E0BD7EC2996}" name="Column450"/>
    <tableColumn id="467" xr3:uid="{1B901CA9-6D92-431E-AF65-1776F92CB27A}" name="Column451"/>
    <tableColumn id="468" xr3:uid="{6FAD6EA0-2F64-4EBA-AEB8-BECC58F2B201}" name="Column452"/>
    <tableColumn id="469" xr3:uid="{A1468743-6813-4B44-8940-F213C0F0DF34}" name="Column453"/>
    <tableColumn id="470" xr3:uid="{BE65124E-260C-43E2-A476-460E81002882}" name="Column454"/>
    <tableColumn id="471" xr3:uid="{404E6EF4-BDA0-45E2-9E07-8317BA768801}" name="Column455"/>
    <tableColumn id="472" xr3:uid="{ED6D0133-B016-444C-875F-A60D157537FB}" name="Column456"/>
    <tableColumn id="473" xr3:uid="{AE82F51A-CA1A-4F85-B23B-8BD2A9C682C7}" name="Column457"/>
    <tableColumn id="474" xr3:uid="{2538A2A0-002F-4675-A93F-75246BC03F64}" name="Column458"/>
    <tableColumn id="475" xr3:uid="{A0C4C834-1E93-4338-A0DB-387DEA898238}" name="Column459"/>
    <tableColumn id="476" xr3:uid="{DD29D07F-2340-4017-BF03-45A6CD18C14A}" name="Column460"/>
    <tableColumn id="477" xr3:uid="{05991AFA-34B6-4057-9AF3-611CE0A099C5}" name="Column461"/>
    <tableColumn id="478" xr3:uid="{35B747C4-BEB0-4D3F-8295-5785725CDDA9}" name="Column462"/>
    <tableColumn id="479" xr3:uid="{0363E19A-D2A0-4AA1-9DC6-806C61B03A8A}" name="Column463"/>
    <tableColumn id="480" xr3:uid="{26AA795C-49CF-4D65-87D1-9190A0841787}" name="Column464"/>
    <tableColumn id="481" xr3:uid="{AB56F089-A016-46D8-89B9-F19BF530DD61}" name="Column465"/>
    <tableColumn id="482" xr3:uid="{65095806-A4EF-437A-813D-1685F6521C9D}" name="Column466"/>
    <tableColumn id="483" xr3:uid="{80193BCD-2FF7-44D6-A2CB-48F8901D6254}" name="Column467"/>
    <tableColumn id="484" xr3:uid="{421F2DA3-3A39-4520-B6D7-60793ABEDFFF}" name="Column468"/>
    <tableColumn id="485" xr3:uid="{4D5164AA-92DC-43C7-B069-58193B0549D5}" name="Column469"/>
    <tableColumn id="486" xr3:uid="{FEA20E40-5271-4D02-8746-93FD09EA5C22}" name="Column470"/>
    <tableColumn id="487" xr3:uid="{A98D792F-A736-4B20-8372-8F56FDD4486A}" name="Column471"/>
    <tableColumn id="488" xr3:uid="{58F8C8A1-7C9C-41F0-9E65-CBC7DADB800B}" name="Column472"/>
    <tableColumn id="489" xr3:uid="{F2A0F0E9-AEAA-476C-ABA6-BD828A8B4D38}" name="Column473"/>
    <tableColumn id="490" xr3:uid="{4A7DBB44-5AEB-4957-AED5-1C3E04850CE7}" name="Column474"/>
    <tableColumn id="491" xr3:uid="{A37FB4AD-5E7C-41EE-A636-4A22061A55A8}" name="Column475"/>
    <tableColumn id="492" xr3:uid="{D015465E-D8E0-415C-8469-65F632A4B7F2}" name="Column476"/>
    <tableColumn id="493" xr3:uid="{7E9F9FB5-BD88-41D2-8897-EDB1C7DD96B7}" name="Column477"/>
    <tableColumn id="494" xr3:uid="{1174A2AA-9175-41C1-BC6C-021E73B6F32D}" name="Column478"/>
    <tableColumn id="495" xr3:uid="{72506487-21F1-46A2-98A1-80C61465F70B}" name="Column479"/>
    <tableColumn id="496" xr3:uid="{87287AFA-469B-4560-99AC-318BA679EBFE}" name="Column480"/>
    <tableColumn id="497" xr3:uid="{8A15F9B3-F1A9-4C3B-8C50-28BDF279A49C}" name="Column481"/>
    <tableColumn id="498" xr3:uid="{DCBED817-7A34-4B91-B18D-72939A8A9B95}" name="Column482"/>
    <tableColumn id="499" xr3:uid="{C8358EED-2EB2-4A95-AB6E-6D19B63F1A3C}" name="Column483"/>
    <tableColumn id="500" xr3:uid="{9D4C20CD-EA7A-4F84-BAB9-2E26667312AF}" name="Column484"/>
    <tableColumn id="501" xr3:uid="{671E9E5E-C064-485A-8B5F-255F641A4106}" name="Column485"/>
    <tableColumn id="502" xr3:uid="{CA6086D7-79AA-4B28-8158-BA6B719A928A}" name="Column486"/>
    <tableColumn id="503" xr3:uid="{04D55DD4-D404-44EA-B431-8E4F81DAFE11}" name="Column487"/>
    <tableColumn id="504" xr3:uid="{5DCE7A33-78D8-4CAB-A422-DBA585BEA2EF}" name="Column488"/>
    <tableColumn id="505" xr3:uid="{C8535B72-95CA-4171-B9ED-5D3590C170CC}" name="Column489"/>
    <tableColumn id="506" xr3:uid="{772BBA01-5E40-4EA9-AC92-EE3391FE1C68}" name="Column490"/>
    <tableColumn id="507" xr3:uid="{A0B34A47-77F3-475C-B927-4F8CF9DB92D5}" name="Column491"/>
    <tableColumn id="508" xr3:uid="{FA78116E-C611-4E12-8F7E-956E05EFC33E}" name="Column492"/>
    <tableColumn id="509" xr3:uid="{87909FC1-62F3-4E75-AC71-70EBF6AF2C47}" name="Column493"/>
    <tableColumn id="510" xr3:uid="{DB496934-CB33-4AB0-BF4E-3E4BF2B05F24}" name="Column494"/>
    <tableColumn id="511" xr3:uid="{CE9ED8B4-1D50-410A-A3BD-7985C362F820}" name="Column495"/>
    <tableColumn id="512" xr3:uid="{83D1D7F8-3CEA-4261-B05F-95F86D6B1FCE}" name="Column496"/>
    <tableColumn id="513" xr3:uid="{FBBAE9E8-891A-46FA-9330-9699FF2FAD1F}" name="Column497"/>
    <tableColumn id="514" xr3:uid="{2329D693-FF3F-44C2-AD3D-938553B9E51A}" name="Column498"/>
    <tableColumn id="515" xr3:uid="{E874AE20-7270-4545-A11F-29AEF9C88D13}" name="Column499"/>
    <tableColumn id="516" xr3:uid="{883A734E-03D9-4A3E-8389-B7D6B0C31ECD}" name="Column500"/>
    <tableColumn id="517" xr3:uid="{FF996704-44E5-487A-8DCA-679DF83D2DA6}" name="Column501"/>
    <tableColumn id="518" xr3:uid="{950397D5-DBF5-4273-8312-E12F3EA216C4}" name="Column502"/>
    <tableColumn id="519" xr3:uid="{25F5DAF6-8603-44DF-A349-DABDEE2107EC}" name="Column503"/>
    <tableColumn id="520" xr3:uid="{E8C585BE-067D-4BD7-B40D-411A2A8D708F}" name="Column504"/>
    <tableColumn id="521" xr3:uid="{B6BB3D99-7DD9-42DD-87BA-9500EC710063}" name="Column505"/>
    <tableColumn id="522" xr3:uid="{0A45C2E7-CBAA-4313-8136-EC2CB3A66E06}" name="Column506"/>
    <tableColumn id="523" xr3:uid="{9F3D3E55-85C7-46E8-879B-E9262F5244B6}" name="Column507"/>
    <tableColumn id="524" xr3:uid="{CABD7594-16EE-468E-97D4-0708CC667B93}" name="Column508"/>
    <tableColumn id="525" xr3:uid="{985135DF-9A5F-4C7C-845E-4EC39161038C}" name="Column509"/>
    <tableColumn id="526" xr3:uid="{905E88B2-D35C-4AAA-A280-0B99FAADDF8E}" name="Column510"/>
    <tableColumn id="527" xr3:uid="{C218468B-0B7D-4522-99A4-1F7AF80B4674}" name="Column511"/>
    <tableColumn id="528" xr3:uid="{18DE8653-2500-4955-86BD-B74E67DFADDB}" name="Column512"/>
    <tableColumn id="529" xr3:uid="{09DBD144-192D-4A8B-9E44-C4B8344EDE0A}" name="Column513"/>
    <tableColumn id="530" xr3:uid="{27B06873-C06D-4758-9EC0-FEA5CD7273FD}" name="Column514"/>
    <tableColumn id="531" xr3:uid="{78FC5186-1B04-4387-BBA7-9DA3BC1270C2}" name="Column515"/>
    <tableColumn id="532" xr3:uid="{3F6D2130-74FD-47E4-99F2-26195DE080F4}" name="Column516"/>
    <tableColumn id="533" xr3:uid="{7D231AB6-D8BB-4E78-B64C-F34474BABDCD}" name="Column517"/>
    <tableColumn id="534" xr3:uid="{ECDB7C48-B7D9-4E36-A163-E4D3E3F348BF}" name="Column518"/>
    <tableColumn id="535" xr3:uid="{982BDB16-B2EA-45F8-98B3-2ECD1EA55AF6}" name="Column519"/>
    <tableColumn id="536" xr3:uid="{5E2C69E4-E033-49EB-922A-C2A6EB890E29}" name="Column520"/>
    <tableColumn id="537" xr3:uid="{24E31EEA-FC93-479B-A9DD-045C29D75C12}" name="Column521"/>
    <tableColumn id="538" xr3:uid="{5EAB9DBF-4464-4ADB-9F13-88BB30EA653F}" name="Column522"/>
    <tableColumn id="539" xr3:uid="{A241EB6A-2D0A-4990-BD52-7DB252A5E283}" name="Column523"/>
    <tableColumn id="540" xr3:uid="{60580F58-C0A0-4741-80CC-8E5F5DFD2439}" name="Column524"/>
    <tableColumn id="541" xr3:uid="{0641617F-8710-4F5F-BA14-BBFD2D3444FF}" name="Column525"/>
    <tableColumn id="542" xr3:uid="{AA00AE16-7F26-491C-AF14-73A3CE05D425}" name="Column526"/>
    <tableColumn id="543" xr3:uid="{FF82914C-3E63-4C37-9FF0-44326258D223}" name="Column527"/>
    <tableColumn id="544" xr3:uid="{2CA868A8-CF0B-4674-A15A-2C5FE6BF983C}" name="Column528"/>
    <tableColumn id="545" xr3:uid="{9FF9A76D-35F5-4193-8AF2-5483A61208B3}" name="Column529"/>
    <tableColumn id="546" xr3:uid="{FAA4E9F1-412B-4675-BAE2-69DAB60473D4}" name="Column530"/>
    <tableColumn id="547" xr3:uid="{BED69B12-7E28-4E30-AC29-BFC0FE221FCC}" name="Column531"/>
    <tableColumn id="548" xr3:uid="{8EAB2684-D22D-4E31-95BE-0E150194FB0C}" name="Column532"/>
    <tableColumn id="549" xr3:uid="{79B5623C-7692-4F17-9C41-133C7A663DF3}" name="Column533"/>
    <tableColumn id="550" xr3:uid="{9EE60D31-0621-4594-893C-D1B70FFFBF9E}" name="Column534"/>
    <tableColumn id="551" xr3:uid="{5E1784B2-9A03-4F44-8F33-19C958004FEF}" name="Column535"/>
    <tableColumn id="552" xr3:uid="{96185FEC-9557-4035-9E2A-0F34E10D79CF}" name="Column536"/>
    <tableColumn id="553" xr3:uid="{7BCD903A-8462-4D05-A09F-AC50932D8034}" name="Column537"/>
    <tableColumn id="554" xr3:uid="{43E7DC65-17CA-4DD4-9671-4F1C603FE1B4}" name="Column538"/>
    <tableColumn id="555" xr3:uid="{1E45B5C9-DC55-4C1F-96C4-6F241F9E6FB8}" name="Column539"/>
    <tableColumn id="556" xr3:uid="{5CA63D61-BE08-458C-BA12-1E1AEA74E535}" name="Column540"/>
    <tableColumn id="557" xr3:uid="{58049E26-B7D1-455D-A9C6-97D0D64D220C}" name="Column541"/>
    <tableColumn id="558" xr3:uid="{D916CD37-4D7A-44A9-AB1C-94E1D6B7386D}" name="Column542"/>
    <tableColumn id="559" xr3:uid="{DD5774F8-ED51-4128-B7CB-5C2FDEC54746}" name="Column543"/>
    <tableColumn id="560" xr3:uid="{A958A81F-CD5C-4076-BE71-1F75F52CB108}" name="Column544"/>
    <tableColumn id="561" xr3:uid="{DF7B255F-3D48-4C6F-A2D9-F1E6BBF2FD9E}" name="Column545"/>
    <tableColumn id="562" xr3:uid="{8C45C76B-8481-4EA0-83FF-8C94205241D6}" name="Column546"/>
    <tableColumn id="563" xr3:uid="{00DCEF98-06E4-495E-ABEB-5CDD27695AD4}" name="Column547"/>
    <tableColumn id="564" xr3:uid="{55D86950-D17C-4C9A-A4DA-1D0F386314E6}" name="Column548"/>
    <tableColumn id="565" xr3:uid="{C62CCBDE-8177-4E1A-962F-AC77D5AB4146}" name="Column549"/>
    <tableColumn id="566" xr3:uid="{D05CCB9F-5E8F-4C0B-A0AB-09C12E290035}" name="Column550"/>
    <tableColumn id="567" xr3:uid="{87ED836F-BB96-46E4-9C73-86F2D9A3CC13}" name="Column551"/>
    <tableColumn id="568" xr3:uid="{33C6AC2A-0F72-4B87-88D2-7ED99E5027BE}" name="Column552"/>
    <tableColumn id="569" xr3:uid="{BF7E0825-2D88-476E-A958-22685CBBC348}" name="Column553"/>
    <tableColumn id="570" xr3:uid="{8C5A3B1F-0F4C-4D1A-AAED-4653B83D5AF1}" name="Column554"/>
    <tableColumn id="571" xr3:uid="{24178AB4-334F-4D96-AACD-A18BAAB2A675}" name="Column555"/>
    <tableColumn id="572" xr3:uid="{63425A90-C25F-4EAC-9898-EC922D3BE285}" name="Column556"/>
    <tableColumn id="573" xr3:uid="{A35C5079-06BF-4789-BD2D-CF450AD3C1EF}" name="Column557"/>
    <tableColumn id="574" xr3:uid="{7A210F12-B9C0-41C8-A9F6-D70AEFC10B8D}" name="Column558"/>
    <tableColumn id="575" xr3:uid="{C548AC97-8A01-43F3-8B65-5EAF7CBB0283}" name="Column559"/>
    <tableColumn id="576" xr3:uid="{B541D48F-2A7E-4D23-8DD7-770AC6107054}" name="Column560"/>
    <tableColumn id="577" xr3:uid="{7ACD5283-971A-4866-82A7-72D2FD0CD8FF}" name="Column561"/>
    <tableColumn id="578" xr3:uid="{F49DA140-F2DA-4FC0-888F-97D4B74E670C}" name="Column562"/>
    <tableColumn id="579" xr3:uid="{3DA59B67-A075-47D3-B01B-8A543E53C086}" name="Column563"/>
    <tableColumn id="580" xr3:uid="{EA2E484E-549D-4EC7-BEA0-DB905A3CA8CD}" name="Column564"/>
    <tableColumn id="581" xr3:uid="{A77215F6-4D93-49AA-81DF-6B332499FB17}" name="Column565"/>
    <tableColumn id="582" xr3:uid="{36B7FAC3-9C35-40CB-B940-77CC7C3B9F2C}" name="Column566"/>
    <tableColumn id="583" xr3:uid="{9DF156A3-310E-4CD3-A2DE-EBDDC6F3FFFD}" name="Column567"/>
    <tableColumn id="584" xr3:uid="{950A68FA-12EC-4840-A1F0-9C38F579307C}" name="Column568"/>
    <tableColumn id="585" xr3:uid="{399F7128-E50D-4FB9-84B7-9136D74E56E6}" name="Column569"/>
    <tableColumn id="586" xr3:uid="{542CA204-7027-42C7-BD11-DD00D265E9FE}" name="Column570"/>
    <tableColumn id="587" xr3:uid="{7937E877-430A-4345-8A28-8502B774B355}" name="Column571"/>
    <tableColumn id="588" xr3:uid="{768524B6-191B-4598-AA0C-065969475E8D}" name="Column572"/>
    <tableColumn id="589" xr3:uid="{F97A181C-7037-4871-BED3-CB2AFEBE7203}" name="Column573"/>
    <tableColumn id="590" xr3:uid="{29B04A51-AF47-4B0B-8825-6B0B25324496}" name="Column574"/>
    <tableColumn id="591" xr3:uid="{0C4C8F8F-5BE6-4A14-A927-E80B0EB13B7A}" name="Column575"/>
    <tableColumn id="592" xr3:uid="{A8B1B4F4-DA3F-4C61-91F7-9B3AB8FCEC6F}" name="Column576"/>
    <tableColumn id="593" xr3:uid="{BC431E2A-4773-4D37-BACB-AD5BFE92FD11}" name="Column577"/>
    <tableColumn id="594" xr3:uid="{255D6B5D-3D2D-4BE3-B07C-62DFCAF20BBE}" name="Column578"/>
    <tableColumn id="595" xr3:uid="{7B40FFDD-1987-4E3E-A59B-EDC14F4853AF}" name="Column579"/>
    <tableColumn id="596" xr3:uid="{5471896B-0C8A-4399-89E5-574C2C69C0C5}" name="Column580"/>
    <tableColumn id="597" xr3:uid="{74CD7DCA-CB15-4CF3-922D-3F101BC8AC83}" name="Column581"/>
    <tableColumn id="598" xr3:uid="{66C70D62-5FE1-4FC9-9018-F408216498DC}" name="Column582"/>
    <tableColumn id="599" xr3:uid="{33282D85-0C9B-4114-B8B1-05E66F8B65A4}" name="Column583"/>
    <tableColumn id="600" xr3:uid="{0D4DDEE4-B55D-4141-8D18-0CDF3A373B6F}" name="Column584"/>
    <tableColumn id="601" xr3:uid="{A4A91454-6A49-4DD8-BC56-33A60E608118}" name="Column585"/>
    <tableColumn id="602" xr3:uid="{F3CD0566-AEED-4609-8F5A-06CE494E577E}" name="Column586"/>
    <tableColumn id="603" xr3:uid="{BD951969-B4B9-4257-B1AF-7E3B42D8A99B}" name="Column587"/>
    <tableColumn id="604" xr3:uid="{98841086-6EA7-4292-9625-A8D35A4C0255}" name="Column588"/>
    <tableColumn id="605" xr3:uid="{F39CCD9E-6CA3-4B6C-B308-04790FA93CB1}" name="Column589"/>
    <tableColumn id="606" xr3:uid="{D4FD9213-3411-490F-958F-FECF3EF7DD3D}" name="Column590"/>
    <tableColumn id="607" xr3:uid="{5D6EFFDE-6062-42ED-BF65-2D3C60EFCA3F}" name="Column591"/>
    <tableColumn id="608" xr3:uid="{408B026D-48B0-4FFD-BC53-35EB3D9FE4A0}" name="Column592"/>
    <tableColumn id="609" xr3:uid="{92F52DC2-4330-49F1-99B5-13DB467E3C32}" name="Column593"/>
    <tableColumn id="610" xr3:uid="{142D385D-E2FB-455C-80E8-5FA79CE14997}" name="Column594"/>
    <tableColumn id="611" xr3:uid="{70D0925F-1A5A-4A93-9ADA-5606FDF43D3A}" name="Column595"/>
    <tableColumn id="612" xr3:uid="{E4E27E17-A2A9-4634-AC1C-990697809C8E}" name="Column596"/>
    <tableColumn id="613" xr3:uid="{2065D641-FE5E-4351-8EDC-60BD0B11A96A}" name="Column597"/>
    <tableColumn id="614" xr3:uid="{7FF360CE-ED50-4396-A7A4-E01EDC57D194}" name="Column598"/>
    <tableColumn id="615" xr3:uid="{E1268B14-4F5A-46F1-B9FC-3206214B185E}" name="Column599"/>
    <tableColumn id="616" xr3:uid="{820C2523-9AB4-41DB-8853-D089768435DE}" name="Column600"/>
    <tableColumn id="617" xr3:uid="{94FCF2F5-90ED-4E3D-8C51-003A5BF654C0}" name="Column601"/>
    <tableColumn id="618" xr3:uid="{74FC4AC4-61B9-4AB4-AFB5-A549386D2F5D}" name="Column602"/>
    <tableColumn id="619" xr3:uid="{E7CF7EDE-ECEE-4AED-A2EB-D3239D2ABF13}" name="Column603"/>
    <tableColumn id="620" xr3:uid="{87D765AD-0972-447E-A9A2-892FFED32A49}" name="Column604"/>
    <tableColumn id="621" xr3:uid="{406520B5-577B-49D3-984C-B23815EE53E5}" name="Column605"/>
    <tableColumn id="622" xr3:uid="{D3CB3C2A-04E6-4192-8D6E-A756B9F9FF58}" name="Column606"/>
    <tableColumn id="623" xr3:uid="{F1CE3F80-3314-4FA9-BCD4-6A8A0956BE60}" name="Column607"/>
    <tableColumn id="624" xr3:uid="{C5DCEBD5-B93A-4298-9386-B3899D256344}" name="Column608"/>
    <tableColumn id="625" xr3:uid="{3A2F3FBB-F8B8-4CF8-A26D-64BCB070EEDD}" name="Column609"/>
    <tableColumn id="626" xr3:uid="{707E37D7-627F-4715-BA7B-5CE1617DE90E}" name="Column610"/>
    <tableColumn id="627" xr3:uid="{54818137-A798-4717-A881-023B177A0447}" name="Column611"/>
    <tableColumn id="628" xr3:uid="{94255C5A-92EC-4E9E-B693-AC2612D9334E}" name="Column612"/>
    <tableColumn id="629" xr3:uid="{331066D9-0843-4A37-B63B-3E0E2B23F6D0}" name="Column613"/>
    <tableColumn id="630" xr3:uid="{5453B0F3-8CE4-4174-86E4-CD820A1E5A0B}" name="Column614"/>
    <tableColumn id="631" xr3:uid="{746C62B5-3F33-48B5-89FA-832D90E2876C}" name="Column615"/>
    <tableColumn id="632" xr3:uid="{0A879DB8-E926-475C-9649-52295241E289}" name="Column616"/>
    <tableColumn id="633" xr3:uid="{01C70B90-64A5-4928-B19E-997BC0708A55}" name="Column617"/>
    <tableColumn id="634" xr3:uid="{8E252858-31BD-4B2B-8B1B-80039A391AA7}" name="Column618"/>
    <tableColumn id="635" xr3:uid="{90F48A2E-1B5D-409A-A1B9-0F9FEEC4C744}" name="Column619"/>
    <tableColumn id="636" xr3:uid="{6221E7BE-8C39-40C9-A73B-4473BB16D4AC}" name="Column620"/>
    <tableColumn id="637" xr3:uid="{7690D644-FDA4-4AB1-85F2-5BFE27C22803}" name="Column621"/>
    <tableColumn id="638" xr3:uid="{64DDBDAC-4606-4268-9BB0-778CAAB18CF4}" name="Column622"/>
    <tableColumn id="639" xr3:uid="{64D2D9F5-79FA-42EB-9982-F6EB8CC6398C}" name="Column623"/>
    <tableColumn id="640" xr3:uid="{10A16607-D142-4995-AF62-00B41555420A}" name="Column624"/>
    <tableColumn id="641" xr3:uid="{DE84F553-4A37-4BC6-A4BC-765BCED99BB3}" name="Column625"/>
    <tableColumn id="642" xr3:uid="{DF858DD4-F337-419C-9987-C4823A32D055}" name="Column626"/>
    <tableColumn id="643" xr3:uid="{E8971D11-4BD8-43CA-8B3E-2C34F8B9A9A2}" name="Column627"/>
    <tableColumn id="644" xr3:uid="{D0D03970-CCFD-45D3-BED2-B857DA1687DB}" name="Column628"/>
    <tableColumn id="645" xr3:uid="{5ABD72B9-30A5-4769-A821-FD597D105C74}" name="Column629"/>
    <tableColumn id="646" xr3:uid="{6C5177DE-EC82-43F0-BE19-C44CBDA8A562}" name="Column630"/>
    <tableColumn id="647" xr3:uid="{6F618FEE-C491-42EE-97B8-591E711C7FC0}" name="Column631"/>
    <tableColumn id="648" xr3:uid="{F152FFFC-835C-462C-AF9E-07A37F60D2F1}" name="Column632"/>
    <tableColumn id="649" xr3:uid="{F6518AE4-C45D-4C06-9425-8C9F5FC54A80}" name="Column633"/>
    <tableColumn id="650" xr3:uid="{8531295C-DCF8-4982-8B01-E6AB2C5BA9AC}" name="Column634"/>
    <tableColumn id="651" xr3:uid="{DB96CED7-B76A-47B7-BEDF-DE6CFFBDD540}" name="Column635"/>
    <tableColumn id="652" xr3:uid="{9E2501A1-C9C2-490A-A9C2-F01A7DFB050B}" name="Column636"/>
    <tableColumn id="653" xr3:uid="{626CDAA9-F7C6-4C84-94FF-5F082B7CE2AE}" name="Column637"/>
    <tableColumn id="654" xr3:uid="{D52F4C31-A574-490E-91AE-2D9FE0485580}" name="Column638"/>
    <tableColumn id="655" xr3:uid="{763FE420-88ED-4546-9E71-19362E6C39D3}" name="Column639"/>
    <tableColumn id="656" xr3:uid="{F0E372A6-C00C-4700-9081-C04291732DE7}" name="Column640"/>
    <tableColumn id="657" xr3:uid="{AA293B6E-7311-4CCF-9D84-C5ADF1138661}" name="Column641"/>
    <tableColumn id="658" xr3:uid="{C92B9BF6-8DBA-48D7-AE22-34AAFA0DCE49}" name="Column642"/>
    <tableColumn id="659" xr3:uid="{4D4BD410-F85D-4F72-A3F3-C32427B032D7}" name="Column643"/>
    <tableColumn id="660" xr3:uid="{E199091D-33A7-4694-97EB-B1A6209B59FC}" name="Column644"/>
    <tableColumn id="661" xr3:uid="{462A9BCB-5724-4A71-9CD4-8A20EE3E86C6}" name="Column645"/>
    <tableColumn id="662" xr3:uid="{6EA91700-AE47-4DA0-8A9D-2C08810B3E1E}" name="Column646"/>
    <tableColumn id="663" xr3:uid="{AC9B28C2-A488-425F-8DF5-0D64B6315740}" name="Column647"/>
    <tableColumn id="664" xr3:uid="{62845261-F31F-4980-B9DF-B2986C690657}" name="Column648"/>
    <tableColumn id="665" xr3:uid="{D493788A-33DA-44DC-AA76-9AA938082ABF}" name="Column649"/>
    <tableColumn id="666" xr3:uid="{B1FFCC29-7622-4E39-B7A0-5527FAB587B1}" name="Column650"/>
    <tableColumn id="667" xr3:uid="{D918503E-8A5F-40C3-B2CB-E00AFE12AF6C}" name="Column651"/>
    <tableColumn id="668" xr3:uid="{6D610192-AFB7-4019-B648-DDCB519C8153}" name="Column652"/>
    <tableColumn id="669" xr3:uid="{64E09405-0BFC-48B8-85BF-F4648568C92F}" name="Column653"/>
    <tableColumn id="670" xr3:uid="{97F0E3D4-EFD3-4067-8E56-762E140139FC}" name="Column654"/>
    <tableColumn id="671" xr3:uid="{6485BF47-1943-4635-84E2-33654D4464A9}" name="Column655"/>
    <tableColumn id="672" xr3:uid="{44E294E4-3C78-41DE-A86B-F748B5D601B0}" name="Column656"/>
    <tableColumn id="673" xr3:uid="{49C18225-A678-4186-9407-D944FFF49AF7}" name="Column657"/>
    <tableColumn id="674" xr3:uid="{D2C7E307-7E3A-4187-88C3-5997CFE61D9E}" name="Column658"/>
    <tableColumn id="675" xr3:uid="{A050148E-10EC-42C0-A152-55FBC499DB95}" name="Column659"/>
    <tableColumn id="676" xr3:uid="{CE5CE4C1-5D70-4BDF-9D90-690BD37156BC}" name="Column660"/>
    <tableColumn id="677" xr3:uid="{81E8E7A7-E0B6-4CBD-9DC8-36865F80F526}" name="Column661"/>
    <tableColumn id="678" xr3:uid="{2D0DA34E-5C43-412E-86F9-ED199A59CFB7}" name="Column662"/>
    <tableColumn id="679" xr3:uid="{7CFC3C60-FC84-47D6-B0FA-D97B32FBC049}" name="Column663"/>
    <tableColumn id="680" xr3:uid="{FB8D9898-2AF0-4031-A35D-2A0504B4B0B1}" name="Column664"/>
    <tableColumn id="681" xr3:uid="{E61B1A4C-5056-422E-B216-2D3DBF37EC91}" name="Column665"/>
    <tableColumn id="682" xr3:uid="{5E5C64FF-4BF6-46C6-B6A9-8AB42C635513}" name="Column666"/>
    <tableColumn id="683" xr3:uid="{65FB4615-E88D-40B4-9760-730A3C9284A8}" name="Column667"/>
    <tableColumn id="684" xr3:uid="{24977784-3CDA-4714-A94F-B47D11821F56}" name="Column668"/>
    <tableColumn id="685" xr3:uid="{6BFA5328-D25D-4825-A720-03A0F93396CE}" name="Column669"/>
    <tableColumn id="686" xr3:uid="{4668ECF9-81D7-4084-B02C-3127CD615481}" name="Column670"/>
    <tableColumn id="687" xr3:uid="{778CF471-3142-44E9-920C-24106D16DAB9}" name="Column671"/>
    <tableColumn id="688" xr3:uid="{BC1694EE-31EF-4453-990F-6F1C38DAB977}" name="Column672"/>
    <tableColumn id="689" xr3:uid="{DD875868-1E7C-4684-AA8D-C83D075C73E1}" name="Column673"/>
    <tableColumn id="690" xr3:uid="{E5CD8395-56F4-44F2-ACB8-F5EC61D3ED3A}" name="Column674"/>
    <tableColumn id="691" xr3:uid="{9560DFFB-58B6-4818-99A9-13732E64A023}" name="Column675"/>
    <tableColumn id="692" xr3:uid="{D069B6ED-80C2-4699-9A61-7087977480ED}" name="Column676"/>
    <tableColumn id="693" xr3:uid="{9E482976-45CA-41F2-AB7D-5B2133170B46}" name="Column677"/>
    <tableColumn id="694" xr3:uid="{16B0A185-749F-440F-9DB2-2D75A1646642}" name="Column678"/>
    <tableColumn id="695" xr3:uid="{CEB4A0D2-A7CA-4F2C-B63C-A2EF277A20C1}" name="Column679"/>
    <tableColumn id="696" xr3:uid="{6663B230-FB64-411B-BF7A-7DDA8CAC3859}" name="Column680"/>
    <tableColumn id="697" xr3:uid="{1CC438DA-7412-4066-B797-0AB718102EAE}" name="Column681"/>
    <tableColumn id="698" xr3:uid="{C6BE88F2-7A73-4C7E-9453-208B881A63F0}" name="Column682"/>
    <tableColumn id="699" xr3:uid="{BB723771-B559-432F-B03B-4815EA889236}" name="Column683"/>
    <tableColumn id="700" xr3:uid="{F488EC6F-497B-48B5-8FF7-608E270E8B6C}" name="Column684"/>
    <tableColumn id="701" xr3:uid="{6F626109-7202-49C8-8BD3-A9D8637DD0B3}" name="Column685"/>
    <tableColumn id="702" xr3:uid="{C6450366-2BED-499F-83DC-F57A9A15E682}" name="Column686"/>
    <tableColumn id="703" xr3:uid="{A18FEAA2-C926-4126-9F81-68B033BFAC70}" name="Column687"/>
    <tableColumn id="704" xr3:uid="{996F97F6-8B5C-4B9C-8215-2DD804DA309C}" name="Column688"/>
    <tableColumn id="705" xr3:uid="{2032EF39-1032-4561-93D6-911C3E0C8B38}" name="Column689"/>
    <tableColumn id="706" xr3:uid="{39F114FE-0F6E-4140-9606-A61D03A545A9}" name="Column690"/>
    <tableColumn id="707" xr3:uid="{D2D5BFC8-E774-49D3-8081-E803C48489D1}" name="Column691"/>
    <tableColumn id="708" xr3:uid="{69F5199C-99BF-4EB4-B0D9-6968EA1C54E0}" name="Column692"/>
    <tableColumn id="709" xr3:uid="{B0579E4B-5032-4C71-92E0-A2111435BACF}" name="Column693"/>
    <tableColumn id="710" xr3:uid="{A03B0540-3812-4C0C-82AE-CEBF73E6CB3C}" name="Column694"/>
    <tableColumn id="711" xr3:uid="{E6BBA87A-FEC7-4421-8914-74986B869645}" name="Column695"/>
    <tableColumn id="712" xr3:uid="{3380E35B-24CD-4A1F-9997-C9EA901CCB62}" name="Column696"/>
    <tableColumn id="713" xr3:uid="{B91A22AE-4390-43F3-B7EC-826EE5D362E8}" name="Column697"/>
    <tableColumn id="714" xr3:uid="{E727D37F-AF6C-4593-8403-0DE381293632}" name="Column698"/>
    <tableColumn id="715" xr3:uid="{2F823BF8-2D26-458B-B855-5D97A4A01CFC}" name="Column699"/>
    <tableColumn id="716" xr3:uid="{7C92D62F-F614-458A-8EEA-32985CBD1D91}" name="Column700"/>
    <tableColumn id="717" xr3:uid="{2BDDC669-9B90-492E-A88E-C93ABA3F9DD1}" name="Column701"/>
    <tableColumn id="718" xr3:uid="{91639C1B-A326-4039-8EB0-7F4263DBFD7D}" name="Column702"/>
    <tableColumn id="719" xr3:uid="{466A8E56-087E-4CD5-8D5E-297F25C3ADF8}" name="Column703"/>
    <tableColumn id="720" xr3:uid="{4B0F5415-E752-443C-9AD2-EF7D5EACDF27}" name="Column704"/>
    <tableColumn id="721" xr3:uid="{356B509D-A765-4CED-9895-245C0FA24242}" name="Column705"/>
    <tableColumn id="722" xr3:uid="{35AA9ED2-4CF9-4553-B1ED-E8BD388A6EB2}" name="Column706"/>
    <tableColumn id="723" xr3:uid="{CF05FC74-0AA3-49BB-BA29-ED019C42FE06}" name="Column707"/>
    <tableColumn id="724" xr3:uid="{008A41C8-67CD-4A10-A9C4-FBC4840EAC88}" name="Column708"/>
    <tableColumn id="725" xr3:uid="{EA74B275-779F-49E2-84DC-0AEFB24E5871}" name="Column709"/>
    <tableColumn id="726" xr3:uid="{FA4F923B-5446-4636-9273-FAE92ADB651B}" name="Column710"/>
    <tableColumn id="727" xr3:uid="{B90C5BC1-5E72-4922-AEFB-029FE1F8FB5B}" name="Column711"/>
    <tableColumn id="728" xr3:uid="{26B52159-BD05-4467-A361-2912A21BB93A}" name="Column712"/>
    <tableColumn id="729" xr3:uid="{343DBF91-1C48-49E7-82CC-78D4A5CDE310}" name="Column713"/>
    <tableColumn id="730" xr3:uid="{FA506930-FB8A-4119-A9C1-26C818C7AE57}" name="Column714"/>
    <tableColumn id="731" xr3:uid="{0FE2C419-7362-4781-B84A-0AB11C1FD157}" name="Column715"/>
    <tableColumn id="732" xr3:uid="{2A7FDD04-D9EC-4603-9C5D-357B20B92698}" name="Column716"/>
    <tableColumn id="733" xr3:uid="{B4BF1BC3-2A96-4A8A-B329-148CA0A9D294}" name="Column717"/>
    <tableColumn id="734" xr3:uid="{C7EFEB53-EBD2-499B-AAB4-B39A12FDCF3C}" name="Column718"/>
    <tableColumn id="735" xr3:uid="{8364DAB9-B0B8-4665-8978-A044EDAB91EC}" name="Column719"/>
    <tableColumn id="736" xr3:uid="{A5A3BA9B-3668-4C68-91C2-30CA36FD1582}" name="Column720"/>
    <tableColumn id="737" xr3:uid="{2510538D-E61A-4D1F-8C23-C52D2832873E}" name="Column721"/>
    <tableColumn id="738" xr3:uid="{556F77F9-8C26-4D0A-9E42-B5D166A704D3}" name="Column722"/>
    <tableColumn id="739" xr3:uid="{7224C13F-C257-4150-8B61-9613F5FBF172}" name="Column723"/>
    <tableColumn id="740" xr3:uid="{E17885B7-9065-4E51-9996-31D93E5260CE}" name="Column724"/>
    <tableColumn id="741" xr3:uid="{E29DA09A-8120-4029-874E-EE053CCB5F3C}" name="Column725"/>
    <tableColumn id="742" xr3:uid="{8D294C3D-4BDE-4E03-A786-52C45F831261}" name="Column726"/>
    <tableColumn id="743" xr3:uid="{E2009D72-2539-430D-A283-8DE5043A4C94}" name="Column727"/>
    <tableColumn id="744" xr3:uid="{00A1FB3F-0DBA-4905-A44A-5B12B94D2D3F}" name="Column728"/>
    <tableColumn id="745" xr3:uid="{58F439CB-EC6A-49D8-B08F-F4276DFACB4A}" name="Column729"/>
    <tableColumn id="746" xr3:uid="{5189A0A5-DF6B-463A-8973-9E1D1D9A2A32}" name="Column730"/>
    <tableColumn id="747" xr3:uid="{1D2D41F8-D4A0-40A4-A92B-175BD7428C9F}" name="Column731"/>
    <tableColumn id="748" xr3:uid="{5A876AE7-3762-4D6F-89B2-2E5F76ADA9D6}" name="Column732"/>
    <tableColumn id="749" xr3:uid="{5A8C2C1D-8CD4-4F1E-8077-FAAB92916543}" name="Column733"/>
    <tableColumn id="750" xr3:uid="{6FB00670-3134-48AA-8870-13214DC6302D}" name="Column734"/>
    <tableColumn id="751" xr3:uid="{3579702D-B9F9-446E-8F2A-186AFD62DFAC}" name="Column735"/>
    <tableColumn id="752" xr3:uid="{55A2DC13-1DB6-4B89-ADD0-ADE8F484FD9B}" name="Column736"/>
    <tableColumn id="753" xr3:uid="{3953AA1F-940C-4E49-BB31-21C9398084B9}" name="Column737"/>
    <tableColumn id="754" xr3:uid="{56009F8B-F045-4B9A-B97F-CECF58AC5D45}" name="Column738"/>
    <tableColumn id="755" xr3:uid="{1DD30868-C150-4304-B245-5B845A8A91B8}" name="Column739"/>
    <tableColumn id="756" xr3:uid="{151F6CA0-0900-45CA-9E67-7C32E31E6254}" name="Column740"/>
    <tableColumn id="757" xr3:uid="{8FD72CFC-1956-463A-A8EB-3EFC7F306611}" name="Column741"/>
    <tableColumn id="758" xr3:uid="{28CB0503-C504-4C27-A1F4-D111F86052C2}" name="Column742"/>
    <tableColumn id="759" xr3:uid="{8E4501E5-0151-4C5F-80BB-F9355B731D5A}" name="Column743"/>
    <tableColumn id="760" xr3:uid="{A22F6E02-9CF9-4B52-A47B-2E7907E20E51}" name="Column744"/>
    <tableColumn id="761" xr3:uid="{5ACA2966-4BD4-4A33-8A15-86F00BB4207C}" name="Column745"/>
    <tableColumn id="762" xr3:uid="{3D9E1E91-55A9-41B0-9791-14AFF95F6B28}" name="Column746"/>
    <tableColumn id="763" xr3:uid="{C4057E92-0FBB-48BE-AF4C-ED3B8037CF84}" name="Column747"/>
    <tableColumn id="764" xr3:uid="{FBF53919-1BB4-4291-9FCE-166DCEC18E9D}" name="Column748"/>
    <tableColumn id="765" xr3:uid="{E60C8331-19D8-4900-937F-3E0D4D82758A}" name="Column749"/>
    <tableColumn id="766" xr3:uid="{AB97A1D1-B04E-499E-99E6-36921DF05E5D}" name="Column750"/>
    <tableColumn id="767" xr3:uid="{756A7F4E-178F-4E45-83EC-27B58A417479}" name="Column751"/>
    <tableColumn id="768" xr3:uid="{AC713C51-5921-4F62-BBF0-D699891077F1}" name="Column752"/>
    <tableColumn id="769" xr3:uid="{D93F20C6-E733-426F-BDB6-F6964A22FBF8}" name="Column753"/>
    <tableColumn id="770" xr3:uid="{F08631EA-94CC-449C-8A6C-6B5E1596F36F}" name="Column754"/>
    <tableColumn id="771" xr3:uid="{ED6BA5C8-E5A6-4F3F-A766-AB0F9F6BCD5F}" name="Column755"/>
    <tableColumn id="772" xr3:uid="{8B867A78-351C-4D75-8DCE-EAFE5791C761}" name="Column756"/>
    <tableColumn id="773" xr3:uid="{79EDF285-068D-4C28-A9AE-A3B17FB5B273}" name="Column757"/>
    <tableColumn id="774" xr3:uid="{213EBE19-C40E-47CE-B352-EBC6BB8B4337}" name="Column758"/>
    <tableColumn id="775" xr3:uid="{2BF27D95-0163-4262-9753-D94269CC5286}" name="Column759"/>
    <tableColumn id="776" xr3:uid="{FB0565E8-4A8B-476A-9B23-C3F3D98F1685}" name="Column760"/>
    <tableColumn id="777" xr3:uid="{9AA686FD-A0AE-4968-8E60-9072812E65EA}" name="Column761"/>
    <tableColumn id="778" xr3:uid="{BEA5B2BD-FF33-4998-92E5-4F9C1F76C842}" name="Column762"/>
    <tableColumn id="779" xr3:uid="{DC05E7E1-C0B7-4798-99F0-0DD6B028633D}" name="Column763"/>
    <tableColumn id="780" xr3:uid="{69182129-38D7-4EB6-9AFD-7E6969C26318}" name="Column764"/>
    <tableColumn id="781" xr3:uid="{BFDA438A-62BF-4108-8DC2-CA1356F22779}" name="Column765"/>
    <tableColumn id="782" xr3:uid="{67AB9DBC-8435-4716-B735-BEB3359323D9}" name="Column766"/>
    <tableColumn id="783" xr3:uid="{95BA7A47-6572-4FEE-A091-BB65CDFB354E}" name="Column767"/>
    <tableColumn id="784" xr3:uid="{6F3A2FEE-368B-468B-8CBB-6F0EE82490DF}" name="Column768"/>
    <tableColumn id="785" xr3:uid="{2A523FB8-7056-4EF9-9095-F49D8F3CAD1F}" name="Column769"/>
    <tableColumn id="786" xr3:uid="{8C1DF699-9355-4FEC-A88F-731F1D48A0E4}" name="Column770"/>
    <tableColumn id="787" xr3:uid="{DEA4A826-105A-44DC-A42F-6F9796CD89ED}" name="Column771"/>
    <tableColumn id="788" xr3:uid="{53830747-3B65-46FC-924C-EFA6F4914284}" name="Column772"/>
    <tableColumn id="789" xr3:uid="{B3E3326D-C81C-4904-809A-2E564A98F1D5}" name="Column773"/>
    <tableColumn id="790" xr3:uid="{FC0C717A-8726-438A-BAAA-F3D2D85AE216}" name="Column774"/>
    <tableColumn id="791" xr3:uid="{9C87C833-6294-411D-8B90-EA961D17AA3C}" name="Column775"/>
    <tableColumn id="792" xr3:uid="{64DC209B-B7A9-449A-ACDD-A49D3096BBF1}" name="Column776"/>
    <tableColumn id="793" xr3:uid="{6AF94F2B-E488-40E5-AADB-74416FB64332}" name="Column777"/>
    <tableColumn id="794" xr3:uid="{3B544463-E3C3-4B59-8B83-B90813394B78}" name="Column778"/>
    <tableColumn id="795" xr3:uid="{F0B585C5-0416-4004-8933-D602B85C6406}" name="Column779"/>
    <tableColumn id="796" xr3:uid="{0F2C4D6B-1486-4092-8F3B-A0595649D95F}" name="Column780"/>
    <tableColumn id="797" xr3:uid="{4474C94C-B19F-45FA-BF7E-72B2866329B2}" name="Column781"/>
    <tableColumn id="798" xr3:uid="{10429B1C-492D-4353-B19C-C0A7D014A6F0}" name="Column782"/>
    <tableColumn id="799" xr3:uid="{472C84BC-89B6-4BBE-AED0-0C1A65B44739}" name="Column783"/>
    <tableColumn id="800" xr3:uid="{4D0831FC-C6D3-4C45-8FF0-2113CD593C88}" name="Column784"/>
    <tableColumn id="801" xr3:uid="{932733AD-7B0F-40CC-BEFE-0574D2D70ED9}" name="Column785"/>
    <tableColumn id="802" xr3:uid="{9B94CB0E-55EA-4975-974E-ADD506BF20CC}" name="Column786"/>
    <tableColumn id="803" xr3:uid="{F126BFFC-5CF8-4752-BE07-02E8682EEF08}" name="Column787"/>
    <tableColumn id="804" xr3:uid="{EE7DEEAB-86E0-46A5-A63E-036A82F403E5}" name="Column788"/>
    <tableColumn id="805" xr3:uid="{A4A02F0D-E050-446C-9FA5-B51305A0860E}" name="Column789"/>
    <tableColumn id="806" xr3:uid="{D9731711-481C-4224-9B90-8945AEAAA713}" name="Column790"/>
    <tableColumn id="807" xr3:uid="{12EA0698-81A4-4D64-B28C-F93B9432916A}" name="Column791"/>
    <tableColumn id="808" xr3:uid="{B7ECF5B2-A6DD-48FA-9CE1-7637A92CB973}" name="Column792"/>
    <tableColumn id="809" xr3:uid="{669D8A3E-B539-41D5-99BD-D9879DB18835}" name="Column793"/>
    <tableColumn id="810" xr3:uid="{21ADCED7-DC41-4A4A-B3DC-8EFEDBDBE025}" name="Column794"/>
    <tableColumn id="811" xr3:uid="{B844ABE0-4CA1-4944-918D-D59BDFB7C808}" name="Column795"/>
    <tableColumn id="812" xr3:uid="{49EF7975-F749-4771-9DB7-F881DDCBC45D}" name="Column796"/>
    <tableColumn id="813" xr3:uid="{347E2E3E-ED69-4322-8E1D-630B2862CD8A}" name="Column797"/>
    <tableColumn id="814" xr3:uid="{0A274BAE-31AF-4945-A59D-6B73113737E1}" name="Column798"/>
    <tableColumn id="815" xr3:uid="{6E74D328-8874-4EB2-9111-CEC9E2584801}" name="Column799"/>
    <tableColumn id="816" xr3:uid="{0018A293-6A3D-4925-94ED-D9D169FFE821}" name="Column800"/>
    <tableColumn id="817" xr3:uid="{AB924D64-CA9C-4FED-B6E8-3E71E2A7411E}" name="Column801"/>
    <tableColumn id="818" xr3:uid="{9F0BBFBD-497D-4B13-888A-6B95CFDCEBD1}" name="Column802"/>
    <tableColumn id="819" xr3:uid="{C854C310-33B0-4665-976E-2594575E3D75}" name="Column803"/>
    <tableColumn id="820" xr3:uid="{D78B66CD-AEA7-41CE-8B71-2964A5B211EC}" name="Column804"/>
    <tableColumn id="821" xr3:uid="{883F5FD7-CF93-4A20-8FD3-DBECF0C7C1ED}" name="Column805"/>
    <tableColumn id="822" xr3:uid="{D168A8A6-DB26-4704-B120-DF7512CB6436}" name="Column806"/>
    <tableColumn id="823" xr3:uid="{45894C0B-B92C-448D-950C-B5938BE4178B}" name="Column807"/>
    <tableColumn id="824" xr3:uid="{74F69BBD-A11C-437F-8812-D296D93FCB88}" name="Column808"/>
    <tableColumn id="825" xr3:uid="{46DD2EC1-2010-4C0C-8D79-14942D1249FF}" name="Column809"/>
    <tableColumn id="826" xr3:uid="{01E004E8-B98C-4755-927C-30708367C02E}" name="Column810"/>
    <tableColumn id="827" xr3:uid="{5E32A221-CF3C-4B33-B999-9B7D9CCAF08C}" name="Column811"/>
    <tableColumn id="828" xr3:uid="{60610784-730F-4200-B5A6-834D6F5F6288}" name="Column812"/>
    <tableColumn id="829" xr3:uid="{C54E3629-33FD-45F7-AB7E-50337B1B8F95}" name="Column813"/>
    <tableColumn id="830" xr3:uid="{5B7D7BD8-7D63-40C6-8ECE-52504986615F}" name="Column814"/>
    <tableColumn id="831" xr3:uid="{C78AB217-0649-43AE-BCC8-2178533D5E4A}" name="Column815"/>
    <tableColumn id="832" xr3:uid="{9BF743C4-00C5-4186-95D7-B58072841776}" name="Column816"/>
    <tableColumn id="833" xr3:uid="{FA8D112F-3CB7-406D-B46C-7D6A58E5E218}" name="Column817"/>
    <tableColumn id="834" xr3:uid="{CD77F3B5-86BB-4046-9CA9-E56AFB35646F}" name="Column818"/>
    <tableColumn id="835" xr3:uid="{8F890644-019E-42E0-BA16-657372D3B4AD}" name="Column819"/>
    <tableColumn id="836" xr3:uid="{9A151712-AECF-4964-A8ED-3A598DA3B614}" name="Column820"/>
    <tableColumn id="837" xr3:uid="{F91C0342-8E0E-41B4-BA53-A68C14F9CCDF}" name="Column821"/>
    <tableColumn id="838" xr3:uid="{0E253595-D78B-4DA1-972A-3A2C217402E6}" name="Column822"/>
    <tableColumn id="839" xr3:uid="{93CF1D16-B7B1-4EEC-874F-0DFB5676E762}" name="Column823"/>
    <tableColumn id="840" xr3:uid="{1C1A87DF-E30D-4502-87E1-7C5428EF25B9}" name="Column824"/>
    <tableColumn id="841" xr3:uid="{DB4DE3E1-40B2-4E90-9212-3D179F3EFA67}" name="Column825"/>
    <tableColumn id="842" xr3:uid="{C364E404-B297-452E-B817-DA65626876FE}" name="Column826"/>
    <tableColumn id="843" xr3:uid="{6AF84433-6823-4A88-8864-B4943DB8B6DF}" name="Column827"/>
    <tableColumn id="844" xr3:uid="{ABE94BEB-F92B-42E4-8DC5-D0BCF918BD15}" name="Column828"/>
    <tableColumn id="845" xr3:uid="{CBB083EA-0C49-4BF4-AD8E-18AA6F8FCA85}" name="Column829"/>
    <tableColumn id="846" xr3:uid="{ACB7270A-618C-4B51-A57B-20FDFF77BAB9}" name="Column830"/>
    <tableColumn id="847" xr3:uid="{96EF0812-3295-4840-AEA9-802159A80189}" name="Column831"/>
    <tableColumn id="848" xr3:uid="{246917E4-7159-4373-825A-6C31D620B3FE}" name="Column832"/>
    <tableColumn id="849" xr3:uid="{2F3C6D09-60C0-4811-933B-4FB34EFFC93B}" name="Column833"/>
    <tableColumn id="850" xr3:uid="{1B23EB81-31C5-4539-87AB-2559BBB334CF}" name="Column834"/>
    <tableColumn id="851" xr3:uid="{D6AB24AC-A463-49D5-A6B3-0B2661038550}" name="Column835"/>
    <tableColumn id="852" xr3:uid="{AABAE494-BB92-42B6-9B8C-5B4BBD6524A7}" name="Column836"/>
    <tableColumn id="853" xr3:uid="{DF99B9C6-BD04-4AC5-B6EA-3896470E2EF2}" name="Column837"/>
    <tableColumn id="854" xr3:uid="{79EA3EEB-0C9F-44C3-9B25-B77A717532BA}" name="Column838"/>
    <tableColumn id="855" xr3:uid="{D9528BAC-857B-4718-B83C-C5C6DF6DA30F}" name="Column839"/>
    <tableColumn id="856" xr3:uid="{A3A8D9EB-FC09-4373-873F-4F4E11BB724E}" name="Column840"/>
    <tableColumn id="857" xr3:uid="{40646DC6-BC5B-46E5-9220-C759E46B2560}" name="Column841"/>
    <tableColumn id="858" xr3:uid="{D7C4FA5A-C814-4C82-BFA2-00A1E5A86708}" name="Column842"/>
    <tableColumn id="859" xr3:uid="{E9A86997-95E4-41C3-BE31-3382A25A9673}" name="Column843"/>
    <tableColumn id="860" xr3:uid="{4467AB22-7185-4F01-914F-900163940835}" name="Column844"/>
    <tableColumn id="861" xr3:uid="{CFC27510-E835-40D4-B93F-CA3D37994A15}" name="Column845"/>
    <tableColumn id="862" xr3:uid="{04FC722C-F807-40CE-8D4B-4D27196E95DB}" name="Column846"/>
    <tableColumn id="863" xr3:uid="{35C41B76-914D-4682-9570-73A082A5E4DA}" name="Column847"/>
    <tableColumn id="864" xr3:uid="{2DD86D0B-95D6-4ED4-9318-ECBBE3D6AEE9}" name="Column848"/>
    <tableColumn id="865" xr3:uid="{0F932088-DE66-4E7E-8D37-CDB5D96F6B22}" name="Column849"/>
    <tableColumn id="866" xr3:uid="{30CD799E-A24C-4F0D-A225-D0F39F622AA1}" name="Column850"/>
    <tableColumn id="867" xr3:uid="{4594A3E0-23F2-4000-806D-8C7D3E680481}" name="Column851"/>
    <tableColumn id="868" xr3:uid="{97DFA12B-BDEE-4ABB-BBF4-549C97B93985}" name="Column852"/>
    <tableColumn id="869" xr3:uid="{FB95C3BA-A421-4D75-88AF-5D2FFC920A08}" name="Column853"/>
    <tableColumn id="870" xr3:uid="{EE1D73BC-531E-46EA-9FD8-10AF256B16DC}" name="Column854"/>
    <tableColumn id="871" xr3:uid="{10F2AA80-D5CE-4030-8FED-BFD336553475}" name="Column855"/>
    <tableColumn id="872" xr3:uid="{B2366035-F4C0-45D5-959A-495B3D2A05B9}" name="Column856"/>
    <tableColumn id="873" xr3:uid="{89E7A9C5-058B-402C-906D-6B11B98D207C}" name="Column857"/>
    <tableColumn id="874" xr3:uid="{CA99A032-0AF3-45CA-8B16-337D52650B2A}" name="Column858"/>
    <tableColumn id="875" xr3:uid="{ACDDA07F-00AA-425D-B966-8D634F576392}" name="Column859"/>
    <tableColumn id="876" xr3:uid="{A4BE308B-CD9D-4EC0-847D-DEC8CB0EEC7C}" name="Column860"/>
    <tableColumn id="877" xr3:uid="{50C68C9A-8F9A-417A-B9B5-DAC6CAC9508A}" name="Column861"/>
    <tableColumn id="878" xr3:uid="{EFC67628-55F5-4BAC-9496-D4D24CBD5FB2}" name="Column862"/>
    <tableColumn id="879" xr3:uid="{B397718B-34DD-4E71-976F-155F4D38484C}" name="Column863"/>
    <tableColumn id="880" xr3:uid="{A51D536D-593B-406E-AED7-9CFF2DFA42DD}" name="Column864"/>
    <tableColumn id="881" xr3:uid="{4D4C5E09-CC09-42CC-82F0-25E3A43042BA}" name="Column865"/>
    <tableColumn id="882" xr3:uid="{C0C9F01A-CB71-4DDA-9904-868084FFDC17}" name="Column866"/>
    <tableColumn id="883" xr3:uid="{3524668A-9294-4FA0-A42B-9D96048D34EF}" name="Column867"/>
    <tableColumn id="884" xr3:uid="{D14AC726-6D60-4321-A71F-B299ECC8A187}" name="Column868"/>
    <tableColumn id="885" xr3:uid="{A6E060D7-52C0-43D2-BD56-04F8AC188CF9}" name="Column869"/>
    <tableColumn id="886" xr3:uid="{70A9C43C-398B-4FB7-880A-90C992743A65}" name="Column870"/>
    <tableColumn id="887" xr3:uid="{1FDC07C7-4F43-4996-8314-9BD53152A8E3}" name="Column871"/>
    <tableColumn id="888" xr3:uid="{0A695824-BB93-4785-8403-8A741791FA12}" name="Column872"/>
    <tableColumn id="889" xr3:uid="{0FB398CD-A9CD-4D61-BDDC-F34B86F1DFF0}" name="Column873"/>
    <tableColumn id="890" xr3:uid="{402BB253-43D5-4EFD-BB17-14619D12F348}" name="Column874"/>
    <tableColumn id="891" xr3:uid="{38A1F700-289C-4D29-A511-CC30E7B27AD3}" name="Column875"/>
    <tableColumn id="892" xr3:uid="{BB9BBD5A-FFCC-4E3D-ACE4-198259C09A28}" name="Column876"/>
    <tableColumn id="893" xr3:uid="{6A354D02-8436-4087-9AA1-4309D7B1E5F4}" name="Column877"/>
    <tableColumn id="894" xr3:uid="{42E770A3-B35F-4D8A-A2A5-76ABDFD66840}" name="Column878"/>
    <tableColumn id="895" xr3:uid="{23FEA896-3CEC-4A58-8F50-2057F6C20352}" name="Column879"/>
    <tableColumn id="896" xr3:uid="{1950A2B5-1D27-4050-9D8C-B778EE69754F}" name="Column880"/>
    <tableColumn id="897" xr3:uid="{23272CA7-C00D-4D06-9271-82068E754E89}" name="Column881"/>
    <tableColumn id="898" xr3:uid="{CE199CBA-BD15-4C08-9CAF-956407080B42}" name="Column882"/>
    <tableColumn id="899" xr3:uid="{2E07A0CB-08BB-40FE-AD40-4214A75B7327}" name="Column883"/>
    <tableColumn id="900" xr3:uid="{065781B1-4850-433A-9FCE-9F4C25CDF12C}" name="Column884"/>
    <tableColumn id="901" xr3:uid="{A6A12871-436B-48F6-AC84-B7C5C0CDA915}" name="Column885"/>
    <tableColumn id="902" xr3:uid="{90AC0CEB-28F7-4E7F-9A3C-83AFF683F72C}" name="Column886"/>
    <tableColumn id="903" xr3:uid="{12063F9E-A242-4226-AF4E-DE6E31D45A22}" name="Column887"/>
    <tableColumn id="904" xr3:uid="{E1E2896F-D884-4D63-9F27-C02C97BFDFF0}" name="Column888"/>
    <tableColumn id="905" xr3:uid="{52F9F5DA-F3B1-4456-B991-B0E7767D22FC}" name="Column889"/>
    <tableColumn id="906" xr3:uid="{51C3CE86-C770-459B-9E80-40207BEA90F8}" name="Column890"/>
    <tableColumn id="907" xr3:uid="{F0FCB656-9B51-4F29-A575-B942ADC8B697}" name="Column891"/>
    <tableColumn id="908" xr3:uid="{3F6227FD-205D-4E1B-AEAF-F4E38FAC8604}" name="Column892"/>
    <tableColumn id="909" xr3:uid="{5A75C5A0-06CE-4892-95EF-24F2833BD34B}" name="Column893"/>
    <tableColumn id="910" xr3:uid="{D032536B-EC3F-4EFE-9116-0895142297E0}" name="Column894"/>
    <tableColumn id="911" xr3:uid="{84817624-F770-4DC9-871D-47CF5E8761B3}" name="Column895"/>
    <tableColumn id="912" xr3:uid="{B9C75B9C-C280-4F03-A22D-613A4524ED61}" name="Column896"/>
    <tableColumn id="913" xr3:uid="{4920BAE2-621F-45A3-AF50-05F3C1764B2C}" name="Column897"/>
    <tableColumn id="914" xr3:uid="{08FFACDA-5EBD-47CD-B64A-3775B33DEE79}" name="Column898"/>
    <tableColumn id="915" xr3:uid="{A2F7C995-5494-4FA8-BB06-C179431196D9}" name="Column899"/>
    <tableColumn id="916" xr3:uid="{3B55E657-1E10-416B-993C-1D3F7908A5FB}" name="Column900"/>
    <tableColumn id="917" xr3:uid="{619C30EE-4CA1-4FA8-8D57-E506FCDF0145}" name="Column901"/>
    <tableColumn id="918" xr3:uid="{B5E269BD-7725-4B2B-835F-B34C848F4157}" name="Column902"/>
    <tableColumn id="919" xr3:uid="{DB3FC323-7400-4B33-A0DB-14DE112CAD66}" name="Column903"/>
    <tableColumn id="920" xr3:uid="{141EA9DA-53BF-4931-9438-71FAC4F75780}" name="Column904"/>
    <tableColumn id="921" xr3:uid="{7FD5D3B6-AE55-4462-87F2-CE28513C028B}" name="Column905"/>
    <tableColumn id="922" xr3:uid="{DB7B9155-B434-49E4-A6B2-F80D0D15DEE9}" name="Column906"/>
    <tableColumn id="923" xr3:uid="{2CF46143-4E88-43F0-98B0-3710660932EA}" name="Column907"/>
    <tableColumn id="924" xr3:uid="{C6982F19-7BB0-45C4-8E7B-1EDE66AED2B0}" name="Column908"/>
    <tableColumn id="925" xr3:uid="{6587EE0C-50A8-4138-B08A-93B7FD95B437}" name="Column909"/>
    <tableColumn id="926" xr3:uid="{8838C380-DEDE-4751-9690-8327055CECE7}" name="Column910"/>
    <tableColumn id="927" xr3:uid="{2D65EE07-3C3A-4B4B-B598-0A3E1B995824}" name="Column911"/>
    <tableColumn id="928" xr3:uid="{A2BD9EC9-8C3F-420A-AD05-996043B3BBFE}" name="Column912"/>
    <tableColumn id="929" xr3:uid="{6C5B183B-EE34-4E4F-BE51-95061ADF0B40}" name="Column913"/>
    <tableColumn id="930" xr3:uid="{710361FC-5DC5-47A2-8202-9064F277FB19}" name="Column914"/>
    <tableColumn id="931" xr3:uid="{05F0C406-EFE3-408D-ABED-15FE2918EFDF}" name="Column915"/>
    <tableColumn id="932" xr3:uid="{7E9CDE41-AFFC-4B8E-86D8-63894E4981B7}" name="Column916"/>
    <tableColumn id="933" xr3:uid="{BBFAF117-D57D-4187-83D1-394A7C226F74}" name="Column917"/>
    <tableColumn id="934" xr3:uid="{204A4E62-107E-4550-8DEF-99B90C92BB3E}" name="Column918"/>
    <tableColumn id="935" xr3:uid="{9B621E88-8432-4467-B477-578638450F47}" name="Column919"/>
    <tableColumn id="936" xr3:uid="{68047C90-20DF-47E0-A23D-7178F52C337A}" name="Column920"/>
    <tableColumn id="937" xr3:uid="{AE8C68DC-92F4-46A6-817A-4F965A244BA7}" name="Column921"/>
    <tableColumn id="938" xr3:uid="{FA0704B3-D033-452D-8307-4CB8B97A341F}" name="Column922"/>
    <tableColumn id="939" xr3:uid="{1B72E29E-C204-425B-9254-274DBA683B97}" name="Column923"/>
    <tableColumn id="940" xr3:uid="{3CBD05E6-196F-4706-9DEC-835CC3081029}" name="Column924"/>
    <tableColumn id="941" xr3:uid="{B71FD38E-1DE1-44D2-BA00-F24B3D86E53A}" name="Column925"/>
    <tableColumn id="942" xr3:uid="{46E19932-C59F-4D26-A712-7C16D7A7AFAE}" name="Column926"/>
    <tableColumn id="943" xr3:uid="{DF35EFCB-0AAD-48A1-8A2F-4950A68B4858}" name="Column927"/>
    <tableColumn id="944" xr3:uid="{8CB29735-3131-4611-A951-8510A796D907}" name="Column928"/>
    <tableColumn id="945" xr3:uid="{E82DD0CB-51E2-4970-BB60-7F0F64EA8B8A}" name="Column929"/>
    <tableColumn id="946" xr3:uid="{0A98AC7D-2B24-4127-AEA0-AA6D70010E1E}" name="Column930"/>
    <tableColumn id="947" xr3:uid="{EDF1DA5C-59BD-43A0-8BF6-9BAA3E65ADA0}" name="Column931"/>
    <tableColumn id="948" xr3:uid="{54F2BA2F-F46F-497A-B153-9CB7A094E0F9}" name="Column932"/>
    <tableColumn id="949" xr3:uid="{93358A28-07ED-41AE-A5F3-4B32EFBE6CA4}" name="Column933"/>
    <tableColumn id="950" xr3:uid="{9B0AA670-24AA-4564-8D8D-F6AE1E55EF14}" name="Column934"/>
    <tableColumn id="951" xr3:uid="{930D1F40-C325-4A6E-89F3-D656382DCB0F}" name="Column935"/>
    <tableColumn id="952" xr3:uid="{1A974A97-1ECC-4F10-9AC2-9A523F144DEC}" name="Column936"/>
    <tableColumn id="953" xr3:uid="{230FCE36-7895-49CB-BDB3-A49FF01A1CFE}" name="Column937"/>
    <tableColumn id="954" xr3:uid="{AD2FF55D-AD03-4C33-AB2B-02C2C20B4BC7}" name="Column938"/>
    <tableColumn id="955" xr3:uid="{F7E34461-3913-4028-8939-2960B357AC6B}" name="Column939"/>
    <tableColumn id="956" xr3:uid="{01B8EB4D-128D-4356-B141-9133C853DF4D}" name="Column940"/>
    <tableColumn id="957" xr3:uid="{42649ECA-FFD8-4F84-96D3-973865C9130A}" name="Column941"/>
    <tableColumn id="958" xr3:uid="{B1E2409B-7ECF-4C0D-A3DE-87554BAC5C05}" name="Column942"/>
    <tableColumn id="959" xr3:uid="{5E6BC11C-7026-4479-8CC2-613760AFAAFC}" name="Column943"/>
    <tableColumn id="960" xr3:uid="{ED9665C4-F3BA-44EA-8AEF-4E46D9E52432}" name="Column944"/>
    <tableColumn id="961" xr3:uid="{521609D9-854A-4D72-9308-95A54E40E29A}" name="Column945"/>
    <tableColumn id="962" xr3:uid="{E151DDA3-EEF5-4B74-932A-55D3CAD90ADF}" name="Column946"/>
    <tableColumn id="963" xr3:uid="{AD0861BA-562F-4BA4-A957-2C2FCF4A39EC}" name="Column947"/>
    <tableColumn id="964" xr3:uid="{4D441687-6577-4911-A9BB-AD6A21CFF406}" name="Column948"/>
    <tableColumn id="965" xr3:uid="{A40C5270-F81D-4F72-9D4D-A3BABBAC0EA0}" name="Column949"/>
    <tableColumn id="966" xr3:uid="{A3BDD202-EE83-4462-808F-8DE3872089D7}" name="Column950"/>
    <tableColumn id="967" xr3:uid="{BE4D0CD4-8D93-4A65-A0A2-F9EED5ECE116}" name="Column951"/>
    <tableColumn id="968" xr3:uid="{CAF32614-AF7C-4858-A026-11500C916B3C}" name="Column952"/>
    <tableColumn id="969" xr3:uid="{F629DDB9-9AB2-4740-A4D7-55BD8DD03F04}" name="Column953"/>
    <tableColumn id="970" xr3:uid="{DC9EF690-8CA0-4F06-8AFD-DDEA06D75B69}" name="Column954"/>
    <tableColumn id="971" xr3:uid="{597FA00E-78DC-4A71-85D4-00A1378D14CB}" name="Column955"/>
    <tableColumn id="972" xr3:uid="{A303B81D-15B6-42A6-B58B-40EB0D0E427C}" name="Column956"/>
    <tableColumn id="973" xr3:uid="{7D3EDA3C-9145-42A3-A01E-D47E4223FD58}" name="Column957"/>
    <tableColumn id="974" xr3:uid="{8D51EFFA-49A1-4DCA-B943-04E00712BB29}" name="Column958"/>
    <tableColumn id="975" xr3:uid="{41B0EA32-D384-4B2F-83B4-A4EA9744AC4B}" name="Column959"/>
    <tableColumn id="976" xr3:uid="{701FB6BD-635E-42CE-86A0-68844038E742}" name="Column960"/>
    <tableColumn id="977" xr3:uid="{532279A2-2D74-4AF8-BE49-4F85EB12CD39}" name="Column961"/>
    <tableColumn id="978" xr3:uid="{08A6994B-064E-45B5-9D30-8314810E4F2A}" name="Column962"/>
    <tableColumn id="979" xr3:uid="{5162FEC5-3B3A-4D3C-94BF-CA5D4E75B70D}" name="Column963"/>
    <tableColumn id="980" xr3:uid="{27C3A3EA-043F-4922-B4BE-C1F9F244A31C}" name="Column964"/>
    <tableColumn id="981" xr3:uid="{9E09EDB6-556C-4761-B84D-72880FF344D8}" name="Column965"/>
    <tableColumn id="982" xr3:uid="{831EE642-FE28-4617-8BE3-92BD7B195789}" name="Column966"/>
    <tableColumn id="983" xr3:uid="{104B285C-1085-4AC7-B2C1-853E4D220C3D}" name="Column967"/>
    <tableColumn id="984" xr3:uid="{827972F0-11FD-49BC-B0C7-8A00FB25FB0D}" name="Column968"/>
    <tableColumn id="985" xr3:uid="{D694A07C-822B-47D7-9528-E344FB2C3175}" name="Column969"/>
    <tableColumn id="986" xr3:uid="{6C7AAB83-9C07-4129-A487-C4422BBCD00F}" name="Column970"/>
    <tableColumn id="987" xr3:uid="{34E49978-1A95-4D39-AB70-5AED86777E99}" name="Column971"/>
    <tableColumn id="988" xr3:uid="{C2781644-4391-4650-B4BA-39021D8DD254}" name="Column972"/>
    <tableColumn id="989" xr3:uid="{56C3062D-C27B-409A-A48E-19EADEC8C2C5}" name="Column973"/>
    <tableColumn id="990" xr3:uid="{B2F5748E-6832-4B1C-A616-8598D8DA808A}" name="Column974"/>
    <tableColumn id="991" xr3:uid="{D30A9480-3736-4825-8A28-289F9B362750}" name="Column975"/>
    <tableColumn id="992" xr3:uid="{0C1E3F23-8735-4327-977E-08FD7EA87092}" name="Column976"/>
    <tableColumn id="993" xr3:uid="{A8A1C2F2-62EA-46C0-B498-A0FA849B12A4}" name="Column977"/>
    <tableColumn id="994" xr3:uid="{3F3A796A-8FAF-47FB-AC8E-4DFBCD56F097}" name="Column978"/>
    <tableColumn id="995" xr3:uid="{24E7FFE0-33F0-422B-877E-D6FFB53A164B}" name="Column979"/>
    <tableColumn id="996" xr3:uid="{2780277C-A77C-46A8-9195-5D048117688B}" name="Column980"/>
    <tableColumn id="997" xr3:uid="{A5349098-2CE8-400B-AD8D-53C95DD18353}" name="Column981"/>
    <tableColumn id="998" xr3:uid="{6C000699-09B5-4D47-9DA4-3B4EA42AFFDE}" name="Column982"/>
    <tableColumn id="999" xr3:uid="{CD7A4B50-1851-4868-9C19-1A462ECBEDC8}" name="Column983"/>
    <tableColumn id="1000" xr3:uid="{FB54E4C4-2B77-4939-81E6-E5BD74009642}" name="Column984"/>
    <tableColumn id="1001" xr3:uid="{072A2EE7-DBD3-413E-87F5-44F748956A0E}" name="Column985"/>
    <tableColumn id="1002" xr3:uid="{59C51EBA-CFA8-4D9D-8AC1-4586ED054AAD}" name="Column986"/>
    <tableColumn id="1003" xr3:uid="{D45C1B8B-2E39-4CED-8C43-AEC6FE32AB29}" name="Column987"/>
    <tableColumn id="1004" xr3:uid="{FCE18DC9-88D6-4945-B1AB-901865635229}" name="Column988"/>
    <tableColumn id="1005" xr3:uid="{D57DFC9F-68CD-4351-AA21-2473DC44FBAC}" name="Column989"/>
    <tableColumn id="1006" xr3:uid="{2DC470B0-D624-44F6-8630-50E1B59539DA}" name="Column990"/>
    <tableColumn id="1007" xr3:uid="{7D615BBF-C5F9-4333-BF65-80B9050D295E}" name="Column991"/>
    <tableColumn id="1008" xr3:uid="{1471CEA6-035F-45F9-B1F8-F132596B6E71}" name="Column992"/>
    <tableColumn id="1009" xr3:uid="{FB6A13D9-E99B-4CFA-B7A2-FCC86C912089}" name="Column993"/>
    <tableColumn id="1010" xr3:uid="{18B62E40-B888-40A6-82DC-D0CF659923A8}" name="Column994"/>
    <tableColumn id="1011" xr3:uid="{70D39865-F643-4F26-9965-FCDE711F5F76}" name="Column995"/>
    <tableColumn id="1012" xr3:uid="{D799C932-CF64-4C1B-BF62-D6ECA4F70DDD}" name="Column996"/>
    <tableColumn id="1013" xr3:uid="{CAE45967-463F-4861-A4DC-35378ADDD428}" name="Column997"/>
    <tableColumn id="1014" xr3:uid="{3533ACD9-2E8A-4366-AA4A-CF812AC4B635}" name="Column998"/>
    <tableColumn id="1015" xr3:uid="{4D75ADC5-F2A3-494C-B322-F5C73A53260C}" name="Column999"/>
    <tableColumn id="1016" xr3:uid="{24F685DD-3C64-4F6D-BE0D-A8818008FE6A}" name="Column1000"/>
    <tableColumn id="1017" xr3:uid="{A9C4F5FE-FF07-41F4-9734-C6B299325BFF}" name="Column1001"/>
    <tableColumn id="1018" xr3:uid="{84234EB0-DA3F-4E96-9B2D-ECDBC120059E}" name="Column1002"/>
    <tableColumn id="1019" xr3:uid="{D5AD84C1-8CBA-4A28-BAE8-92461755E29E}" name="Column1003"/>
    <tableColumn id="1020" xr3:uid="{368B382E-0468-4CEC-93EC-7A5ADE1859E6}" name="Column1004"/>
    <tableColumn id="1021" xr3:uid="{0C161D69-4182-4072-85F3-9ACC507F1816}" name="Column1005"/>
    <tableColumn id="1022" xr3:uid="{0416E832-4C01-4770-9FA4-827139F5F705}" name="Column1006"/>
    <tableColumn id="1023" xr3:uid="{5EF1A7F6-8F7F-4301-9B60-8E9239F04614}" name="Column1007"/>
    <tableColumn id="1024" xr3:uid="{5E92966C-EDE1-4B74-957C-7456DEA19968}" name="Column1008"/>
    <tableColumn id="1025" xr3:uid="{0051BE29-FC32-4FD3-8347-0A3C5B7969BA}" name="Column1009"/>
    <tableColumn id="1026" xr3:uid="{2E30EA0E-78B5-49F1-8EF5-0809A75272FC}" name="Column1010"/>
    <tableColumn id="1027" xr3:uid="{D364C8D7-715A-4A35-A27C-38070E80B576}" name="Column1011"/>
    <tableColumn id="1028" xr3:uid="{446626FF-6C35-49DD-A79E-EEF686270BFD}" name="Column1012"/>
    <tableColumn id="1029" xr3:uid="{22C2C210-3C17-4F45-AE90-CF2C592F9AF8}" name="Column1013"/>
    <tableColumn id="1030" xr3:uid="{B10E8C76-C131-4C62-AA3D-1FA0CCF0D618}" name="Column1014"/>
    <tableColumn id="1031" xr3:uid="{9C2BDAEA-E18D-4A8B-9AF7-496B1E9BB4D3}" name="Column1015"/>
    <tableColumn id="1032" xr3:uid="{AB84EB7C-ED58-4742-B8D8-D52D07CE8168}" name="Column1016"/>
    <tableColumn id="1033" xr3:uid="{D1B05549-A842-43B8-9251-70817C19F7F9}" name="Column1017"/>
    <tableColumn id="1034" xr3:uid="{83C4EB87-F0F3-42F0-8372-CDF3FBAA8412}" name="Column1018"/>
    <tableColumn id="1035" xr3:uid="{7E497023-07C9-45CF-98B9-2AE500A5DABB}" name="Column1019"/>
    <tableColumn id="1036" xr3:uid="{66A9C375-0EB2-431A-A24D-CD37C2F046A2}" name="Column1020"/>
    <tableColumn id="1037" xr3:uid="{733987BA-79E1-4D2D-AE4C-1D03A646736D}" name="Column1021"/>
    <tableColumn id="1038" xr3:uid="{6F4EB5B7-3DC9-4225-8B7A-A10147377333}" name="Column1022"/>
    <tableColumn id="1039" xr3:uid="{5FBC4E89-F1B0-4BEB-8289-843D7AF20D1D}" name="Column1023"/>
    <tableColumn id="1040" xr3:uid="{5C5C82CE-E6E2-4C3D-927E-3FC2E4B353B9}" name="Column1024"/>
    <tableColumn id="1041" xr3:uid="{1C8C19AD-D351-438E-B42A-0E93AA8275C8}" name="Column1025"/>
    <tableColumn id="1042" xr3:uid="{9ECE7255-246F-4DEA-85F3-C6E160E18B94}" name="Column1026"/>
    <tableColumn id="1043" xr3:uid="{0501F2E2-F918-4EE0-87C6-7AC9C9D79277}" name="Column1027"/>
    <tableColumn id="1044" xr3:uid="{D725E324-7023-4E89-9D90-1DEC876CCE2B}" name="Column1028"/>
    <tableColumn id="1045" xr3:uid="{07847B6D-BF7C-4507-9E8C-81C7B4898396}" name="Column1029"/>
    <tableColumn id="1046" xr3:uid="{FE14972B-8FE1-4E00-AFAF-0A899C713891}" name="Column1030"/>
    <tableColumn id="1047" xr3:uid="{36ED8D6F-7842-40AD-9140-4985FE2BE3A7}" name="Column1031"/>
    <tableColumn id="1048" xr3:uid="{C30B48DB-232F-4512-8FD2-1568495B6081}" name="Column1032"/>
    <tableColumn id="1049" xr3:uid="{EDED8526-724E-42AC-B49E-536A4B506B03}" name="Column1033"/>
    <tableColumn id="1050" xr3:uid="{92DFBB92-D887-4D3D-A4F5-9DA81092F524}" name="Column1034"/>
    <tableColumn id="1051" xr3:uid="{6FBEB633-23DE-4770-8223-3A5F30C35FE8}" name="Column1035"/>
    <tableColumn id="1052" xr3:uid="{DD246528-5D65-444C-B88D-47778A9F930E}" name="Column1036"/>
    <tableColumn id="1053" xr3:uid="{B5598CB3-A0F0-4731-A6F0-CD53074B221B}" name="Column1037"/>
    <tableColumn id="1054" xr3:uid="{E12D74C5-FACF-40BF-BA97-FF1D2ABE89F0}" name="Column1038"/>
    <tableColumn id="1055" xr3:uid="{ACD7A660-65F1-4FC8-A3A6-274FFFB2F6DE}" name="Column1039"/>
    <tableColumn id="1056" xr3:uid="{D6B41497-7034-49F7-8898-567083F8FBD4}" name="Column1040"/>
    <tableColumn id="1057" xr3:uid="{F4A21CA9-8795-4AA0-B26F-582975E03FFC}" name="Column1041"/>
    <tableColumn id="1058" xr3:uid="{7B18FA6F-0200-4B4E-8EC6-B11EF4ABABCC}" name="Column1042"/>
    <tableColumn id="1059" xr3:uid="{4F49EA39-17E0-4003-9502-5F1984BF05C6}" name="Column1043"/>
    <tableColumn id="1060" xr3:uid="{5A8459B5-EC67-40A9-AF92-CE2313B27CCA}" name="Column1044"/>
    <tableColumn id="1061" xr3:uid="{C344BD5B-0344-4D4A-954B-23D65CDA8704}" name="Column1045"/>
    <tableColumn id="1062" xr3:uid="{0E0ED3B2-4A49-4D78-9DAE-214D2988DEBB}" name="Column1046"/>
    <tableColumn id="1063" xr3:uid="{262EC134-0FCE-4CC7-8ABD-DB6DFF339FE6}" name="Column1047"/>
    <tableColumn id="1064" xr3:uid="{B498C568-1F6E-493C-95A9-2AC3E839A496}" name="Column1048"/>
    <tableColumn id="1065" xr3:uid="{31DE8C28-EA02-4648-B2F9-9B14F49CB140}" name="Column1049"/>
    <tableColumn id="1066" xr3:uid="{4576B150-3B6E-463C-AAD0-503B62737D41}" name="Column1050"/>
    <tableColumn id="1067" xr3:uid="{1827FB71-3C1E-4EE9-B55D-1F9CE08CC7EF}" name="Column1051"/>
    <tableColumn id="1068" xr3:uid="{7DA0EF9C-C14C-4063-8B79-CD1B16A823C1}" name="Column1052"/>
    <tableColumn id="1069" xr3:uid="{15525344-B318-4478-9332-95B08CD6C02E}" name="Column1053"/>
    <tableColumn id="1070" xr3:uid="{DCA82EE5-B183-48B4-85B8-AF51B32E6143}" name="Column1054"/>
    <tableColumn id="1071" xr3:uid="{3E3E8886-8D5A-4498-96EC-FEFB5E13069A}" name="Column1055"/>
    <tableColumn id="1072" xr3:uid="{CB7D4AE7-213E-40BA-A78D-E92321E229D0}" name="Column1056"/>
    <tableColumn id="1073" xr3:uid="{087B9FFB-78FD-40EA-92DF-F7AA5F681E4A}" name="Column1057"/>
    <tableColumn id="1074" xr3:uid="{B9B20F79-184C-4CAE-8BAC-16CFD04FCE16}" name="Column1058"/>
    <tableColumn id="1075" xr3:uid="{94267F94-78B2-4238-8AF3-08916089DA89}" name="Column1059"/>
    <tableColumn id="1076" xr3:uid="{63343568-4D9E-444B-BE75-AA5854FDB055}" name="Column1060"/>
    <tableColumn id="1077" xr3:uid="{304DD479-EB0E-429E-9D6B-4A1E835F94F2}" name="Column1061"/>
    <tableColumn id="1078" xr3:uid="{2C948400-DB7B-415B-B8FC-3C9B87861D93}" name="Column1062"/>
    <tableColumn id="1079" xr3:uid="{7DA872B7-CB63-4B62-B6C2-0DABA2702D18}" name="Column1063"/>
    <tableColumn id="1080" xr3:uid="{DC7D9E85-27CD-4733-AED6-FFC36436A9A3}" name="Column1064"/>
    <tableColumn id="1081" xr3:uid="{7F966DC4-A0D7-42E8-B4EB-D23CA7A79E0E}" name="Column1065"/>
    <tableColumn id="1082" xr3:uid="{42AC0C1D-8573-4F20-9D4E-F6E220ADDEB5}" name="Column1066"/>
    <tableColumn id="1083" xr3:uid="{9B233CEA-479B-40A5-8570-EFD0515A14AB}" name="Column1067"/>
    <tableColumn id="1084" xr3:uid="{8B359FAD-8FD5-439E-9B10-05392037EB32}" name="Column1068"/>
    <tableColumn id="1085" xr3:uid="{1E86F366-2AA6-41EA-9565-F49337356FE3}" name="Column1069"/>
    <tableColumn id="1086" xr3:uid="{811CB55F-C7A2-4092-9F69-A5F168BDA51C}" name="Column1070"/>
    <tableColumn id="1087" xr3:uid="{6A945EFE-B844-434D-ADEC-2A95DCB0546B}" name="Column1071"/>
    <tableColumn id="1088" xr3:uid="{8000F1FF-6503-43A0-A8F9-032756C6BA32}" name="Column1072"/>
    <tableColumn id="1089" xr3:uid="{7F407B4B-FE6B-4820-BE2F-6F3276298C51}" name="Column1073"/>
    <tableColumn id="1090" xr3:uid="{278B25D4-7C99-4557-BA77-044B1203B199}" name="Column1074"/>
    <tableColumn id="1091" xr3:uid="{70ECFF2A-E06A-40FA-8B8A-A78D0C5F9F96}" name="Column1075"/>
    <tableColumn id="1092" xr3:uid="{F34650B6-3C11-4CDB-B118-F36E6AE10C17}" name="Column1076"/>
    <tableColumn id="1093" xr3:uid="{9B846E55-E5D8-438E-B93C-4AA47FDFB000}" name="Column1077"/>
    <tableColumn id="1094" xr3:uid="{7771A0BE-49C1-4781-9E4A-23E27A25103F}" name="Column1078"/>
    <tableColumn id="1095" xr3:uid="{5424F739-6002-4D9C-AD41-A7E08C254960}" name="Column1079"/>
    <tableColumn id="1096" xr3:uid="{27827C85-8BBE-4838-AB19-FC5BB6D46A15}" name="Column1080"/>
    <tableColumn id="1097" xr3:uid="{184EB6CD-1209-4692-986E-529398EEA3A4}" name="Column1081"/>
    <tableColumn id="1098" xr3:uid="{125A111D-5C92-4040-8524-3E4F7F510248}" name="Column1082"/>
    <tableColumn id="1099" xr3:uid="{69C13899-8F34-48DB-8F63-43256453E7DE}" name="Column1083"/>
    <tableColumn id="1100" xr3:uid="{F7B4C5DB-9958-47F7-9965-365CF84C8707}" name="Column1084"/>
    <tableColumn id="1101" xr3:uid="{22E8FA6F-8940-4F67-A610-B597A64A72C7}" name="Column1085"/>
    <tableColumn id="1102" xr3:uid="{2C0E7CDB-1536-4BCC-8602-603E0E15606E}" name="Column1086"/>
    <tableColumn id="1103" xr3:uid="{087A39ED-8557-42A5-ACCE-75FBA0582A9F}" name="Column1087"/>
    <tableColumn id="1104" xr3:uid="{36182978-5A3E-4653-A1BE-328E5994CDD0}" name="Column1088"/>
    <tableColumn id="1105" xr3:uid="{C040892E-361E-4562-8557-904E39A9F5B3}" name="Column1089"/>
    <tableColumn id="1106" xr3:uid="{A403F279-90A9-4ACA-9F3A-D3F577FE52C4}" name="Column1090"/>
    <tableColumn id="1107" xr3:uid="{8777ED83-1BD1-4659-8B73-4DAF33ABACAD}" name="Column1091"/>
    <tableColumn id="1108" xr3:uid="{59882314-5793-4A67-9FC4-90C9C8B460A4}" name="Column1092"/>
    <tableColumn id="1109" xr3:uid="{BF4845E6-D324-44DE-808F-2D3575810DE6}" name="Column1093"/>
    <tableColumn id="1110" xr3:uid="{B774EF3B-5388-4354-9341-679ACCCE5FA1}" name="Column1094"/>
    <tableColumn id="1111" xr3:uid="{676CE977-FD76-49D0-8D1E-C3A56A7EBBBA}" name="Column1095"/>
    <tableColumn id="1112" xr3:uid="{EEE4D6B4-C120-40F6-9458-119E4538AB27}" name="Column1096"/>
    <tableColumn id="1113" xr3:uid="{6B7FCBB6-DEAB-4899-AD92-8C7FE42BAD7A}" name="Column1097"/>
    <tableColumn id="1114" xr3:uid="{63F32118-2AE6-465B-B6EB-11ED79518665}" name="Column1098"/>
    <tableColumn id="1115" xr3:uid="{CA9B25F6-87D5-466A-8EE6-E444F8C1DD51}" name="Column1099"/>
    <tableColumn id="1116" xr3:uid="{4DFFE5F0-0216-448B-860F-238F5433B8B5}" name="Column1100"/>
    <tableColumn id="1117" xr3:uid="{CBDFD1EA-8CFF-4592-8019-667205D28AF4}" name="Column1101"/>
    <tableColumn id="1118" xr3:uid="{2207203C-49C8-407A-99A4-9AE3B6BC5294}" name="Column1102"/>
    <tableColumn id="1119" xr3:uid="{BE92A9D8-3B2D-43DF-89C4-B35A35A2BABE}" name="Column1103"/>
    <tableColumn id="1120" xr3:uid="{CEDEC24D-533A-4C02-B7DF-6F4C0EE9AD2D}" name="Column1104"/>
    <tableColumn id="1121" xr3:uid="{3D6C61BE-36CB-4950-A2DD-938C867E16E3}" name="Column1105"/>
    <tableColumn id="1122" xr3:uid="{4BBC9EC8-82E7-4DAF-AA87-BE4742DED65C}" name="Column1106"/>
    <tableColumn id="1123" xr3:uid="{AF33539F-35C9-48EE-9826-76166EF1C95C}" name="Column1107"/>
    <tableColumn id="1124" xr3:uid="{19BDA33B-7418-47AD-9CB9-5F979D4A9735}" name="Column1108"/>
    <tableColumn id="1125" xr3:uid="{62110FDF-65A0-4D21-A819-B5AAA294AC87}" name="Column1109"/>
    <tableColumn id="1126" xr3:uid="{BD0DF7DD-2865-44F3-8CC5-16DB00B8441B}" name="Column1110"/>
    <tableColumn id="1127" xr3:uid="{CD95EC4C-28CA-462F-A6AA-3AE7E152CB16}" name="Column1111"/>
    <tableColumn id="1128" xr3:uid="{BDC7EE94-FB2C-43FF-A391-7F3B5A41600C}" name="Column1112"/>
    <tableColumn id="1129" xr3:uid="{1A85ED7F-3497-4EED-9D3C-2430AD2B440F}" name="Column1113"/>
    <tableColumn id="1130" xr3:uid="{FD314030-9719-4EBD-9B1F-046CC82C564E}" name="Column1114"/>
    <tableColumn id="1131" xr3:uid="{AE95C15C-DBC1-47AB-BF69-E408E736BE6B}" name="Column1115"/>
    <tableColumn id="1132" xr3:uid="{742E7ACF-1C91-4114-BE7B-B2AA64BABFC7}" name="Column1116"/>
    <tableColumn id="1133" xr3:uid="{E72FF379-9C73-4CE8-B7D7-74FB3BC3182A}" name="Column1117"/>
    <tableColumn id="1134" xr3:uid="{55F2EF29-1BAE-419C-A8D3-00F3FA8CC372}" name="Column1118"/>
    <tableColumn id="1135" xr3:uid="{14382FB5-9822-42DF-A79A-F6387F5F60D4}" name="Column1119"/>
    <tableColumn id="1136" xr3:uid="{71606DE1-A573-42B4-9DB0-EA50B9A8CC0D}" name="Column1120"/>
    <tableColumn id="1137" xr3:uid="{3594283E-6E65-4E33-99F1-CE1953EE2928}" name="Column1121"/>
    <tableColumn id="1138" xr3:uid="{1A97382F-32C0-441D-8FEB-492356661C7C}" name="Column1122"/>
    <tableColumn id="1139" xr3:uid="{A41E6A0F-DBC1-42A2-B7A2-C94375AE951E}" name="Column1123"/>
    <tableColumn id="1140" xr3:uid="{26125D19-7DBB-4E08-B6F6-9F1340FF5F8C}" name="Column1124"/>
    <tableColumn id="1141" xr3:uid="{4BE7D232-4E64-494F-9D88-8A83B431182C}" name="Column1125"/>
    <tableColumn id="1142" xr3:uid="{DFED4955-83A0-47FC-B2B1-7025E4BA4426}" name="Column1126"/>
    <tableColumn id="1143" xr3:uid="{B2E76E77-38F3-4509-ACC3-E52F0C72E234}" name="Column1127"/>
    <tableColumn id="1144" xr3:uid="{B232F1B1-9698-4962-8547-73E2FFB2B715}" name="Column1128"/>
    <tableColumn id="1145" xr3:uid="{D174D29B-6F19-4BF8-BF4C-FEC18BD4787A}" name="Column1129"/>
    <tableColumn id="1146" xr3:uid="{3561C4A9-869B-4344-8234-498B4F543836}" name="Column1130"/>
    <tableColumn id="1147" xr3:uid="{5F5BB413-3E12-421E-88BE-B6E2685D0651}" name="Column1131"/>
    <tableColumn id="1148" xr3:uid="{F73D052F-E508-4959-85A7-F9411213316C}" name="Column1132"/>
    <tableColumn id="1149" xr3:uid="{A2F9DA98-F1C4-4A60-9D94-E79D6BB1AD22}" name="Column1133"/>
    <tableColumn id="1150" xr3:uid="{748DE688-4F11-4816-B801-8DD4EC1D960A}" name="Column1134"/>
    <tableColumn id="1151" xr3:uid="{0832074E-2435-4C86-A2CA-57B4DFBCE5C7}" name="Column1135"/>
    <tableColumn id="1152" xr3:uid="{D0055F7A-3DF0-4822-B8B2-E7A0CEAE1010}" name="Column1136"/>
    <tableColumn id="1153" xr3:uid="{C544E5EF-7335-49F4-AD7D-9BC268A0DF21}" name="Column1137"/>
    <tableColumn id="1154" xr3:uid="{B4011F6A-4111-4829-AA81-58C20026C239}" name="Column1138"/>
    <tableColumn id="1155" xr3:uid="{FE63D47E-4137-4A38-90D9-EA66EFE3475F}" name="Column1139"/>
    <tableColumn id="1156" xr3:uid="{9C580116-25C9-43C5-9C14-967D2075EDA6}" name="Column1140"/>
    <tableColumn id="1157" xr3:uid="{4C4020BE-016A-4B42-9C29-9ABD39A57B90}" name="Column1141"/>
    <tableColumn id="1158" xr3:uid="{DD0804DE-80D1-42BE-8378-A3CB07007782}" name="Column1142"/>
    <tableColumn id="1159" xr3:uid="{ABCCA0CA-EB29-4B11-A0F5-55CC230B2276}" name="Column1143"/>
    <tableColumn id="1160" xr3:uid="{E9820AB0-6AC4-40D5-B4F7-187E06E0BFB4}" name="Column1144"/>
    <tableColumn id="1161" xr3:uid="{73E18831-B248-46D0-8536-B37B013757F3}" name="Column1145"/>
    <tableColumn id="1162" xr3:uid="{740D1EE7-59B9-4311-A687-EFCEF8F2DB05}" name="Column1146"/>
    <tableColumn id="1163" xr3:uid="{15CEEEBA-9083-43A1-9823-B75005F0BB5B}" name="Column1147"/>
    <tableColumn id="1164" xr3:uid="{2C455CD5-6F65-4BDC-B5B2-68761FBFE6F8}" name="Column1148"/>
    <tableColumn id="1165" xr3:uid="{26EFBB7E-B4DA-434F-A14C-C0DCED17579B}" name="Column1149"/>
    <tableColumn id="1166" xr3:uid="{53E6D88E-D28D-4C6C-BF97-836979EED190}" name="Column1150"/>
    <tableColumn id="1167" xr3:uid="{33AA8A24-8A76-4C4B-9711-5431B19BE518}" name="Column1151"/>
    <tableColumn id="1168" xr3:uid="{C46C50DA-D3C4-4334-9FA8-BD9C4CE20A8A}" name="Column1152"/>
    <tableColumn id="1169" xr3:uid="{CD5FA4A9-3644-480F-9CEE-82453B57574A}" name="Column1153"/>
    <tableColumn id="1170" xr3:uid="{344834EB-2B7D-4683-9D1C-9D79D23BACF4}" name="Column1154"/>
    <tableColumn id="1171" xr3:uid="{80B99E74-3AB2-4ECF-A64C-C4CCA0CF377F}" name="Column1155"/>
    <tableColumn id="1172" xr3:uid="{6EF137DC-1735-4A7C-A3FC-947AA13C6209}" name="Column1156"/>
    <tableColumn id="1173" xr3:uid="{8CB1C496-792E-421D-A22F-73255BB139DC}" name="Column1157"/>
    <tableColumn id="1174" xr3:uid="{41F7BE52-072E-4070-950E-7A2E82B83EE5}" name="Column1158"/>
    <tableColumn id="1175" xr3:uid="{1F3130C2-5E95-4DBF-9506-A1C9C9641450}" name="Column1159"/>
    <tableColumn id="1176" xr3:uid="{6579712F-BA02-4FC8-9E51-760D9F48E391}" name="Column1160"/>
    <tableColumn id="1177" xr3:uid="{641CBCAE-D6D2-4A1D-BAB2-1A8684929428}" name="Column1161"/>
    <tableColumn id="1178" xr3:uid="{F5BDDCE3-0F5A-4FAF-BADA-04D57937AB95}" name="Column1162"/>
    <tableColumn id="1179" xr3:uid="{3A876B13-4C4E-4FC6-B7FD-1586E1EE312C}" name="Column1163"/>
    <tableColumn id="1180" xr3:uid="{C1B583D6-FF3B-434E-ADBB-F7F7312045A2}" name="Column1164"/>
    <tableColumn id="1181" xr3:uid="{D3CE7D61-49C4-480E-A145-C0D66281B178}" name="Column1165"/>
    <tableColumn id="1182" xr3:uid="{C4AC8C30-207C-4652-8AD7-63F7ABACB83E}" name="Column1166"/>
    <tableColumn id="1183" xr3:uid="{BF3960D5-8E9F-43BB-B087-178AC09EB2B1}" name="Column1167"/>
    <tableColumn id="1184" xr3:uid="{009AE48C-B36F-4B11-9DA2-E4FD01D5CB29}" name="Column1168"/>
    <tableColumn id="1185" xr3:uid="{1FF8CD0C-4D18-4140-BE75-48B1CF778594}" name="Column1169"/>
    <tableColumn id="1186" xr3:uid="{034C1D94-B50B-4716-A786-9C5BFF952533}" name="Column1170"/>
    <tableColumn id="1187" xr3:uid="{CA247ABB-EE6B-447F-96AF-9329F0E77AC1}" name="Column1171"/>
    <tableColumn id="1188" xr3:uid="{4C915EE9-D054-4698-AA86-F417F739BAB2}" name="Column1172"/>
    <tableColumn id="1189" xr3:uid="{4CBFA853-2CE3-4EE0-8EDC-665EC08CFCFD}" name="Column1173"/>
    <tableColumn id="1190" xr3:uid="{B6FC071F-5E07-4B50-B3F6-C9B611D03EC7}" name="Column1174"/>
    <tableColumn id="1191" xr3:uid="{8A70FCCA-25B5-4725-8D84-E5DB073133C3}" name="Column1175"/>
    <tableColumn id="1192" xr3:uid="{27A9AE77-C374-4F7D-83B9-FFECA5D2A24D}" name="Column1176"/>
    <tableColumn id="1193" xr3:uid="{B82C4D93-D3DB-40B9-978F-13E2851DEB41}" name="Column1177"/>
    <tableColumn id="1194" xr3:uid="{7E654153-3318-442E-B5DA-65604BD4374D}" name="Column1178"/>
    <tableColumn id="1195" xr3:uid="{F15838AD-DC62-41AD-9FC0-8E46F76B57EB}" name="Column1179"/>
    <tableColumn id="1196" xr3:uid="{5D901260-21D0-4C26-A840-373642E1D74E}" name="Column1180"/>
    <tableColumn id="1197" xr3:uid="{289D36ED-24EF-4FBE-B851-37E9BD4938C0}" name="Column1181"/>
    <tableColumn id="1198" xr3:uid="{043E0C6C-F5E2-4EC7-B9D2-A135BC89DEAB}" name="Column1182"/>
    <tableColumn id="1199" xr3:uid="{61D55BA0-B0B0-4532-BBCB-3B9F08D180B4}" name="Column1183"/>
    <tableColumn id="1200" xr3:uid="{F7C31253-5857-4BC7-9D86-B23B60F80A4F}" name="Column1184"/>
    <tableColumn id="1201" xr3:uid="{AFA83ED8-2920-4D5F-81F3-70CCB7F0C6BA}" name="Column1185"/>
    <tableColumn id="1202" xr3:uid="{F8397A0B-E624-4BA1-8862-A9928F41DA36}" name="Column1186"/>
    <tableColumn id="1203" xr3:uid="{3B7A0055-2547-475C-B505-2D3A5F28B176}" name="Column1187"/>
    <tableColumn id="1204" xr3:uid="{07729409-1001-495B-901A-D51E4258F3D3}" name="Column1188"/>
    <tableColumn id="1205" xr3:uid="{08CB3159-8FCE-4E5E-AAD0-D865CAE824A9}" name="Column1189"/>
    <tableColumn id="1206" xr3:uid="{C9E60E12-64CB-4CCD-9867-D6D8E532E5D9}" name="Column1190"/>
    <tableColumn id="1207" xr3:uid="{EDAC36F3-0119-4B0B-AC56-2A0A14423D96}" name="Column1191"/>
    <tableColumn id="1208" xr3:uid="{0E8280E2-E35A-4361-B570-E590E1B79D56}" name="Column1192"/>
    <tableColumn id="1209" xr3:uid="{9B9505AA-402A-407A-A9AA-277A38061708}" name="Column1193"/>
    <tableColumn id="1210" xr3:uid="{1B8930FD-39A2-4231-94EB-158D4AC5397F}" name="Column1194"/>
    <tableColumn id="1211" xr3:uid="{BEAEFEFD-0778-41B9-A05A-64A95E6135C1}" name="Column1195"/>
    <tableColumn id="1212" xr3:uid="{E6F9EBA8-98F8-43B7-B187-C48A5486D74E}" name="Column1196"/>
    <tableColumn id="1213" xr3:uid="{A8E8C06A-7C57-4E55-9A6E-5F02A9979E07}" name="Column1197"/>
    <tableColumn id="1214" xr3:uid="{63251CCA-8C46-4467-9D7C-8A442C1EC46B}" name="Column1198"/>
    <tableColumn id="1215" xr3:uid="{C54CBD0B-4BF4-4A80-932A-7D59C135F2E0}" name="Column1199"/>
    <tableColumn id="1216" xr3:uid="{828F4FE5-E77F-4714-A134-1358A51B0CA7}" name="Column1200"/>
    <tableColumn id="1217" xr3:uid="{C905C820-9137-4FCA-9E6E-554A7BECE822}" name="Column1201"/>
    <tableColumn id="1218" xr3:uid="{031888AA-E099-4532-B9B6-B1FB9A0A6F65}" name="Column1202"/>
    <tableColumn id="1219" xr3:uid="{AC45AACE-0789-4AD3-8791-B8D41F01491E}" name="Column1203"/>
    <tableColumn id="1220" xr3:uid="{1AC52E70-A6BE-416F-AC15-D01F7F36DBD7}" name="Column1204"/>
    <tableColumn id="1221" xr3:uid="{0EE57167-2DA2-40FD-91F2-C46194F95802}" name="Column1205"/>
    <tableColumn id="1222" xr3:uid="{EA159027-62A3-476C-B50A-802C9848ECC6}" name="Column1206"/>
    <tableColumn id="1223" xr3:uid="{F43BF9DF-9FDD-4F49-8905-21B335C6FBFF}" name="Column1207"/>
    <tableColumn id="1224" xr3:uid="{E4B72E8D-6F27-438F-B33A-18F60F84964D}" name="Column1208"/>
    <tableColumn id="1225" xr3:uid="{0CD17CE9-ED72-4C7B-8E64-0209309FC04F}" name="Column1209"/>
    <tableColumn id="1226" xr3:uid="{1D96B01D-61BF-4BC3-B08F-EA5A25D354CF}" name="Column1210"/>
    <tableColumn id="1227" xr3:uid="{DBA4D044-0A07-4426-9433-F009BCBDE13E}" name="Column1211"/>
    <tableColumn id="1228" xr3:uid="{617FA5AD-1C8E-4A47-B8FE-FB4068D69906}" name="Column1212"/>
    <tableColumn id="1229" xr3:uid="{631204FB-8941-4F51-8942-ED2174DD62E9}" name="Column1213"/>
    <tableColumn id="1230" xr3:uid="{472220BE-74B2-4D4A-8002-BF1A47BD474D}" name="Column1214"/>
    <tableColumn id="1231" xr3:uid="{D90E5249-BC17-46F9-A42D-6827378BE4EA}" name="Column1215"/>
    <tableColumn id="1232" xr3:uid="{537A7DC7-B271-4353-BD05-3823AA67B6A7}" name="Column1216"/>
    <tableColumn id="1233" xr3:uid="{EDE08CE6-D716-40BB-8370-C975AD7914F9}" name="Column1217"/>
    <tableColumn id="1234" xr3:uid="{B370BB7A-3946-45BA-B9D1-C18F6BC169A2}" name="Column1218"/>
    <tableColumn id="1235" xr3:uid="{52A9515D-9B2A-4223-B668-F3D098284688}" name="Column1219"/>
    <tableColumn id="1236" xr3:uid="{6ED7201D-0C55-47A0-86BD-55776D92064E}" name="Column1220"/>
    <tableColumn id="1237" xr3:uid="{E5ED55C1-7D39-4330-B722-92E513C4B9D7}" name="Column1221"/>
    <tableColumn id="1238" xr3:uid="{9F70F324-EA03-49BE-BB26-DCB3AA6559DB}" name="Column1222"/>
    <tableColumn id="1239" xr3:uid="{B5485715-935D-4A3B-B559-071A04242ACD}" name="Column1223"/>
    <tableColumn id="1240" xr3:uid="{D52AE165-AA03-4610-9BA0-01AEBB39E81F}" name="Column1224"/>
    <tableColumn id="1241" xr3:uid="{92CCA9CD-70B0-49E7-A94B-4DC640885A26}" name="Column1225"/>
    <tableColumn id="1242" xr3:uid="{BC285CC0-3796-4058-B6D8-4E4C69828358}" name="Column1226"/>
    <tableColumn id="1243" xr3:uid="{F85B9547-631C-42E3-B1B1-78AA7B298A14}" name="Column1227"/>
    <tableColumn id="1244" xr3:uid="{8DCC7F74-BFD2-41B8-A131-BEEC22F37D33}" name="Column1228"/>
    <tableColumn id="1245" xr3:uid="{22682387-D216-4549-B6C9-4040C7BFA1FE}" name="Column1229"/>
    <tableColumn id="1246" xr3:uid="{63E2980A-D1AE-4622-83D3-781A5FD5D9AA}" name="Column1230"/>
    <tableColumn id="1247" xr3:uid="{E217D173-A7C9-4109-94E6-16B1236C1B2E}" name="Column1231"/>
    <tableColumn id="1248" xr3:uid="{9D105EF8-3C57-4AED-A244-65F2B8483054}" name="Column1232"/>
    <tableColumn id="1249" xr3:uid="{3E656AA7-B511-4FA1-ACB8-3522019CAE82}" name="Column1233"/>
    <tableColumn id="1250" xr3:uid="{F12F5566-7239-4188-B39B-67F7E1400464}" name="Column1234"/>
    <tableColumn id="1251" xr3:uid="{8B390910-3D10-43D4-9890-4D795C99E37E}" name="Column1235"/>
    <tableColumn id="1252" xr3:uid="{A469F879-7107-49A1-A6AB-145232D3D451}" name="Column1236"/>
    <tableColumn id="1253" xr3:uid="{A5CADF47-C64A-4B25-95AD-963C197D5F9B}" name="Column1237"/>
    <tableColumn id="1254" xr3:uid="{06FB91E3-3F77-4836-8041-45799C7FA924}" name="Column1238"/>
    <tableColumn id="1255" xr3:uid="{B371DF20-96AD-4597-8990-EAF6EBEF91E0}" name="Column1239"/>
    <tableColumn id="1256" xr3:uid="{EFE01892-5FAE-4172-B0EF-23D79EA16C74}" name="Column1240"/>
    <tableColumn id="1257" xr3:uid="{CE93237D-1BAE-4D05-968B-771282870C57}" name="Column1241"/>
    <tableColumn id="1258" xr3:uid="{F3DF4360-0F0A-4221-A61C-6A5258924981}" name="Column1242"/>
    <tableColumn id="1259" xr3:uid="{DDC5EF07-131E-460B-8A60-318C4A785D56}" name="Column1243"/>
    <tableColumn id="1260" xr3:uid="{0E55070D-05E3-4035-B318-F7BFBBCFF293}" name="Column1244"/>
    <tableColumn id="1261" xr3:uid="{633AF1AB-C41F-46C4-8E27-0207D3CEDB5D}" name="Column1245"/>
    <tableColumn id="1262" xr3:uid="{02029A7F-470F-445B-9B6C-1AEA89344401}" name="Column1246"/>
    <tableColumn id="1263" xr3:uid="{9ED4D40F-1CA0-4105-A82B-12B306E2CE8E}" name="Column1247"/>
    <tableColumn id="1264" xr3:uid="{B7FF61AE-34AC-4E68-A2EC-AC921BA86F3B}" name="Column1248"/>
    <tableColumn id="1265" xr3:uid="{B55BD28B-4171-4A41-89F5-CB25F65FB9F8}" name="Column1249"/>
    <tableColumn id="1266" xr3:uid="{BF1D2F91-75BF-4F34-BEB1-3B063B2DDC2C}" name="Column1250"/>
    <tableColumn id="1267" xr3:uid="{71E4519F-3B43-4505-8A45-9FA96FE6B67E}" name="Column1251"/>
    <tableColumn id="1268" xr3:uid="{4782356D-7D14-4D52-8527-7F675112E8A0}" name="Column1252"/>
    <tableColumn id="1269" xr3:uid="{ABC8AB13-221C-424E-BE7A-9EFAC90D4717}" name="Column1253"/>
    <tableColumn id="1270" xr3:uid="{8C26EBA9-B564-4203-BC46-CF43D450317B}" name="Column1254"/>
    <tableColumn id="1271" xr3:uid="{59C9DCD2-809A-41A8-8608-2903EF277B9D}" name="Column1255"/>
    <tableColumn id="1272" xr3:uid="{C514F68A-E9E9-40EA-BC72-BDFA26640E4D}" name="Column1256"/>
    <tableColumn id="1273" xr3:uid="{568ACADE-A85A-4AAA-9C35-B607A571C4FA}" name="Column1257"/>
    <tableColumn id="1274" xr3:uid="{514C61A9-8387-42FD-8938-2317EA7CBF9E}" name="Column1258"/>
    <tableColumn id="1275" xr3:uid="{1F8DF3A2-D107-4A1B-AE92-E368C96B6AD1}" name="Column1259"/>
    <tableColumn id="1276" xr3:uid="{5E9263E3-0C34-41A8-999B-8EF7F5D44891}" name="Column1260"/>
    <tableColumn id="1277" xr3:uid="{C0B182EE-6BF8-45E9-8B52-B2C87D2F8B4B}" name="Column1261"/>
    <tableColumn id="1278" xr3:uid="{505D56DC-0A0A-4E20-AFAB-69F5F43EEB4C}" name="Column1262"/>
    <tableColumn id="1279" xr3:uid="{E018FB73-E2DB-4331-B85D-ED9792E13BD0}" name="Column1263"/>
    <tableColumn id="1280" xr3:uid="{F5EE970B-CB92-402A-9411-296781086BE1}" name="Column1264"/>
    <tableColumn id="1281" xr3:uid="{C38AF9F7-6EC3-4994-8E8A-13C7A0289E6F}" name="Column1265"/>
    <tableColumn id="1282" xr3:uid="{C1FE8889-EDA6-4661-B4E8-D5AC131ED1A4}" name="Column1266"/>
    <tableColumn id="1283" xr3:uid="{BBFF0EEE-871A-4035-B061-6FBF667DEA52}" name="Column1267"/>
    <tableColumn id="1284" xr3:uid="{034E7025-18D4-4C18-92D5-67BC4AF7D91B}" name="Column1268"/>
    <tableColumn id="1285" xr3:uid="{26AA8D89-A95D-4653-911D-37375FC2D9EA}" name="Column1269"/>
    <tableColumn id="1286" xr3:uid="{73059353-317B-4A9A-A4C3-4546E26884C1}" name="Column1270"/>
    <tableColumn id="1287" xr3:uid="{E30F3C14-164D-4A74-BBFC-685899A4F64F}" name="Column1271"/>
    <tableColumn id="1288" xr3:uid="{1919EEEF-B6E0-4C16-9D72-5EEDEC654B35}" name="Column1272"/>
    <tableColumn id="1289" xr3:uid="{359D6336-7010-4F0C-AA09-19C3E1301826}" name="Column1273"/>
    <tableColumn id="1290" xr3:uid="{4E79901F-F196-43AA-B25F-C420ABAB6C52}" name="Column1274"/>
    <tableColumn id="1291" xr3:uid="{2F806468-555E-4575-AF03-178C311FDCE1}" name="Column1275"/>
    <tableColumn id="1292" xr3:uid="{B11040C3-A02B-4623-A03C-D0CF2A441B4F}" name="Column1276"/>
    <tableColumn id="1293" xr3:uid="{179839AC-B442-413B-9515-C8F63D8ECCC4}" name="Column1277"/>
    <tableColumn id="1294" xr3:uid="{BBAE3B3A-38F7-4970-A68B-382169822BAF}" name="Column1278"/>
    <tableColumn id="1295" xr3:uid="{79E5F7E9-9082-4909-A4B7-1B5CD6E86978}" name="Column1279"/>
    <tableColumn id="1296" xr3:uid="{18C239B1-1B36-42C5-BF40-E505E7A38CA7}" name="Column1280"/>
    <tableColumn id="1297" xr3:uid="{9292CA7D-97FF-487D-A2D0-FCE0F82BEC48}" name="Column1281"/>
    <tableColumn id="1298" xr3:uid="{53170C51-9FD8-4FC9-B97E-83FAA6F93739}" name="Column1282"/>
    <tableColumn id="1299" xr3:uid="{A6463F80-6A04-46CE-9BC9-FDEC78E28FA6}" name="Column1283"/>
    <tableColumn id="1300" xr3:uid="{ED0F93C4-FF31-4F7D-8857-652D0C2DF3BE}" name="Column1284"/>
    <tableColumn id="1301" xr3:uid="{9CBA8815-8B2B-4E51-AEEF-335D1E6BE95D}" name="Column1285"/>
    <tableColumn id="1302" xr3:uid="{3EF92E18-6BFA-4D31-AA9E-7E40350C7025}" name="Column1286"/>
    <tableColumn id="1303" xr3:uid="{1D388B87-B563-448F-ACB2-ED967C5D5594}" name="Column1287"/>
    <tableColumn id="1304" xr3:uid="{3F453DFF-E1F4-40EE-866A-80BA63C5B233}" name="Column1288"/>
    <tableColumn id="1305" xr3:uid="{4D05AA8B-48FB-4411-ABB4-C77BFA7A06A0}" name="Column1289"/>
    <tableColumn id="1306" xr3:uid="{D2EE6DB8-86C0-47E0-B660-31A13A9DCACD}" name="Column1290"/>
    <tableColumn id="1307" xr3:uid="{88E41663-DE1E-4D51-A092-5D88390C37AA}" name="Column1291"/>
    <tableColumn id="1308" xr3:uid="{DAA847D7-A983-48EA-8F24-B03695F7225A}" name="Column1292"/>
    <tableColumn id="1309" xr3:uid="{09C5D16B-DE31-4E94-B514-C85E014FE86B}" name="Column1293"/>
    <tableColumn id="1310" xr3:uid="{890D2158-A781-4570-91D8-CD4D2857A15F}" name="Column1294"/>
    <tableColumn id="1311" xr3:uid="{D9EFC904-4A03-4313-A779-F3DB494E91FF}" name="Column1295"/>
    <tableColumn id="1312" xr3:uid="{F8B8E786-BB6B-40D0-9CA8-450FE7EF7C5F}" name="Column1296"/>
    <tableColumn id="1313" xr3:uid="{621130B3-1818-4FA3-922C-7E7622F71407}" name="Column1297"/>
    <tableColumn id="1314" xr3:uid="{7365D9E2-1185-47E1-91D0-06E342551EE7}" name="Column1298"/>
    <tableColumn id="1315" xr3:uid="{164B0BA6-4544-425B-835D-E389D02E4369}" name="Column1299"/>
    <tableColumn id="1316" xr3:uid="{78F011A5-9A9D-42B3-911E-01FD9E5361D0}" name="Column1300"/>
    <tableColumn id="1317" xr3:uid="{61F6E78F-19CB-40AE-B921-2E99F6F20825}" name="Column1301"/>
    <tableColumn id="1318" xr3:uid="{3BA61265-BC11-4AB6-AEAB-11C00D1B6AAD}" name="Column1302"/>
    <tableColumn id="1319" xr3:uid="{FDAA93B4-8282-4B9A-A395-69575563BE9B}" name="Column1303"/>
    <tableColumn id="1320" xr3:uid="{CD934F4B-7DDE-4275-A80B-D931F70E8492}" name="Column1304"/>
    <tableColumn id="1321" xr3:uid="{5D14AFEB-9E78-435C-B5DC-5189635E1F4C}" name="Column1305"/>
    <tableColumn id="1322" xr3:uid="{4E38CA7B-F99F-48FB-BD06-D8A87D9FCFAF}" name="Column1306"/>
    <tableColumn id="1323" xr3:uid="{4785DDDA-0FEF-4D66-9115-70AC8B9B973C}" name="Column1307"/>
    <tableColumn id="1324" xr3:uid="{C3E94F4D-7252-4465-A733-D9E460F0ED53}" name="Column1308"/>
    <tableColumn id="1325" xr3:uid="{ECE0DF99-F884-4C94-90DC-AE3E894B2C25}" name="Column1309"/>
    <tableColumn id="1326" xr3:uid="{EC0FFD52-08BE-422B-84A2-CEF0F1F76652}" name="Column1310"/>
    <tableColumn id="1327" xr3:uid="{B3320D99-3730-413D-BED1-62917B716715}" name="Column1311"/>
    <tableColumn id="1328" xr3:uid="{A17A809E-F7D8-4CA9-B7A8-B4F445299FDC}" name="Column1312"/>
    <tableColumn id="1329" xr3:uid="{CD3A6AA9-DC3B-4BB5-9741-C34889208C4D}" name="Column1313"/>
    <tableColumn id="1330" xr3:uid="{F42D67DE-F4B2-4667-A9EF-BAC7CD09FEAC}" name="Column1314"/>
    <tableColumn id="1331" xr3:uid="{3075B3B5-EDA5-41F7-9238-AF6C44C1CBDB}" name="Column1315"/>
    <tableColumn id="1332" xr3:uid="{3E48F9B8-BBA9-4FCA-818E-A58436F7B092}" name="Column1316"/>
    <tableColumn id="1333" xr3:uid="{5CA4E1D3-8D2E-4611-B997-A72B980BCBCC}" name="Column1317"/>
    <tableColumn id="1334" xr3:uid="{C741A8AC-D707-4D2C-8451-B27D818C6790}" name="Column1318"/>
    <tableColumn id="1335" xr3:uid="{A6B1B7F5-037B-4AE4-9E08-555C3A77C0A5}" name="Column1319"/>
    <tableColumn id="1336" xr3:uid="{17D677C9-6C52-44C9-B8BC-789274B66C04}" name="Column1320"/>
    <tableColumn id="1337" xr3:uid="{EB991660-3B56-46EE-986D-E216A463F04B}" name="Column1321"/>
    <tableColumn id="1338" xr3:uid="{108D5FF9-D1D6-4AF7-B8F3-D665A0390D76}" name="Column1322"/>
    <tableColumn id="1339" xr3:uid="{94A39B0F-9553-4F52-9A65-9342A9E7246E}" name="Column1323"/>
    <tableColumn id="1340" xr3:uid="{9C90A060-6909-4DBE-B94C-EC8811E719C0}" name="Column1324"/>
    <tableColumn id="1341" xr3:uid="{1DFDBE81-800B-48C6-92C3-BBBBD46E519D}" name="Column1325"/>
    <tableColumn id="1342" xr3:uid="{93326A4F-B45E-43BF-9E13-871D4BB28714}" name="Column1326"/>
    <tableColumn id="1343" xr3:uid="{1D157DD2-3735-4C01-8F4C-C916033BE1F7}" name="Column1327"/>
    <tableColumn id="1344" xr3:uid="{5E75672E-DA49-4101-B50E-DF241DDA5157}" name="Column1328"/>
    <tableColumn id="1345" xr3:uid="{20151049-C1FA-4C42-A14F-9BB20A507815}" name="Column1329"/>
    <tableColumn id="1346" xr3:uid="{4F663CC6-3B73-4FA8-B78A-184328924246}" name="Column1330"/>
    <tableColumn id="1347" xr3:uid="{417B8BEA-C9DD-4E68-9857-5B0DF5183295}" name="Column1331"/>
    <tableColumn id="1348" xr3:uid="{ADC2F4CF-624C-4F36-8B55-02F0336646F3}" name="Column1332"/>
    <tableColumn id="1349" xr3:uid="{A1321B91-C35E-452A-8294-424AAEF4D21C}" name="Column1333"/>
    <tableColumn id="1350" xr3:uid="{5FB51CF9-F499-460F-ACD3-553B1CD7425D}" name="Column1334"/>
    <tableColumn id="1351" xr3:uid="{1963999C-4A99-4FF9-A855-63BEF0424FE9}" name="Column1335"/>
    <tableColumn id="1352" xr3:uid="{864CC6D9-2670-4B90-A0F4-ECCA9AC43443}" name="Column1336"/>
    <tableColumn id="1353" xr3:uid="{D8FFE4E7-15FD-46A6-B147-396E0719EA6E}" name="Column1337"/>
    <tableColumn id="1354" xr3:uid="{3774B0C9-5CAC-4DAD-8D21-A6590B8900C1}" name="Column1338"/>
    <tableColumn id="1355" xr3:uid="{EFE753A9-B909-415C-9C1C-C0332F8662F9}" name="Column1339"/>
    <tableColumn id="1356" xr3:uid="{58CF1783-A9DB-45E8-868C-6B376E99B7C1}" name="Column1340"/>
    <tableColumn id="1357" xr3:uid="{80FF7AF2-1700-4C70-874F-C21CEFB77D9C}" name="Column1341"/>
    <tableColumn id="1358" xr3:uid="{2818D2AE-975E-4F27-B257-B45111BCDACF}" name="Column1342"/>
    <tableColumn id="1359" xr3:uid="{85C88DA9-D33D-47FD-A620-836A3E615649}" name="Column1343"/>
    <tableColumn id="1360" xr3:uid="{0FE876BC-CD75-46F3-A279-FB8B0A078D85}" name="Column1344"/>
    <tableColumn id="1361" xr3:uid="{D2DA078D-6EF5-4442-9AC8-ED5650DDEFF0}" name="Column1345"/>
    <tableColumn id="1362" xr3:uid="{765825FC-BD93-4D2B-81EB-CC31BAC6B3B0}" name="Column1346"/>
    <tableColumn id="1363" xr3:uid="{C0B4F9BD-23F4-4F6F-9E12-54A7C03A4AB3}" name="Column1347"/>
    <tableColumn id="1364" xr3:uid="{EBB0EE5C-943D-4B1B-9B66-1478C06E1279}" name="Column1348"/>
    <tableColumn id="1365" xr3:uid="{4BC4DF08-A741-4889-9DC9-9F67EACF3778}" name="Column1349"/>
    <tableColumn id="1366" xr3:uid="{B8D35D98-DECB-45BC-8E06-648A05EF4347}" name="Column1350"/>
    <tableColumn id="1367" xr3:uid="{09D6655E-F762-4FB1-8819-AAD4B9E4D44D}" name="Column1351"/>
    <tableColumn id="1368" xr3:uid="{D32A3F35-3F56-4862-9F44-CAA161F1DF6C}" name="Column1352"/>
    <tableColumn id="1369" xr3:uid="{2924DE6C-E88E-4BCC-AB7F-4ED247D27ACB}" name="Column1353"/>
    <tableColumn id="1370" xr3:uid="{2EF3B9C5-05B7-4B8B-B19D-8D20CAB8C7E7}" name="Column1354"/>
    <tableColumn id="1371" xr3:uid="{54D54D54-52CA-4DBB-A356-8E9305F38064}" name="Column1355"/>
    <tableColumn id="1372" xr3:uid="{4BE18465-A1AA-43F2-9C1E-CF22849412CF}" name="Column1356"/>
    <tableColumn id="1373" xr3:uid="{33B60DF3-9A47-49DF-8112-958B0B640165}" name="Column1357"/>
    <tableColumn id="1374" xr3:uid="{C1AA402D-118B-4E5F-94D5-035CE0E572BE}" name="Column1358"/>
    <tableColumn id="1375" xr3:uid="{D3731E9B-09E8-4FEE-A2D2-220E27A11401}" name="Column1359"/>
    <tableColumn id="1376" xr3:uid="{4E6C3815-90F3-4686-90F7-0423E7209781}" name="Column1360"/>
    <tableColumn id="1377" xr3:uid="{4ACBD0A0-E432-4C97-BB2D-F52A73362106}" name="Column1361"/>
    <tableColumn id="1378" xr3:uid="{55D71243-A83A-4318-A47B-BF323B5261EA}" name="Column1362"/>
    <tableColumn id="1379" xr3:uid="{6692A07B-8789-4EDF-B3AB-2C6389EA816F}" name="Column1363"/>
    <tableColumn id="1380" xr3:uid="{8E7BD461-8D46-426B-9F7D-928D688AA43A}" name="Column1364"/>
    <tableColumn id="1381" xr3:uid="{2E9F4151-DD62-4C56-9194-05D5473ADBA5}" name="Column1365"/>
    <tableColumn id="1382" xr3:uid="{9A910C86-3564-4BC5-A08C-5AA394C71355}" name="Column1366"/>
    <tableColumn id="1383" xr3:uid="{6C75494D-6D12-4373-AFC3-2317BDA56007}" name="Column1367"/>
    <tableColumn id="1384" xr3:uid="{86A1D4AE-588B-4341-B272-35E0C5A44014}" name="Column1368"/>
    <tableColumn id="1385" xr3:uid="{BEF09C0D-A304-4AC9-9567-B1FD6BDFE51C}" name="Column1369"/>
    <tableColumn id="1386" xr3:uid="{F0CF9833-4575-4906-81B6-42394EB174F1}" name="Column1370"/>
    <tableColumn id="1387" xr3:uid="{58C6B166-BB67-431B-BD32-38317AB32BA7}" name="Column1371"/>
    <tableColumn id="1388" xr3:uid="{81E12C52-D724-4252-B067-4592A790BE29}" name="Column1372"/>
    <tableColumn id="1389" xr3:uid="{43B6B747-59F1-46D8-BE82-7B9722092CDF}" name="Column1373"/>
    <tableColumn id="1390" xr3:uid="{1E33D55E-6009-4EA0-AD01-BC3414CC088C}" name="Column1374"/>
    <tableColumn id="1391" xr3:uid="{CA85D1C2-A853-4183-AB5E-DE67CF226D3A}" name="Column1375"/>
    <tableColumn id="1392" xr3:uid="{3AF74963-0FAF-4D06-8182-34828D813D8B}" name="Column1376"/>
    <tableColumn id="1393" xr3:uid="{F485EFA6-240A-476E-9C84-9F85F1787DF1}" name="Column1377"/>
    <tableColumn id="1394" xr3:uid="{8FD47B17-F9ED-4299-BC2F-36643097E8EF}" name="Column1378"/>
    <tableColumn id="1395" xr3:uid="{7F2381D0-58E4-4F98-A212-E611B12254E8}" name="Column1379"/>
    <tableColumn id="1396" xr3:uid="{073A0533-543E-4014-90B2-4DDB5A1F3402}" name="Column1380"/>
    <tableColumn id="1397" xr3:uid="{0499CD4E-AB98-4B99-A75F-49DD9CD264D4}" name="Column1381"/>
    <tableColumn id="1398" xr3:uid="{627F8500-7191-4D44-9920-46CA27A83AF1}" name="Column1382"/>
    <tableColumn id="1399" xr3:uid="{61EE688C-3088-466A-B1F2-7BFEAA37511A}" name="Column1383"/>
    <tableColumn id="1400" xr3:uid="{44EC1134-E406-4254-9810-C941646CBAAF}" name="Column1384"/>
    <tableColumn id="1401" xr3:uid="{A7A81A48-C1E1-4FEC-AC5A-F45506B040BF}" name="Column1385"/>
    <tableColumn id="1402" xr3:uid="{723BE1E0-86B5-4FAD-82BB-B796521F062B}" name="Column1386"/>
    <tableColumn id="1403" xr3:uid="{E6143217-A68B-4464-9C01-C0CF8265615F}" name="Column1387"/>
    <tableColumn id="1404" xr3:uid="{E5DF924B-E939-4467-9086-5B2C735FF7C4}" name="Column1388"/>
    <tableColumn id="1405" xr3:uid="{75DB337B-CEC2-4E78-A7C3-DAF6015FFA62}" name="Column1389"/>
    <tableColumn id="1406" xr3:uid="{86059CEF-C92A-47EF-A73D-9CBCB3DC1A6A}" name="Column1390"/>
    <tableColumn id="1407" xr3:uid="{FCEA1E01-DD01-48EC-B79B-23658B326C37}" name="Column1391"/>
    <tableColumn id="1408" xr3:uid="{2EB1142F-E685-4B34-ACDC-2B7923D229CF}" name="Column1392"/>
    <tableColumn id="1409" xr3:uid="{4266959F-7375-4CD8-86D3-AD2D33203EDC}" name="Column1393"/>
    <tableColumn id="1410" xr3:uid="{C7DB63D9-D493-4055-9BCD-E5A3FD351428}" name="Column1394"/>
    <tableColumn id="1411" xr3:uid="{C5D6F0A7-7089-44AB-A327-D1564AAC0FD0}" name="Column1395"/>
    <tableColumn id="1412" xr3:uid="{ED756F31-857B-4B78-9178-0ACB170F4EE4}" name="Column1396"/>
    <tableColumn id="1413" xr3:uid="{9539B095-139D-4E7A-9897-F4A21C415665}" name="Column1397"/>
    <tableColumn id="1414" xr3:uid="{FB3C1035-D7B7-4F30-8F01-2161D1E7BD69}" name="Column1398"/>
    <tableColumn id="1415" xr3:uid="{80A92369-E787-4768-A330-9BED1D4293C5}" name="Column1399"/>
    <tableColumn id="1416" xr3:uid="{605A09DE-3E50-4CA0-AECA-361C4FC8E122}" name="Column1400"/>
    <tableColumn id="1417" xr3:uid="{D288C4CE-AE7D-47EC-A937-1FE077A23A1C}" name="Column1401"/>
    <tableColumn id="1418" xr3:uid="{7A0C8D8C-8542-4B84-88AC-BE999A1809F1}" name="Column1402"/>
    <tableColumn id="1419" xr3:uid="{D6B104D2-DB2D-483C-A12D-A4056E5C49C3}" name="Column1403"/>
    <tableColumn id="1420" xr3:uid="{6553A726-1276-47AC-8275-122A07130B76}" name="Column1404"/>
    <tableColumn id="1421" xr3:uid="{122753FD-FDEC-4154-8986-98E19C492D65}" name="Column1405"/>
    <tableColumn id="1422" xr3:uid="{16AD5AF0-5210-472E-B208-8E40E3D8CFB7}" name="Column1406"/>
    <tableColumn id="1423" xr3:uid="{018E73B9-C91E-4E53-B81A-4D17BEB66D35}" name="Column1407"/>
    <tableColumn id="1424" xr3:uid="{08DB4EC9-ADDA-4B59-85C1-70BB2DC38CA9}" name="Column1408"/>
    <tableColumn id="1425" xr3:uid="{0C859BA7-2F32-44D0-8EDF-E7EFFBC4BF3F}" name="Column1409"/>
    <tableColumn id="1426" xr3:uid="{04A17A20-7695-4048-8096-19DE75F80517}" name="Column1410"/>
    <tableColumn id="1427" xr3:uid="{E0F3EB63-562C-4E61-823F-2B15D8952EF3}" name="Column1411"/>
    <tableColumn id="1428" xr3:uid="{DD096471-3A19-4D99-9A8A-4ADC0775EF78}" name="Column1412"/>
    <tableColumn id="1429" xr3:uid="{B2F6A466-5B33-48DC-97A7-DB30ABF06EE6}" name="Column1413"/>
    <tableColumn id="1430" xr3:uid="{4850A2FA-77BD-45E5-AFA1-EAD66036CD27}" name="Column1414"/>
    <tableColumn id="1431" xr3:uid="{3E6322DF-39AD-41AF-BA8C-BE6E14AEAD5C}" name="Column1415"/>
    <tableColumn id="1432" xr3:uid="{B67C2DF7-8D80-44DB-BF8B-55E95F9B9799}" name="Column1416"/>
    <tableColumn id="1433" xr3:uid="{13051796-7CF4-43FF-A7C5-E7D31DA30D2E}" name="Column1417"/>
    <tableColumn id="1434" xr3:uid="{684880A3-2381-4FED-ABBC-DFE53A86E37F}" name="Column1418"/>
    <tableColumn id="1435" xr3:uid="{589163EC-DC40-4C7D-BDFA-DC03E77BBE0C}" name="Column1419"/>
    <tableColumn id="1436" xr3:uid="{520B243B-8E6B-4072-A06E-C8B1C3BDCDFD}" name="Column1420"/>
    <tableColumn id="1437" xr3:uid="{AA964F51-5C24-401B-9E53-46F061F0BF9D}" name="Column1421"/>
    <tableColumn id="1438" xr3:uid="{0362C295-C3BF-4281-81B6-CA305ADF50BB}" name="Column1422"/>
    <tableColumn id="1439" xr3:uid="{B4472096-7998-4703-B7E2-FB8591B424BE}" name="Column1423"/>
    <tableColumn id="1440" xr3:uid="{680E8BB5-2C9E-4B3D-B97A-F937F19BA18B}" name="Column1424"/>
    <tableColumn id="1441" xr3:uid="{0EE57994-FF9D-4481-BF40-6B3A8CE92A37}" name="Column1425"/>
    <tableColumn id="1442" xr3:uid="{430810B2-3A98-4872-9F3B-2F98688895C5}" name="Column1426"/>
    <tableColumn id="1443" xr3:uid="{67B8B3C8-D636-4D96-9747-93950FDDF48E}" name="Column1427"/>
    <tableColumn id="1444" xr3:uid="{6935D10B-6989-4045-BF00-C6AB9FEBB734}" name="Column1428"/>
    <tableColumn id="1445" xr3:uid="{C0507C87-ED3C-4364-947C-F244A8000042}" name="Column1429"/>
    <tableColumn id="1446" xr3:uid="{DCEE07E7-CF77-45E1-B560-30514ACC1439}" name="Column1430"/>
    <tableColumn id="1447" xr3:uid="{2D59DA33-0E87-4954-A76A-167D6FF23CE3}" name="Column1431"/>
    <tableColumn id="1448" xr3:uid="{5071F95F-BD82-490B-A497-4CE66931784E}" name="Column1432"/>
    <tableColumn id="1449" xr3:uid="{57EB2584-6AE2-46FC-B0C2-CB865359F1A4}" name="Column1433"/>
    <tableColumn id="1450" xr3:uid="{9C9DD275-8D4D-4657-852A-F681DBAE77E9}" name="Column1434"/>
    <tableColumn id="1451" xr3:uid="{9EFFBEB9-985E-4663-9CD6-0FD381FCD365}" name="Column1435"/>
    <tableColumn id="1452" xr3:uid="{CAD964EC-21C5-4AA8-BA07-89EE59D4498B}" name="Column1436"/>
    <tableColumn id="1453" xr3:uid="{1B81FA11-028F-4485-89BC-61ABD5FEAFD4}" name="Column1437"/>
    <tableColumn id="1454" xr3:uid="{BCD9BB5D-1888-4AD7-93C4-240CC6B94B02}" name="Column1438"/>
    <tableColumn id="1455" xr3:uid="{EFE00087-29C7-459E-AAD7-EEB042BF6499}" name="Column1439"/>
    <tableColumn id="1456" xr3:uid="{19A05BA9-3A53-4961-826D-4C05853DD1CB}" name="Column1440"/>
    <tableColumn id="1457" xr3:uid="{357EF0BD-9A98-48B2-B7E4-E44B9E567E24}" name="Column1441"/>
    <tableColumn id="1458" xr3:uid="{CAB7F681-D958-4D8F-9220-5158543A5BAB}" name="Column1442"/>
    <tableColumn id="1459" xr3:uid="{147919E4-A9E2-4CD5-8252-09DA351172F6}" name="Column1443"/>
    <tableColumn id="1460" xr3:uid="{58E5F07A-39C6-4D31-8089-E71C8CC71F7A}" name="Column1444"/>
    <tableColumn id="1461" xr3:uid="{4169509A-6D7B-47E7-9601-C0E700C9C41E}" name="Column1445"/>
    <tableColumn id="1462" xr3:uid="{A1F2E9EA-6979-4C00-87EC-7AF21D0A01D3}" name="Column1446"/>
    <tableColumn id="1463" xr3:uid="{62E3BD5E-2C69-48A4-A0D2-E13E9B87E701}" name="Column1447"/>
    <tableColumn id="1464" xr3:uid="{1009DFE0-F407-49C3-B4D5-A8081B2C5757}" name="Column1448"/>
    <tableColumn id="1465" xr3:uid="{CC4E58BF-F005-4D6B-93DC-F2FF314C4069}" name="Column1449"/>
    <tableColumn id="1466" xr3:uid="{A75A3C2E-A875-4165-8042-A9E40197E96F}" name="Column1450"/>
    <tableColumn id="1467" xr3:uid="{0FD41AFE-3A33-44C6-AF89-97FDD652434D}" name="Column1451"/>
    <tableColumn id="1468" xr3:uid="{B634C867-4942-49B6-9D84-476D161A7E9B}" name="Column1452"/>
    <tableColumn id="1469" xr3:uid="{6570EB98-9F06-46BD-B238-99EB90373395}" name="Column1453"/>
    <tableColumn id="1470" xr3:uid="{B639A1F5-D490-49B6-9625-115A5B90C8B3}" name="Column1454"/>
    <tableColumn id="1471" xr3:uid="{423BFD5D-7201-49A4-8E25-12EE6DF1E4B0}" name="Column1455"/>
    <tableColumn id="1472" xr3:uid="{D6B82864-F959-480C-8B3B-065C8D95FF07}" name="Column1456"/>
    <tableColumn id="1473" xr3:uid="{227A3FA5-EF6A-4D69-B437-35C9E4A0481E}" name="Column1457"/>
    <tableColumn id="1474" xr3:uid="{1F873BCF-72AA-4AC6-85F7-0E372FCB8F97}" name="Column1458"/>
    <tableColumn id="1475" xr3:uid="{50F33B17-7CBE-4165-BDC6-EF3502892E3D}" name="Column1459"/>
    <tableColumn id="1476" xr3:uid="{99028841-5287-45F7-A878-03213A51A282}" name="Column1460"/>
    <tableColumn id="1477" xr3:uid="{65CD4A7E-7722-4866-81D9-8A13DE00ABC2}" name="Column1461"/>
    <tableColumn id="1478" xr3:uid="{38799C3E-5296-42A8-AD91-2ED9BA65FA62}" name="Column1462"/>
    <tableColumn id="1479" xr3:uid="{EBC2E811-294A-4E59-83DE-E5F7F0FF5A99}" name="Column1463"/>
    <tableColumn id="1480" xr3:uid="{DB217F77-B1F7-40D3-AC19-21B3F3328C39}" name="Column1464"/>
    <tableColumn id="1481" xr3:uid="{2A391AC8-6C0F-4C8F-A307-A0EB203CDEBB}" name="Column1465"/>
    <tableColumn id="1482" xr3:uid="{F074EACC-CC4B-45AC-9524-3E06809825B7}" name="Column1466"/>
    <tableColumn id="1483" xr3:uid="{62ACDA69-8A58-4ECC-9E76-A81EA4C7B301}" name="Column1467"/>
    <tableColumn id="1484" xr3:uid="{6809C50F-513E-4C6B-AABF-0A0BE3EEEA0F}" name="Column1468"/>
    <tableColumn id="1485" xr3:uid="{30BF6C06-36C3-47BC-B779-847EB53BF049}" name="Column1469"/>
    <tableColumn id="1486" xr3:uid="{9937A692-45BC-4689-B381-C44CA31284AF}" name="Column1470"/>
    <tableColumn id="1487" xr3:uid="{B832F593-43BF-43BA-A642-B8986D4D5159}" name="Column1471"/>
    <tableColumn id="1488" xr3:uid="{BE4D9D99-2111-4B70-8F3A-FB091FFD8E42}" name="Column1472"/>
    <tableColumn id="1489" xr3:uid="{4DC5D030-BE9A-4712-99F7-3641AE159BB0}" name="Column1473"/>
    <tableColumn id="1490" xr3:uid="{B8C990AE-C696-4336-94C2-842076AF02F8}" name="Column1474"/>
    <tableColumn id="1491" xr3:uid="{8A65911F-FF4F-4FC3-98C7-848DADC2717F}" name="Column1475"/>
    <tableColumn id="1492" xr3:uid="{34F36778-92C7-46C6-ADA3-2426DC9A7D0E}" name="Column1476"/>
    <tableColumn id="1493" xr3:uid="{DC46B0D2-E9D7-4116-A3C9-8E9DB9E04217}" name="Column1477"/>
    <tableColumn id="1494" xr3:uid="{02D500A1-8248-4402-91DD-0752CAFB2742}" name="Column1478"/>
    <tableColumn id="1495" xr3:uid="{1152E620-0D35-4D8A-BF22-E4DC3AF5C66D}" name="Column1479"/>
    <tableColumn id="1496" xr3:uid="{2BE51234-AE29-4AA6-8D28-98913C083145}" name="Column1480"/>
    <tableColumn id="1497" xr3:uid="{9EB8FF03-EAA8-4639-9F6D-BF7C3B6A5F03}" name="Column1481"/>
    <tableColumn id="1498" xr3:uid="{11FFD99E-000C-487A-A2A0-CC0AD8524C0C}" name="Column1482"/>
    <tableColumn id="1499" xr3:uid="{23FD8675-656C-41B6-82C1-FCC21A7A1446}" name="Column1483"/>
    <tableColumn id="1500" xr3:uid="{0740CEA6-90BF-4D29-9250-0C84ED1EC7C9}" name="Column1484"/>
    <tableColumn id="1501" xr3:uid="{87A2E0BD-0394-4D4C-AD40-05BBF846D6EA}" name="Column1485"/>
    <tableColumn id="1502" xr3:uid="{3B3C32F8-1960-4E9A-BD3F-98D671703585}" name="Column1486"/>
    <tableColumn id="1503" xr3:uid="{9A40D7E6-EE32-4CC9-B339-B6795AF9D988}" name="Column1487"/>
    <tableColumn id="1504" xr3:uid="{39FA89A8-A059-416E-968C-A64205E192E3}" name="Column1488"/>
    <tableColumn id="1505" xr3:uid="{8AF2B27B-2FD2-48A7-BE7F-090670A33BB8}" name="Column1489"/>
    <tableColumn id="1506" xr3:uid="{9D32C246-00A9-4301-AEDB-5861C87E5878}" name="Column1490"/>
    <tableColumn id="1507" xr3:uid="{BB2BF927-C94B-4115-AAFF-EA74C483A8F9}" name="Column1491"/>
    <tableColumn id="1508" xr3:uid="{97BBE0D6-7E97-4C72-8C2A-566662BE3CA0}" name="Column1492"/>
    <tableColumn id="1509" xr3:uid="{58C9B67D-FB7C-4C56-A62B-C02E61DE0EF4}" name="Column1493"/>
    <tableColumn id="1510" xr3:uid="{DC87F0D1-EB77-4228-BBFD-90D8270A0BE6}" name="Column1494"/>
    <tableColumn id="1511" xr3:uid="{88C10C2D-9854-4A2D-8D35-267A2B06D776}" name="Column1495"/>
    <tableColumn id="1512" xr3:uid="{16A97B14-D1F7-4518-B61D-9A2448FBF97A}" name="Column1496"/>
    <tableColumn id="1513" xr3:uid="{355BA120-7CA9-4A73-B369-84BFE2A6A71E}" name="Column1497"/>
    <tableColumn id="1514" xr3:uid="{1C4E678E-0C39-4D20-B10E-B0DC81AFD63A}" name="Column1498"/>
    <tableColumn id="1515" xr3:uid="{9D14E1BA-72DD-4F12-841D-909280719354}" name="Column1499"/>
    <tableColumn id="1516" xr3:uid="{E655577B-5E30-4B64-AD22-44F3381CA5EC}" name="Column1500"/>
    <tableColumn id="1517" xr3:uid="{9AC97DD1-F252-4689-B7EB-898E93F82F3A}" name="Column1501"/>
    <tableColumn id="1518" xr3:uid="{0B5955C5-720D-498A-9ABE-22D8A38890D1}" name="Column1502"/>
    <tableColumn id="1519" xr3:uid="{9A2C5B13-9577-41FE-88BF-7302EEF62D31}" name="Column1503"/>
    <tableColumn id="1520" xr3:uid="{E2915D08-0444-4CFB-BB42-6A3CCDA086B5}" name="Column1504"/>
    <tableColumn id="1521" xr3:uid="{E3C220A7-C007-4610-A47C-A93D88001C82}" name="Column1505"/>
    <tableColumn id="1522" xr3:uid="{9BB4DFA4-5220-4246-BB08-6727E78D4F70}" name="Column1506"/>
    <tableColumn id="1523" xr3:uid="{DBBE791C-2F52-4487-A8D3-FF9F456FB3F7}" name="Column1507"/>
    <tableColumn id="1524" xr3:uid="{1954B706-ED3C-458D-9781-D66B0A5FE809}" name="Column1508"/>
    <tableColumn id="1525" xr3:uid="{231258C6-6BD2-4511-B062-F194E915152D}" name="Column1509"/>
    <tableColumn id="1526" xr3:uid="{400D87B2-1B92-4458-8819-F447238C2F06}" name="Column1510"/>
    <tableColumn id="1527" xr3:uid="{95ECE255-C4FA-4CEE-9D49-6009829DFFF3}" name="Column1511"/>
    <tableColumn id="1528" xr3:uid="{B7959090-1315-42C5-B40B-C1168DD449E0}" name="Column1512"/>
    <tableColumn id="1529" xr3:uid="{AA766DB0-0533-40D2-8907-CAEB546AFE3C}" name="Column1513"/>
    <tableColumn id="1530" xr3:uid="{15E4257F-E184-4721-8561-7A28076BF650}" name="Column1514"/>
    <tableColumn id="1531" xr3:uid="{A1054981-ED75-475A-91D1-565CB8EC8446}" name="Column1515"/>
    <tableColumn id="1532" xr3:uid="{F7DE9178-652C-4386-95F9-12E4E968F621}" name="Column1516"/>
    <tableColumn id="1533" xr3:uid="{665217E4-7D19-4DE3-A203-25577082D40E}" name="Column1517"/>
    <tableColumn id="1534" xr3:uid="{3C3A9CD3-701F-44B8-847B-5AE8D720F565}" name="Column1518"/>
    <tableColumn id="1535" xr3:uid="{9C321FF4-C788-4AD3-A942-7A5A63921F29}" name="Column1519"/>
    <tableColumn id="1536" xr3:uid="{5B33A8C1-F6A9-4F0C-8865-5976E7B167FE}" name="Column1520"/>
    <tableColumn id="1537" xr3:uid="{FF2E443D-1191-4AF6-94FD-7FA635C71FD8}" name="Column1521"/>
    <tableColumn id="1538" xr3:uid="{917BF2BF-09AD-4980-A269-7A0C0F865F60}" name="Column1522"/>
    <tableColumn id="1539" xr3:uid="{AF10B5C9-F040-4460-A799-F32DE090A6ED}" name="Column1523"/>
    <tableColumn id="1540" xr3:uid="{F0AEB9F4-329C-45EB-9CE1-6EC06FE5AC48}" name="Column1524"/>
    <tableColumn id="1541" xr3:uid="{2A2D0DC5-FBFE-4A3F-A367-BE896AC4FC37}" name="Column1525"/>
    <tableColumn id="1542" xr3:uid="{5B8682A9-EC0B-449E-A71D-6607A547287E}" name="Column1526"/>
    <tableColumn id="1543" xr3:uid="{88F34CC9-ED40-4812-862B-DC0515E676FE}" name="Column1527"/>
    <tableColumn id="1544" xr3:uid="{28B186D6-6608-4F00-AE10-4FB680CF5F37}" name="Column1528"/>
    <tableColumn id="1545" xr3:uid="{397DBE65-DE2B-4BAF-819F-6B3FB4D0F239}" name="Column1529"/>
    <tableColumn id="1546" xr3:uid="{9E9105B9-5352-4145-B430-D087D5CB4FF5}" name="Column1530"/>
    <tableColumn id="1547" xr3:uid="{D4E7E90C-DE2E-43BD-8310-A39B30C1E9A0}" name="Column1531"/>
    <tableColumn id="1548" xr3:uid="{712C2B94-1690-4CB9-898F-56B315D103B4}" name="Column1532"/>
    <tableColumn id="1549" xr3:uid="{BD7EBC43-530D-4B1D-AFA5-601FF6E41499}" name="Column1533"/>
    <tableColumn id="1550" xr3:uid="{CB61E011-A642-4725-9A15-B8B77EC8CE02}" name="Column1534"/>
    <tableColumn id="1551" xr3:uid="{2DCEB6DD-0996-49AB-8A08-F02061501E4D}" name="Column1535"/>
    <tableColumn id="1552" xr3:uid="{B3A5E833-CECE-41B3-9CF2-890D35AF6733}" name="Column1536"/>
    <tableColumn id="1553" xr3:uid="{D6FF70FA-5026-47B8-8D19-910C6C8AB406}" name="Column1537"/>
    <tableColumn id="1554" xr3:uid="{BF1468A7-5DEF-448B-8AD3-46211E1B9048}" name="Column1538"/>
    <tableColumn id="1555" xr3:uid="{3777C552-1D2A-4E59-9048-6ACFCDDC4555}" name="Column1539"/>
    <tableColumn id="1556" xr3:uid="{A998FC75-BB93-4CCD-BD8F-E7198B9B7C9F}" name="Column1540"/>
    <tableColumn id="1557" xr3:uid="{C5515808-22CA-44B9-8B0C-95F6BA51DE62}" name="Column1541"/>
    <tableColumn id="1558" xr3:uid="{AE74A374-648E-4E57-893E-5EF94F59A5DD}" name="Column1542"/>
    <tableColumn id="1559" xr3:uid="{88F8B3AA-4E83-4B95-9C7F-26C756280D30}" name="Column1543"/>
    <tableColumn id="1560" xr3:uid="{3C6084D9-2949-42D3-AD65-4CCF47734EF1}" name="Column1544"/>
    <tableColumn id="1561" xr3:uid="{D6BF8539-C539-4B34-B69C-CBA700F9ED47}" name="Column1545"/>
    <tableColumn id="1562" xr3:uid="{50A28E4B-96ED-431E-A3E0-0CB6D6C398C3}" name="Column1546"/>
    <tableColumn id="1563" xr3:uid="{935CEAC4-A4F2-434E-B804-C9B6623F47EE}" name="Column1547"/>
    <tableColumn id="1564" xr3:uid="{2646B6A6-5B5A-4C63-9286-0E0F6FDA92D2}" name="Column1548"/>
    <tableColumn id="1565" xr3:uid="{0B227E79-3A1C-4312-B423-D6816FF7258B}" name="Column1549"/>
    <tableColumn id="1566" xr3:uid="{FA387975-6735-473F-B503-C29AE80C3DD0}" name="Column1550"/>
    <tableColumn id="1567" xr3:uid="{E5C3E6BA-8F70-402F-B316-F1BD239DD11B}" name="Column1551"/>
    <tableColumn id="1568" xr3:uid="{B6ADE6E9-24A6-45CE-948B-9D3979852173}" name="Column1552"/>
    <tableColumn id="1569" xr3:uid="{DA21588A-7D3C-4208-9DB6-EC9841EEE2A3}" name="Column1553"/>
    <tableColumn id="1570" xr3:uid="{FEA5C30D-7974-4302-B669-FC9091CD9DE4}" name="Column1554"/>
    <tableColumn id="1571" xr3:uid="{B5A22953-D30B-40E7-9E50-EF473DB447E5}" name="Column1555"/>
    <tableColumn id="1572" xr3:uid="{478C428D-8DE7-4251-8F3E-1031D1BBB716}" name="Column1556"/>
    <tableColumn id="1573" xr3:uid="{ACA8D33B-5F8D-4100-82BE-3C7A48B715D2}" name="Column1557"/>
    <tableColumn id="1574" xr3:uid="{9A2F87B9-51FD-48B2-A305-B8AE7B5EE1AF}" name="Column1558"/>
    <tableColumn id="1575" xr3:uid="{38A36043-DA99-4C99-8941-A726A26F488F}" name="Column1559"/>
    <tableColumn id="1576" xr3:uid="{011F6C0E-DB5B-463B-9654-EA2D51C55A79}" name="Column1560"/>
    <tableColumn id="1577" xr3:uid="{6292B0BA-9973-4774-847B-79199262DED9}" name="Column1561"/>
    <tableColumn id="1578" xr3:uid="{5F1E7675-B8D4-4057-AB20-BF7BC7C6BAD9}" name="Column1562"/>
    <tableColumn id="1579" xr3:uid="{F3CA5B76-EEC0-48AB-B660-779E68A8B87A}" name="Column1563"/>
    <tableColumn id="1580" xr3:uid="{20DD4679-5BDD-479D-A298-EEB3124B211E}" name="Column1564"/>
    <tableColumn id="1581" xr3:uid="{E39A3996-593B-468B-ADE1-179C745DDF62}" name="Column1565"/>
    <tableColumn id="1582" xr3:uid="{4FE4E8FC-F324-421B-B089-CA80BE390F17}" name="Column1566"/>
    <tableColumn id="1583" xr3:uid="{A3C7FDE9-556E-481E-A167-9369737FBB3E}" name="Column1567"/>
    <tableColumn id="1584" xr3:uid="{FFF7675B-E034-44F8-B304-B3B2E74316D3}" name="Column1568"/>
    <tableColumn id="1585" xr3:uid="{5482AD8E-93EF-4F1C-AFE2-C88CAC5987B6}" name="Column1569"/>
    <tableColumn id="1586" xr3:uid="{95FC721E-70E1-46F8-BF2C-396AB7D68558}" name="Column1570"/>
    <tableColumn id="1587" xr3:uid="{B5C49DCA-72C1-4351-9210-1F661DA719C8}" name="Column1571"/>
    <tableColumn id="1588" xr3:uid="{CAC514F6-92E7-4F4C-B060-CEBF66781400}" name="Column1572"/>
    <tableColumn id="1589" xr3:uid="{0CE91E3A-4642-4B0F-B3AF-0F68B98B1EED}" name="Column1573"/>
    <tableColumn id="1590" xr3:uid="{E6F46719-8EF1-4434-91D3-13B142D47E3E}" name="Column1574"/>
    <tableColumn id="1591" xr3:uid="{4C854DFD-17DF-4D15-9EBB-F28C04454090}" name="Column1575"/>
    <tableColumn id="1592" xr3:uid="{273B0DC0-929F-45A0-9E96-EF4FC0BDAD97}" name="Column1576"/>
    <tableColumn id="1593" xr3:uid="{13F3F6EA-6458-4765-A0DD-D4FA1779AB03}" name="Column1577"/>
    <tableColumn id="1594" xr3:uid="{1FC02CD6-3F58-456B-9054-5A3A598208C8}" name="Column1578"/>
    <tableColumn id="1595" xr3:uid="{709BD4E6-7CE3-4359-87C2-AF669172F562}" name="Column1579"/>
    <tableColumn id="1596" xr3:uid="{0863E271-203A-4375-8D71-5BEE70988F06}" name="Column1580"/>
    <tableColumn id="1597" xr3:uid="{0B79EFDA-5E7B-4407-9176-2B647C392A5A}" name="Column1581"/>
    <tableColumn id="1598" xr3:uid="{069D9F25-5D1F-4A12-9C32-FCC145737D42}" name="Column1582"/>
    <tableColumn id="1599" xr3:uid="{C89DA991-DADB-4A36-B48B-1337AD4F8293}" name="Column1583"/>
    <tableColumn id="1600" xr3:uid="{BDFA6A28-C2E5-4FE3-A6E4-5B4E1E695F1E}" name="Column1584"/>
    <tableColumn id="1601" xr3:uid="{09E89103-342B-40E7-9700-8D43F6795B3D}" name="Column1585"/>
    <tableColumn id="1602" xr3:uid="{8136E60F-544B-424F-99DB-D52EF951B955}" name="Column1586"/>
    <tableColumn id="1603" xr3:uid="{3E68C832-BB8D-4CF7-BA4D-158AC7597B25}" name="Column1587"/>
    <tableColumn id="1604" xr3:uid="{C5869BC0-2360-482F-96AB-17B87A104B65}" name="Column1588"/>
    <tableColumn id="1605" xr3:uid="{082C47AC-30E9-4AAC-923F-9076E41AD849}" name="Column1589"/>
    <tableColumn id="1606" xr3:uid="{C97E8344-436A-446D-8792-4F9C207D2013}" name="Column1590"/>
    <tableColumn id="1607" xr3:uid="{F7EADAEA-FD1E-4650-89B4-15C612A03BB2}" name="Column1591"/>
    <tableColumn id="1608" xr3:uid="{159DB9F9-3F3B-42A3-B068-843DDE3E30B3}" name="Column1592"/>
    <tableColumn id="1609" xr3:uid="{720CD495-CBFE-4A4C-BF7C-1E545D0E9437}" name="Column1593"/>
    <tableColumn id="1610" xr3:uid="{97611DCF-8C74-4B4F-8CC9-E32A6DEB8F42}" name="Column1594"/>
    <tableColumn id="1611" xr3:uid="{FB078F2D-B615-42EB-A8B2-06CF81736EE2}" name="Column1595"/>
    <tableColumn id="1612" xr3:uid="{CBEB7CAE-1B70-47AD-93FF-5A7EA4AA094E}" name="Column1596"/>
    <tableColumn id="1613" xr3:uid="{D1BAC8A8-4B17-4D39-8D56-3D1692E66C9B}" name="Column1597"/>
    <tableColumn id="1614" xr3:uid="{B67A8E75-0E10-479F-8678-A1A12C8B11C2}" name="Column1598"/>
    <tableColumn id="1615" xr3:uid="{8D2B0C47-A48D-42D2-848B-E977DB4CF082}" name="Column1599"/>
    <tableColumn id="1616" xr3:uid="{78295F89-2804-496C-8184-12D8C382FC58}" name="Column1600"/>
    <tableColumn id="1617" xr3:uid="{2B031FFB-5C43-4324-8849-DADB59E4FA7F}" name="Column1601"/>
    <tableColumn id="1618" xr3:uid="{D01E167F-F2C6-4444-AE3E-C14F314EDC65}" name="Column1602"/>
    <tableColumn id="1619" xr3:uid="{E76F5D88-AC47-48AA-A0FE-0765928B869F}" name="Column1603"/>
    <tableColumn id="1620" xr3:uid="{C0B4BE95-3C1C-4B16-A0D1-17DB9B11C606}" name="Column1604"/>
    <tableColumn id="1621" xr3:uid="{9C1F4960-8EFE-4376-BFAF-DB5B2C666084}" name="Column1605"/>
    <tableColumn id="1622" xr3:uid="{0893BE14-549A-428C-8967-E39098CEBDEC}" name="Column1606"/>
    <tableColumn id="1623" xr3:uid="{61952252-3599-41A6-AA3A-8C475B1D495F}" name="Column1607"/>
    <tableColumn id="1624" xr3:uid="{F5033B2D-29DC-430A-9EAF-BDD28CCE6EEA}" name="Column1608"/>
    <tableColumn id="1625" xr3:uid="{E776FA22-32CD-4DBD-85C8-A2DFE82CFA9B}" name="Column1609"/>
    <tableColumn id="1626" xr3:uid="{5A518697-BEFC-4059-9E94-B9F098649D69}" name="Column1610"/>
    <tableColumn id="1627" xr3:uid="{7FD6456C-78C7-498B-A272-576985B9D3A0}" name="Column1611"/>
    <tableColumn id="1628" xr3:uid="{92695E47-F13E-476F-B3C4-93CAD6B62928}" name="Column1612"/>
    <tableColumn id="1629" xr3:uid="{D83C4E21-23D9-483D-B1DD-074A5A189D63}" name="Column1613"/>
    <tableColumn id="1630" xr3:uid="{398667E1-59F5-4FAE-AA58-E9A0F32C2C4C}" name="Column1614"/>
    <tableColumn id="1631" xr3:uid="{1562B252-4640-4227-BC79-02D2CD3A82FF}" name="Column1615"/>
    <tableColumn id="1632" xr3:uid="{66D7931D-8979-4267-9ED6-5775A397162C}" name="Column1616"/>
    <tableColumn id="1633" xr3:uid="{B520937E-697B-44DE-8510-0AF9678ACD73}" name="Column1617"/>
    <tableColumn id="1634" xr3:uid="{A5C632BC-C3FC-45EA-9BB5-1CD043C227B6}" name="Column1618"/>
    <tableColumn id="1635" xr3:uid="{78D687B7-8A87-4E4A-91DA-69C1A3D8D687}" name="Column1619"/>
    <tableColumn id="1636" xr3:uid="{B4AB53B0-FB6D-47EF-91D6-6056F9DA193A}" name="Column1620"/>
    <tableColumn id="1637" xr3:uid="{DE707F00-0C5B-4CB9-992C-0114373DBEB5}" name="Column1621"/>
    <tableColumn id="1638" xr3:uid="{37A0B43E-F6A8-487A-9A7F-CAC4A6E36960}" name="Column1622"/>
    <tableColumn id="1639" xr3:uid="{0BCE5726-9BD2-47EB-B299-B6C24886EFFD}" name="Column1623"/>
    <tableColumn id="1640" xr3:uid="{8D0C55FF-6139-4611-B614-4446E30686E7}" name="Column1624"/>
    <tableColumn id="1641" xr3:uid="{36D0937E-12E3-4F82-9956-5637340EBC61}" name="Column1625"/>
    <tableColumn id="1642" xr3:uid="{A6F5B939-1F17-4482-BB17-338AE4D13751}" name="Column1626"/>
    <tableColumn id="1643" xr3:uid="{40501C55-9581-441A-B7FB-E14BE8072EE4}" name="Column1627"/>
    <tableColumn id="1644" xr3:uid="{5F7D7460-D90A-4F79-B1FC-8F596BFF1D72}" name="Column1628"/>
    <tableColumn id="1645" xr3:uid="{2C72CA81-C0EA-4A97-B2B7-4DF86D239D07}" name="Column1629"/>
    <tableColumn id="1646" xr3:uid="{BA46999E-C081-4259-92CD-F522F363F6B2}" name="Column1630"/>
    <tableColumn id="1647" xr3:uid="{6A3A3B1B-3B10-48B0-AAD9-67CB9E2BD1DF}" name="Column1631"/>
    <tableColumn id="1648" xr3:uid="{9C567628-A4F4-49C5-9960-9E4F7F7A652E}" name="Column1632"/>
    <tableColumn id="1649" xr3:uid="{66058446-91CD-4EED-99B3-72FF249E1A13}" name="Column1633"/>
    <tableColumn id="1650" xr3:uid="{390D55C0-BCD8-4378-8BFC-C41D376050BF}" name="Column1634"/>
    <tableColumn id="1651" xr3:uid="{4BF95F93-BB64-48CC-A6E8-D9F937D9F63C}" name="Column1635"/>
    <tableColumn id="1652" xr3:uid="{D0EE5BE4-C8F5-4058-8801-2E4420983660}" name="Column1636"/>
    <tableColumn id="1653" xr3:uid="{57FF4A0C-9724-4895-BC31-E617CB99E32A}" name="Column1637"/>
    <tableColumn id="1654" xr3:uid="{AD2DA60F-7EA2-44D8-AD88-B69F6EC9B166}" name="Column1638"/>
    <tableColumn id="1655" xr3:uid="{0914F7D6-4BFF-4D0A-A501-3A38D9AABBE0}" name="Column1639"/>
    <tableColumn id="1656" xr3:uid="{66DAA9DE-FD49-46B5-ADF1-7E8D2CFE4989}" name="Column1640"/>
    <tableColumn id="1657" xr3:uid="{9A9C3019-ADD8-4B28-93C6-FCDEEA419370}" name="Column1641"/>
    <tableColumn id="1658" xr3:uid="{8E9AC6D0-E563-43DC-BC5D-ECE9C897FD95}" name="Column1642"/>
    <tableColumn id="1659" xr3:uid="{21233DDD-1069-4E1A-83BF-0180E4E6E9A3}" name="Column1643"/>
    <tableColumn id="1660" xr3:uid="{BB68C181-C4E6-457F-9D26-F9ADE50DB938}" name="Column1644"/>
    <tableColumn id="1661" xr3:uid="{16648D30-50B4-4EA4-A798-6A13B4FE3F2C}" name="Column1645"/>
    <tableColumn id="1662" xr3:uid="{0F7866FB-72A0-4EE6-B102-89FF88ACC990}" name="Column1646"/>
    <tableColumn id="1663" xr3:uid="{DB873EE9-5FD5-4B82-9565-BC891CA2714F}" name="Column1647"/>
    <tableColumn id="1664" xr3:uid="{45457D7A-B644-4A9E-AFB1-AA4E0B3CEECC}" name="Column1648"/>
    <tableColumn id="1665" xr3:uid="{63A46590-5E6A-45C4-9D6E-8A5F5BCD2E56}" name="Column1649"/>
    <tableColumn id="1666" xr3:uid="{7FE75E42-A34C-4994-988A-7B4CBA70769F}" name="Column1650"/>
    <tableColumn id="1667" xr3:uid="{0BA48467-A4B4-4199-A2BD-F9CE8A2A59DF}" name="Column1651"/>
    <tableColumn id="1668" xr3:uid="{3DB4F3AE-B43E-443F-8C87-A66250230E74}" name="Column1652"/>
    <tableColumn id="1669" xr3:uid="{713918BF-5144-4F25-966C-85D67D5D2F30}" name="Column1653"/>
    <tableColumn id="1670" xr3:uid="{6181A4D2-F6FD-4E1C-A630-7BD8F275ED98}" name="Column1654"/>
    <tableColumn id="1671" xr3:uid="{2CFC8694-119E-42AD-8B88-2432C59F8F54}" name="Column1655"/>
    <tableColumn id="1672" xr3:uid="{44832CB0-62FC-4438-8F45-29B285B560D8}" name="Column1656"/>
    <tableColumn id="1673" xr3:uid="{E5212BB2-B15D-4C90-BEEA-8606131EF62E}" name="Column1657"/>
    <tableColumn id="1674" xr3:uid="{2F5573FB-BD04-441C-A3EC-47497F1B6671}" name="Column1658"/>
    <tableColumn id="1675" xr3:uid="{E3CD3554-9C4D-4983-B8DF-5F9CFD8C4540}" name="Column1659"/>
    <tableColumn id="1676" xr3:uid="{4071ACC5-5876-40EA-B5B2-0A8280D88698}" name="Column1660"/>
    <tableColumn id="1677" xr3:uid="{87D3317C-9027-4AE8-9BEE-5B9E0C8787B0}" name="Column1661"/>
    <tableColumn id="1678" xr3:uid="{C850CCAA-CF6E-482B-99E0-1A2966772A26}" name="Column1662"/>
    <tableColumn id="1679" xr3:uid="{EA2B65FB-4C85-4014-A2AE-3D16966FA696}" name="Column1663"/>
    <tableColumn id="1680" xr3:uid="{F87E0653-C1EC-440F-9192-B46E5861E31D}" name="Column1664"/>
    <tableColumn id="1681" xr3:uid="{4CD7D26A-F903-4746-A9A1-DC701A76FA85}" name="Column1665"/>
    <tableColumn id="1682" xr3:uid="{D01CBEF1-C435-48E4-98CD-84CF5DC950FA}" name="Column1666"/>
    <tableColumn id="1683" xr3:uid="{EFFF0F0A-5A73-4D32-B65E-FEDAC18FDEC2}" name="Column1667"/>
    <tableColumn id="1684" xr3:uid="{11060E82-2028-42D0-A67F-8D25EC2B8510}" name="Column1668"/>
    <tableColumn id="1685" xr3:uid="{56A2FDE9-4941-4036-8441-465669E0E0D9}" name="Column1669"/>
    <tableColumn id="1686" xr3:uid="{010F0C6C-07BC-4BA1-BEC8-58DD9C41FEF9}" name="Column1670"/>
    <tableColumn id="1687" xr3:uid="{3257C36C-FE2A-404C-984F-C009DDC6E0F0}" name="Column1671"/>
    <tableColumn id="1688" xr3:uid="{FADB20A4-B2DC-4881-AABC-A0FF8B57C4A0}" name="Column1672"/>
    <tableColumn id="1689" xr3:uid="{E294D0F3-7ABB-48AC-AE6F-2EC71317C858}" name="Column1673"/>
    <tableColumn id="1690" xr3:uid="{3C262A6B-ED05-4CA1-90A8-968445C5B0F5}" name="Column1674"/>
    <tableColumn id="1691" xr3:uid="{7E76B513-E289-41BF-8F0F-D82B656869B1}" name="Column1675"/>
    <tableColumn id="1692" xr3:uid="{7F72E023-E808-435C-8387-CB47257D80B7}" name="Column1676"/>
    <tableColumn id="1693" xr3:uid="{1307BE63-63FB-4D0D-A82B-7385D25A012D}" name="Column1677"/>
    <tableColumn id="1694" xr3:uid="{178F594E-C8BA-4671-85EF-0759A23192B9}" name="Column1678"/>
    <tableColumn id="1695" xr3:uid="{0EA6AA30-1C51-4D94-BDC7-24430A26D6D3}" name="Column1679"/>
    <tableColumn id="1696" xr3:uid="{4B0258AD-AE7C-46B9-99B6-5B6A8C4FE08A}" name="Column1680"/>
    <tableColumn id="1697" xr3:uid="{17F640B5-ED75-4377-8F15-21E980939E4D}" name="Column1681"/>
    <tableColumn id="1698" xr3:uid="{538D62A1-5DA3-4069-B909-C783DA19C6E5}" name="Column1682"/>
    <tableColumn id="1699" xr3:uid="{41886B81-146E-466A-8725-8095152F2CC3}" name="Column1683"/>
    <tableColumn id="1700" xr3:uid="{295CD24F-654E-477A-92BA-0FA6F33B37F0}" name="Column1684"/>
    <tableColumn id="1701" xr3:uid="{48423C2F-A727-4FEF-8675-3D54B96CA3B8}" name="Column1685"/>
    <tableColumn id="1702" xr3:uid="{ED55EAA3-3216-44FC-B210-EABA74B6EC0E}" name="Column1686"/>
    <tableColumn id="1703" xr3:uid="{B64A1738-7EF4-4021-9509-783E16E52F59}" name="Column1687"/>
    <tableColumn id="1704" xr3:uid="{73CD319C-34DF-43B9-BA4B-90BCD3ACD540}" name="Column1688"/>
    <tableColumn id="1705" xr3:uid="{79326063-1CB7-4C22-8AB7-CC209F38CB03}" name="Column1689"/>
    <tableColumn id="1706" xr3:uid="{443870A1-624B-49A0-8134-AA0BE7BE7C02}" name="Column1690"/>
    <tableColumn id="1707" xr3:uid="{27E196FC-8C3A-491D-A0D1-E01CAD71273D}" name="Column1691"/>
    <tableColumn id="1708" xr3:uid="{A3D5C979-CBCD-429B-9A4E-EE561FCAC43B}" name="Column1692"/>
    <tableColumn id="1709" xr3:uid="{4862EFFA-EA7B-41B6-A3B8-6E29522056BF}" name="Column1693"/>
    <tableColumn id="1710" xr3:uid="{F9F6AA93-0CEF-48B0-9291-355EE41FA443}" name="Column1694"/>
    <tableColumn id="1711" xr3:uid="{B25F58F5-9337-4ECA-9188-1A3A2CA9C9B7}" name="Column1695"/>
    <tableColumn id="1712" xr3:uid="{BD59FDCB-6768-4D56-893B-021A866B7B71}" name="Column1696"/>
    <tableColumn id="1713" xr3:uid="{82122FCA-5EAE-4521-AC82-229FC2EDAC6F}" name="Column1697"/>
    <tableColumn id="1714" xr3:uid="{E8F809B8-6788-4848-A6A7-4F09007F2601}" name="Column1698"/>
    <tableColumn id="1715" xr3:uid="{203DC246-44D8-40DD-A879-ECBDD4BDAEFD}" name="Column1699"/>
    <tableColumn id="1716" xr3:uid="{4799718E-5986-423B-94C4-32B9780E42AC}" name="Column1700"/>
    <tableColumn id="1717" xr3:uid="{4DF4B2E0-3402-4C45-ABAE-F2CFDED5F1A1}" name="Column1701"/>
    <tableColumn id="1718" xr3:uid="{B39A1FF4-2284-41D2-B434-0AB70A1B275B}" name="Column1702"/>
    <tableColumn id="1719" xr3:uid="{B1523958-8FFA-407E-8DA8-476243ADA622}" name="Column1703"/>
    <tableColumn id="1720" xr3:uid="{151B288E-3791-47D2-A55D-0EA5197E0309}" name="Column1704"/>
    <tableColumn id="1721" xr3:uid="{ABB953ED-FA4F-4ED6-92AC-B8064D0D731E}" name="Column1705"/>
    <tableColumn id="1722" xr3:uid="{424E3B8E-A41D-47EB-AD83-387DA3E26FB7}" name="Column1706"/>
    <tableColumn id="1723" xr3:uid="{9FEAE505-E0F0-49AA-AEC2-190001A48964}" name="Column1707"/>
    <tableColumn id="1724" xr3:uid="{4A9E8142-A8CB-4392-AFEA-A8F1B7BD4365}" name="Column1708"/>
    <tableColumn id="1725" xr3:uid="{D8F00ECE-A90C-4854-BA5F-3A5013C231B6}" name="Column1709"/>
    <tableColumn id="1726" xr3:uid="{1A12B8B5-FE2A-4DF5-9E5B-0E7B659E0F4E}" name="Column1710"/>
    <tableColumn id="1727" xr3:uid="{E10ABE73-5C5C-4D12-AD0B-2F37B1C5FD26}" name="Column1711"/>
    <tableColumn id="1728" xr3:uid="{C5006C67-D94D-4B8B-80C9-E2D23AC54F03}" name="Column1712"/>
    <tableColumn id="1729" xr3:uid="{501E6277-BB1D-4591-AA53-1634AFC06151}" name="Column1713"/>
    <tableColumn id="1730" xr3:uid="{418DEBE6-721A-45D7-8433-8BCE5BCD8A02}" name="Column1714"/>
    <tableColumn id="1731" xr3:uid="{611C2928-94F1-4E51-A12F-C5CC272D11ED}" name="Column1715"/>
    <tableColumn id="1732" xr3:uid="{AEC101CF-6BEA-466E-93AE-543B7814076E}" name="Column1716"/>
    <tableColumn id="1733" xr3:uid="{3572CE07-5105-49BC-8ACD-720293674FC4}" name="Column1717"/>
    <tableColumn id="1734" xr3:uid="{06323136-A4CE-4C43-8020-E01D3A43800D}" name="Column1718"/>
    <tableColumn id="1735" xr3:uid="{11C0D727-E01D-43FD-99CD-8DF33BEA5081}" name="Column1719"/>
    <tableColumn id="1736" xr3:uid="{1C43CFEE-FD4C-44C2-B52B-97F981AF0D55}" name="Column1720"/>
    <tableColumn id="1737" xr3:uid="{86687438-1B47-4FD8-B8C4-2EA6A6CC5CC3}" name="Column1721"/>
    <tableColumn id="1738" xr3:uid="{3FDE8E04-109F-4162-AED6-30106CBB3C49}" name="Column1722"/>
    <tableColumn id="1739" xr3:uid="{ECDEE032-5634-43A9-9CD7-978F6274FC47}" name="Column1723"/>
    <tableColumn id="1740" xr3:uid="{4179010B-7742-4FED-83DC-28E2C2BA7D46}" name="Column1724"/>
    <tableColumn id="1741" xr3:uid="{DD40CC63-5EFE-4A5B-AE9B-D430EF666B14}" name="Column1725"/>
    <tableColumn id="1742" xr3:uid="{53F60E37-BDC3-41A3-947F-257A006E3F61}" name="Column1726"/>
    <tableColumn id="1743" xr3:uid="{11919314-9920-450A-886D-F4920FF057E1}" name="Column1727"/>
    <tableColumn id="1744" xr3:uid="{76699598-FABE-4D49-9336-166AAD8112F9}" name="Column1728"/>
    <tableColumn id="1745" xr3:uid="{04CF67A8-7FB5-4AA3-BB90-C93753D5B8FC}" name="Column1729"/>
    <tableColumn id="1746" xr3:uid="{C395600F-3C3F-4D2F-BF75-BED3EF6331B5}" name="Column1730"/>
    <tableColumn id="1747" xr3:uid="{7C0F0C12-02A1-428E-A638-382319993A0E}" name="Column1731"/>
    <tableColumn id="1748" xr3:uid="{2BFECEFC-E5FA-4E9F-B3FA-83BBD77C51AB}" name="Column1732"/>
    <tableColumn id="1749" xr3:uid="{8E3E12E6-2594-4309-B54D-C8CB12E8E549}" name="Column1733"/>
    <tableColumn id="1750" xr3:uid="{907EDB83-9B09-41CD-9163-6B4DE8EFAD8E}" name="Column1734"/>
    <tableColumn id="1751" xr3:uid="{72028AAB-D8E6-4724-BE35-B3AFC4684BE9}" name="Column1735"/>
    <tableColumn id="1752" xr3:uid="{84EFF742-068A-4DAC-80E4-A4134EFE45AF}" name="Column1736"/>
    <tableColumn id="1753" xr3:uid="{CF52752A-CC2A-4457-AD0B-F620AF8D473C}" name="Column1737"/>
    <tableColumn id="1754" xr3:uid="{8E1869C8-EE06-4467-A917-8410EA9E0D50}" name="Column1738"/>
    <tableColumn id="1755" xr3:uid="{E67EBA1D-C664-4E29-A51A-79F13EC354AE}" name="Column1739"/>
    <tableColumn id="1756" xr3:uid="{87771042-02B9-404E-AB8B-813699C484E9}" name="Column1740"/>
    <tableColumn id="1757" xr3:uid="{9A342C74-B208-4EC2-A364-F9ECCCFDD8F2}" name="Column1741"/>
    <tableColumn id="1758" xr3:uid="{8F4B688F-CD58-44E6-9FB2-588D0A7DFF3D}" name="Column1742"/>
    <tableColumn id="1759" xr3:uid="{F8F26A8C-B977-4697-9C29-EDEE042EA808}" name="Column1743"/>
    <tableColumn id="1760" xr3:uid="{289C81D4-60AF-4F9C-9FC9-4FF1AA44DE93}" name="Column1744"/>
    <tableColumn id="1761" xr3:uid="{F03B12FA-A2C4-453A-B8A0-7F79440E6D0F}" name="Column1745"/>
    <tableColumn id="1762" xr3:uid="{D9B18330-68BE-4B67-ACCF-C9D3E0C703F8}" name="Column1746"/>
    <tableColumn id="1763" xr3:uid="{08DB85C3-F786-49B4-A321-C7FD415A620E}" name="Column1747"/>
    <tableColumn id="1764" xr3:uid="{77CCBE17-7AF7-4051-A28E-2F2623985CBA}" name="Column1748"/>
    <tableColumn id="1765" xr3:uid="{F2B1D17F-25A7-499A-B0A7-010DFC512921}" name="Column1749"/>
    <tableColumn id="1766" xr3:uid="{8AF079A5-A498-4508-8944-4AD2B4CCCB96}" name="Column1750"/>
    <tableColumn id="1767" xr3:uid="{867EE81E-7A7A-4A5D-8FCD-F628C41238BA}" name="Column1751"/>
    <tableColumn id="1768" xr3:uid="{E68FF412-E581-4A3E-8450-7525EB9E11C0}" name="Column1752"/>
    <tableColumn id="1769" xr3:uid="{C89C25F7-19F1-43D6-A5C8-533B679E2814}" name="Column1753"/>
    <tableColumn id="1770" xr3:uid="{4A94782B-163B-4CA3-80B0-91C04504CAEB}" name="Column1754"/>
    <tableColumn id="1771" xr3:uid="{B5AF5B29-4F57-402A-9E74-2F6157A13248}" name="Column1755"/>
    <tableColumn id="1772" xr3:uid="{C0EB0797-AB5F-4A97-A922-70AAEBD067F3}" name="Column1756"/>
    <tableColumn id="1773" xr3:uid="{57E2A4CA-78D0-4BDD-AF1D-D59FEA3B7B58}" name="Column1757"/>
    <tableColumn id="1774" xr3:uid="{ADF4E7AB-3B08-4205-9A14-7C11A7FF0EE1}" name="Column1758"/>
    <tableColumn id="1775" xr3:uid="{6626449C-D8F0-4387-A813-558F3E5FA994}" name="Column1759"/>
    <tableColumn id="1776" xr3:uid="{CD651644-EF15-4A13-81D0-5695C64DB323}" name="Column1760"/>
    <tableColumn id="1777" xr3:uid="{50219523-A78F-423E-8384-7B1FC6F84889}" name="Column1761"/>
    <tableColumn id="1778" xr3:uid="{371F8102-37E0-47FB-8B8A-4A77D52B7DAA}" name="Column1762"/>
    <tableColumn id="1779" xr3:uid="{8BE6362C-9191-4780-9A21-4EA93AC847DC}" name="Column1763"/>
    <tableColumn id="1780" xr3:uid="{F152BD93-C337-43B4-B8CB-9B8015E821A2}" name="Column1764"/>
    <tableColumn id="1781" xr3:uid="{7B808332-7033-462F-9123-2C2DB9BA3D17}" name="Column1765"/>
    <tableColumn id="1782" xr3:uid="{181CC992-5485-4577-AEB8-06958D6DDF3B}" name="Column1766"/>
    <tableColumn id="1783" xr3:uid="{2C9A5E30-106D-451A-9A33-2803C331233B}" name="Column1767"/>
    <tableColumn id="1784" xr3:uid="{364107B1-3926-4EF3-8A60-235B577ACDCC}" name="Column1768"/>
    <tableColumn id="1785" xr3:uid="{281B1066-D19F-45AD-A1E5-5E22D03E6B9F}" name="Column1769"/>
    <tableColumn id="1786" xr3:uid="{A33E33BE-0104-4B46-92D8-1895D7F085C6}" name="Column1770"/>
    <tableColumn id="1787" xr3:uid="{6EEC2BD7-7118-4DD4-B639-FC616B0F79A3}" name="Column1771"/>
    <tableColumn id="1788" xr3:uid="{CD9E034D-2475-4690-B7A9-AE781F6B335E}" name="Column1772"/>
    <tableColumn id="1789" xr3:uid="{AE2574A7-6FF8-4379-BC9D-95320C88D94C}" name="Column1773"/>
    <tableColumn id="1790" xr3:uid="{8DC74FB6-65DD-4A3F-A7C1-38F2FB0CB682}" name="Column1774"/>
    <tableColumn id="1791" xr3:uid="{FED18FB4-7C61-4D09-9E40-10C66FD76896}" name="Column1775"/>
    <tableColumn id="1792" xr3:uid="{EC2C6E11-0118-4F62-8888-56DAC30215DC}" name="Column1776"/>
    <tableColumn id="1793" xr3:uid="{741DEEA1-B501-405A-BD1A-5A1690F8C69D}" name="Column1777"/>
    <tableColumn id="1794" xr3:uid="{AF8AC235-A306-47E7-8945-F195DECA8AAA}" name="Column1778"/>
    <tableColumn id="1795" xr3:uid="{827C974F-5EEA-44FB-8348-64DF200798AF}" name="Column1779"/>
    <tableColumn id="1796" xr3:uid="{D77AAE8D-129A-4555-B2E4-C93694388B1D}" name="Column1780"/>
    <tableColumn id="1797" xr3:uid="{B0CE9311-AB17-4C6E-8DA4-52C755BF4968}" name="Column1781"/>
    <tableColumn id="1798" xr3:uid="{068BAE8F-A395-415D-B8BA-BE4ED5DFEE87}" name="Column1782"/>
    <tableColumn id="1799" xr3:uid="{F399D5D9-2529-4947-A8CA-678A48A382C9}" name="Column1783"/>
    <tableColumn id="1800" xr3:uid="{8830071A-8CB2-4D5D-9B87-EAF49BB4ECB6}" name="Column1784"/>
    <tableColumn id="1801" xr3:uid="{A5BD1F61-CCD6-4889-8ABF-15123EC408DA}" name="Column1785"/>
    <tableColumn id="1802" xr3:uid="{9DC29E61-CF4C-480D-96B9-9D209729BE0C}" name="Column1786"/>
    <tableColumn id="1803" xr3:uid="{CD0B30F8-CBBF-4135-89E3-9A593601BF06}" name="Column1787"/>
    <tableColumn id="1804" xr3:uid="{CB5A9322-4815-47AD-85A4-DA041733B288}" name="Column1788"/>
    <tableColumn id="1805" xr3:uid="{5ABA649F-FF8E-448D-BBE5-E330EEE9BBF7}" name="Column1789"/>
    <tableColumn id="1806" xr3:uid="{9A234B7A-44E5-42E6-8980-834442A56A4A}" name="Column1790"/>
    <tableColumn id="1807" xr3:uid="{3571C13B-9DCD-4D44-91AF-28B1624511D0}" name="Column1791"/>
    <tableColumn id="1808" xr3:uid="{3FDF2E16-F350-434D-B1BC-6D6A475B085E}" name="Column1792"/>
    <tableColumn id="1809" xr3:uid="{44A866C2-A5EC-42D2-B71D-C7B31B514A5E}" name="Column1793"/>
    <tableColumn id="1810" xr3:uid="{10A6089B-1155-4201-BAC3-66106F9EEFF4}" name="Column1794"/>
    <tableColumn id="1811" xr3:uid="{A3B7752D-5B0B-4FCC-AD38-FA4DBE9D9A0D}" name="Column1795"/>
    <tableColumn id="1812" xr3:uid="{9BB8C1D9-3369-4128-AC7D-FB229A1FF518}" name="Column1796"/>
    <tableColumn id="1813" xr3:uid="{7E4AC6EE-7546-4B8B-A791-AF2D83C4B570}" name="Column1797"/>
    <tableColumn id="1814" xr3:uid="{3E842A66-1F34-45F5-B328-76611ECA14AB}" name="Column1798"/>
    <tableColumn id="1815" xr3:uid="{0FFDD05B-21C4-4AF4-9C7F-EDBAF760306F}" name="Column1799"/>
    <tableColumn id="1816" xr3:uid="{C7DFE3DF-4631-4AD3-AFF1-E25FC215FC97}" name="Column1800"/>
    <tableColumn id="1817" xr3:uid="{14F73924-B4C8-4D53-A505-798F6051F56B}" name="Column1801"/>
    <tableColumn id="1818" xr3:uid="{500E64DC-E10D-4CF5-9C65-9739422347BD}" name="Column1802"/>
    <tableColumn id="1819" xr3:uid="{1EAEF8E2-D6C7-4036-B2D8-E428C9B1151C}" name="Column1803"/>
    <tableColumn id="1820" xr3:uid="{F20EBA8F-8520-4E0E-AF4A-63EBDED835C3}" name="Column1804"/>
    <tableColumn id="1821" xr3:uid="{8F9F9BA4-0E1E-44A7-BBDF-CE937F6A29EF}" name="Column1805"/>
    <tableColumn id="1822" xr3:uid="{C4679127-5FA5-4B9D-9A9A-AB13B46C6DE6}" name="Column1806"/>
    <tableColumn id="1823" xr3:uid="{32B0F83F-8AEF-4CFD-BCE5-D6785E42830E}" name="Column1807"/>
    <tableColumn id="1824" xr3:uid="{A1B0AD4F-AA49-4119-ABD1-CA9F154050CB}" name="Column1808"/>
    <tableColumn id="1825" xr3:uid="{C9C22932-D616-4ED1-9CF4-FFD178D0C574}" name="Column1809"/>
    <tableColumn id="1826" xr3:uid="{CBFF952B-E112-44AA-AA6D-99F205EA1107}" name="Column1810"/>
    <tableColumn id="1827" xr3:uid="{E14CB68F-5A1A-4E93-843D-2CB2D7C2B827}" name="Column1811"/>
    <tableColumn id="1828" xr3:uid="{105B53A1-EA84-4DE8-8021-44E078AA7313}" name="Column1812"/>
    <tableColumn id="1829" xr3:uid="{C1DB2453-BD2C-42A9-A5AE-8AB3E843AEF0}" name="Column1813"/>
    <tableColumn id="1830" xr3:uid="{48796449-2747-4718-947E-A64C2262152D}" name="Column1814"/>
    <tableColumn id="1831" xr3:uid="{159F0394-C493-4CEB-A837-905FB2051236}" name="Column1815"/>
    <tableColumn id="1832" xr3:uid="{75C95FC1-CAAA-4A8B-8D19-ADD87F2B3DD2}" name="Column1816"/>
    <tableColumn id="1833" xr3:uid="{8A5631DC-1AE7-46ED-BE55-CD25CD681089}" name="Column1817"/>
    <tableColumn id="1834" xr3:uid="{87DB9942-A34F-46B4-906F-71025244375B}" name="Column1818"/>
    <tableColumn id="1835" xr3:uid="{6AD6D019-23A1-46B4-A401-B517924BAC1F}" name="Column1819"/>
    <tableColumn id="1836" xr3:uid="{34FFFEFE-B8FC-4817-8C3B-F2507DA724E1}" name="Column1820"/>
    <tableColumn id="1837" xr3:uid="{3DDCAB7F-E928-4D47-AACC-2098D672B97E}" name="Column1821"/>
    <tableColumn id="1838" xr3:uid="{E1F23FE3-31E1-4976-925A-FBAA43918B4A}" name="Column1822"/>
    <tableColumn id="1839" xr3:uid="{553A59BF-860A-411E-91E0-B33F08479470}" name="Column1823"/>
    <tableColumn id="1840" xr3:uid="{01FF23DA-4B63-4841-ABB5-5F1C0721A18F}" name="Column1824"/>
    <tableColumn id="1841" xr3:uid="{A7DD97B4-32E1-44A6-9FAF-80BD927E6F74}" name="Column1825"/>
    <tableColumn id="1842" xr3:uid="{9EEB44AF-A948-4823-BD74-BCD6F20C4496}" name="Column1826"/>
    <tableColumn id="1843" xr3:uid="{73BEDB9D-CF00-4381-9831-A56BE3075F2E}" name="Column1827"/>
    <tableColumn id="1844" xr3:uid="{D1BD27CA-25F1-444A-92BB-55F0544BA71E}" name="Column1828"/>
    <tableColumn id="1845" xr3:uid="{89806920-C82A-4FF9-9641-CF1E3D5F2051}" name="Column1829"/>
    <tableColumn id="1846" xr3:uid="{37869B9D-122D-44B7-8132-5EBDC91D951D}" name="Column1830"/>
    <tableColumn id="1847" xr3:uid="{F1AC4F3F-6603-40B0-9C05-3560191218F6}" name="Column1831"/>
    <tableColumn id="1848" xr3:uid="{78EB55F3-191A-453E-B1CA-4EE725D60E4E}" name="Column1832"/>
    <tableColumn id="1849" xr3:uid="{9F0ACCF6-15A2-46B7-B253-D16A028ADD7F}" name="Column1833"/>
    <tableColumn id="1850" xr3:uid="{0EC8EBBB-AF1A-496C-B8B8-F950DE74458C}" name="Column1834"/>
    <tableColumn id="1851" xr3:uid="{602364F1-B1AE-44DE-80D8-A181F873B249}" name="Column1835"/>
    <tableColumn id="1852" xr3:uid="{5F76DB3A-61AC-428E-9EC9-2A56A777F6A8}" name="Column1836"/>
    <tableColumn id="1853" xr3:uid="{BAA328F1-97B5-4096-BEBF-E04F54B94BB4}" name="Column1837"/>
    <tableColumn id="1854" xr3:uid="{0EBAC192-7F0F-400E-BB67-1E002B3DD29A}" name="Column1838"/>
    <tableColumn id="1855" xr3:uid="{0D52256A-A953-4BA9-913D-95D563900883}" name="Column1839"/>
    <tableColumn id="1856" xr3:uid="{9F940DCE-B71D-4EB9-AFB3-CBC69E2FF5D6}" name="Column1840"/>
    <tableColumn id="1857" xr3:uid="{E666E5F7-C70C-4AA2-AC42-E18A4193198C}" name="Column1841"/>
    <tableColumn id="1858" xr3:uid="{B31C90A5-0D3C-4B51-A675-A0D4C8F4FD31}" name="Column1842"/>
    <tableColumn id="1859" xr3:uid="{9626E8CB-C014-4457-B9A8-CE73A9F7105F}" name="Column1843"/>
    <tableColumn id="1860" xr3:uid="{65655CD6-A711-4CA1-8DDA-0A6347F4CD57}" name="Column1844"/>
    <tableColumn id="1861" xr3:uid="{DEAF1C80-10EF-47DA-96B7-18DE77C27A03}" name="Column1845"/>
    <tableColumn id="1862" xr3:uid="{061725A5-7F38-4628-BC0E-2351C4ADDA72}" name="Column1846"/>
    <tableColumn id="1863" xr3:uid="{390C1003-7A94-44F9-81F4-723F1D61971C}" name="Column1847"/>
    <tableColumn id="1864" xr3:uid="{C6E19845-32FD-4B29-ACA5-22C139091470}" name="Column1848"/>
    <tableColumn id="1865" xr3:uid="{A137FD42-2E1B-49ED-B676-A31DEB8F6740}" name="Column1849"/>
    <tableColumn id="1866" xr3:uid="{5AD79584-4706-4BB1-A717-5333F4C4CB79}" name="Column1850"/>
    <tableColumn id="1867" xr3:uid="{7B9A9202-C404-4ABD-A02A-FC6D39D62534}" name="Column1851"/>
    <tableColumn id="1868" xr3:uid="{3852CCE8-5773-40E3-ADFC-38A7CF23D966}" name="Column1852"/>
    <tableColumn id="1869" xr3:uid="{83BF4BB5-A761-4E2B-B572-910DDB01F11B}" name="Column1853"/>
    <tableColumn id="1870" xr3:uid="{E12DB0C9-CF0F-446C-8515-505D46B95D84}" name="Column1854"/>
    <tableColumn id="1871" xr3:uid="{3AAFC264-DCE1-4411-8832-7D1D46C723B4}" name="Column1855"/>
    <tableColumn id="1872" xr3:uid="{1EC78A42-6090-4EF9-AEA8-4132EA2C4983}" name="Column1856"/>
    <tableColumn id="1873" xr3:uid="{EA72813E-BFF8-48AE-880B-F7767A60F5AA}" name="Column1857"/>
    <tableColumn id="1874" xr3:uid="{CD48A1B9-BA2F-4087-BFC2-734F62CB7D91}" name="Column1858"/>
    <tableColumn id="1875" xr3:uid="{1126F6AF-7205-4152-ABE7-119FEF82B884}" name="Column1859"/>
    <tableColumn id="1876" xr3:uid="{0A4DCD3A-877D-4A7E-BF51-FED89A68F388}" name="Column1860"/>
    <tableColumn id="1877" xr3:uid="{805BBDF7-C438-46C3-AC00-E6766722BEA4}" name="Column1861"/>
    <tableColumn id="1878" xr3:uid="{F57978FA-4D8A-4834-AB00-711D725F81C3}" name="Column1862"/>
    <tableColumn id="1879" xr3:uid="{C30A9A4F-B782-49CB-919E-2BB328E8FF33}" name="Column1863"/>
    <tableColumn id="1880" xr3:uid="{B7D489CE-537E-474A-B321-F0FED7D8EBA4}" name="Column1864"/>
    <tableColumn id="1881" xr3:uid="{12EC01B2-4316-41D8-B0CE-4797DB405611}" name="Column1865"/>
    <tableColumn id="1882" xr3:uid="{87819B89-EC12-4019-9C4B-2E5D2BED8BD1}" name="Column1866"/>
    <tableColumn id="1883" xr3:uid="{3772E690-86EB-4BF5-8D42-77CE762457F4}" name="Column1867"/>
    <tableColumn id="1884" xr3:uid="{2F91B7E1-7DB8-4368-9A16-1B87C78EB12F}" name="Column1868"/>
    <tableColumn id="1885" xr3:uid="{06256FD1-9C4D-4AC4-8FE4-56FD61A582C6}" name="Column1869"/>
    <tableColumn id="1886" xr3:uid="{F4A0E106-D136-4FC6-B679-1F1BBB8CEE99}" name="Column1870"/>
    <tableColumn id="1887" xr3:uid="{90C3A5CD-3E61-4D75-A191-890B0A490C9D}" name="Column1871"/>
    <tableColumn id="1888" xr3:uid="{5931E9C9-7041-4200-837F-7EA99CAC2B35}" name="Column1872"/>
    <tableColumn id="1889" xr3:uid="{A8CD7234-71B3-4D2D-907F-3AD78E2FDDE9}" name="Column1873"/>
    <tableColumn id="1890" xr3:uid="{298B162C-AD15-4AC3-AE56-BFFDEB2BF441}" name="Column1874"/>
    <tableColumn id="1891" xr3:uid="{84D4CD31-8298-4B34-9E75-6C8C898B026B}" name="Column1875"/>
    <tableColumn id="1892" xr3:uid="{7EE828F2-2412-48BA-9196-0160658056A6}" name="Column1876"/>
    <tableColumn id="1893" xr3:uid="{F748C162-C938-4894-96F6-4882FF1CCE25}" name="Column1877"/>
    <tableColumn id="1894" xr3:uid="{AAB2C3BA-FFB4-4BCE-BF9A-0D9DB9B35203}" name="Column1878"/>
    <tableColumn id="1895" xr3:uid="{5A4DF930-52DE-412A-BFA7-1A16BFA1492C}" name="Column1879"/>
    <tableColumn id="1896" xr3:uid="{84F0B901-9EF9-459E-BE7D-4EC2B4862734}" name="Column1880"/>
    <tableColumn id="1897" xr3:uid="{ADB23A6B-4B90-4C56-B105-D220C579564D}" name="Column1881"/>
    <tableColumn id="1898" xr3:uid="{F5C0BBB7-9D86-4F74-855F-067EB16CB73D}" name="Column1882"/>
    <tableColumn id="1899" xr3:uid="{D5134444-AC71-42C2-8FCE-AD7F5E221401}" name="Column1883"/>
    <tableColumn id="1900" xr3:uid="{8001747A-B739-468A-9F04-D7B0C087F1F7}" name="Column1884"/>
    <tableColumn id="1901" xr3:uid="{8A1B2705-BA36-4263-9CAF-6CC7C4845FA8}" name="Column1885"/>
    <tableColumn id="1902" xr3:uid="{381919AC-6EDD-41B4-82CC-4C33EB634A95}" name="Column1886"/>
    <tableColumn id="1903" xr3:uid="{94021022-BF59-4206-BAAB-17AD77A63A44}" name="Column1887"/>
    <tableColumn id="1904" xr3:uid="{4B1E80CF-06D0-4F9A-9ADC-7D857420EEAF}" name="Column1888"/>
    <tableColumn id="1905" xr3:uid="{B1EB6177-5F49-4778-9532-6FD87BBBA1B7}" name="Column1889"/>
    <tableColumn id="1906" xr3:uid="{1AE2EA95-FABA-4EE7-B7E0-00F12A175AFC}" name="Column1890"/>
    <tableColumn id="1907" xr3:uid="{B2DBA625-DAE5-48F9-8493-1CE34AC3EB81}" name="Column1891"/>
    <tableColumn id="1908" xr3:uid="{4687EC61-4E17-4F53-AA37-CAAC444CEF01}" name="Column1892"/>
    <tableColumn id="1909" xr3:uid="{1FF08280-CE36-4E5D-B387-49171D5FBF20}" name="Column1893"/>
    <tableColumn id="1910" xr3:uid="{2ADC2147-3DFE-428B-9E8D-94B3D141F61E}" name="Column1894"/>
    <tableColumn id="1911" xr3:uid="{5A36419B-7B72-44C4-B73F-5999DA350208}" name="Column1895"/>
    <tableColumn id="1912" xr3:uid="{1D118642-FF1C-4B27-93BE-A47868869C15}" name="Column1896"/>
    <tableColumn id="1913" xr3:uid="{5B1DA4FB-012D-46EA-9103-50FCD690AF01}" name="Column1897"/>
    <tableColumn id="1914" xr3:uid="{A5411AC3-5F68-439F-93BB-DB89A972E841}" name="Column1898"/>
    <tableColumn id="1915" xr3:uid="{944508ED-F3CF-4076-A1B6-A1FA679D09E0}" name="Column1899"/>
    <tableColumn id="1916" xr3:uid="{0860FE6B-4565-42B1-A252-84E43D39C768}" name="Column1900"/>
    <tableColumn id="1917" xr3:uid="{9932DF6C-3793-466A-8762-C826C8EEDF50}" name="Column1901"/>
    <tableColumn id="1918" xr3:uid="{89743B91-E819-4C0B-B58F-480D60801129}" name="Column1902"/>
    <tableColumn id="1919" xr3:uid="{2B703FA9-46A2-4294-BE71-91DA6F7F4273}" name="Column1903"/>
    <tableColumn id="1920" xr3:uid="{460AFDAB-2526-41AD-B202-63E1EFD921E7}" name="Column1904"/>
    <tableColumn id="1921" xr3:uid="{D3E2915E-2091-49AC-AEFE-2FCE3BA70B8D}" name="Column1905"/>
    <tableColumn id="1922" xr3:uid="{2E28149C-9C9C-4215-ABBD-52D54FB8038D}" name="Column1906"/>
    <tableColumn id="1923" xr3:uid="{15CBCD27-AAA0-4AB4-8DFC-2511858C5970}" name="Column1907"/>
    <tableColumn id="1924" xr3:uid="{9708C044-BAF2-478D-8D62-A2B660F3B6DD}" name="Column1908"/>
    <tableColumn id="1925" xr3:uid="{CCB88A0B-5F91-40AA-96BD-EDCD3A3BA5E0}" name="Column1909"/>
    <tableColumn id="1926" xr3:uid="{556FB40B-1954-411C-A163-FB766ED2A459}" name="Column1910"/>
    <tableColumn id="1927" xr3:uid="{5E2CF72B-B172-46F1-B9B5-0D5E112EE0B2}" name="Column1911"/>
    <tableColumn id="1928" xr3:uid="{93990A08-7FD0-4393-B7E9-7117CA3A99A8}" name="Column1912"/>
    <tableColumn id="1929" xr3:uid="{25154816-2772-478E-970E-A151FE5625B5}" name="Column1913"/>
    <tableColumn id="1930" xr3:uid="{6E4761E1-DCBA-4069-A1CF-A7432CE0CE33}" name="Column1914"/>
    <tableColumn id="1931" xr3:uid="{0ABE024B-B678-43F6-AFBB-6E898E98C5D4}" name="Column1915"/>
    <tableColumn id="1932" xr3:uid="{5FCA6760-64DB-422C-A972-A1A944EBE29D}" name="Column1916"/>
    <tableColumn id="1933" xr3:uid="{4B1BC8F2-1332-4C09-BBE0-E58B71F5B8C8}" name="Column1917"/>
    <tableColumn id="1934" xr3:uid="{24CF5292-7FAB-4984-9A2E-8254874BF2B1}" name="Column1918"/>
    <tableColumn id="1935" xr3:uid="{169F56DB-8F78-49BF-938D-41E5BB91DF06}" name="Column1919"/>
    <tableColumn id="1936" xr3:uid="{8B2DD4C0-B4EA-4B8C-AD21-DE2E9FEF1D5D}" name="Column1920"/>
    <tableColumn id="1937" xr3:uid="{2318AF38-4AB2-46AA-8A68-EDD859EC6AD0}" name="Column1921"/>
    <tableColumn id="1938" xr3:uid="{E8BC29ED-8E0F-4643-A3F0-31A38463DA7E}" name="Column1922"/>
    <tableColumn id="1939" xr3:uid="{348DD60E-AA8B-49E8-A1B0-A00BA33D7325}" name="Column1923"/>
    <tableColumn id="1940" xr3:uid="{14410DEE-1739-4422-8583-D5B726809418}" name="Column1924"/>
    <tableColumn id="1941" xr3:uid="{3BF96EFC-93C1-44A1-A013-1B8A00C856C0}" name="Column1925"/>
    <tableColumn id="1942" xr3:uid="{E74C7400-7B59-4FFA-A4D2-B11B545874FB}" name="Column1926"/>
    <tableColumn id="1943" xr3:uid="{657D4A42-D1C4-4115-ADC0-97B5F3C31D57}" name="Column1927"/>
    <tableColumn id="1944" xr3:uid="{F7B72CBF-B5E8-4B8B-8076-EBCAF19A67C9}" name="Column1928"/>
    <tableColumn id="1945" xr3:uid="{88CC847D-73FC-4D1E-8F23-884AE1865B56}" name="Column1929"/>
    <tableColumn id="1946" xr3:uid="{4050C292-75DA-47C9-8C84-D7056588F576}" name="Column1930"/>
    <tableColumn id="1947" xr3:uid="{1D0DCB79-BBEC-47F4-9CF9-EC7DAE3E7AB4}" name="Column1931"/>
    <tableColumn id="1948" xr3:uid="{3106625D-7EC2-4524-96F3-DE278E22CC16}" name="Column1932"/>
    <tableColumn id="1949" xr3:uid="{243B556F-F561-4090-BE58-996BF664CAFC}" name="Column1933"/>
    <tableColumn id="1950" xr3:uid="{A9E4186F-56BD-4D79-98A5-2C9052C55B4A}" name="Column1934"/>
    <tableColumn id="1951" xr3:uid="{CC22B937-1099-4010-86BF-3A9CDEE8E5F8}" name="Column1935"/>
    <tableColumn id="1952" xr3:uid="{B6358F4E-EFC4-4627-9405-6F6419A5843B}" name="Column1936"/>
    <tableColumn id="1953" xr3:uid="{0E422BE9-620C-41CF-AD61-9FB7679D3772}" name="Column1937"/>
    <tableColumn id="1954" xr3:uid="{02137FF3-BC2D-4C08-A3C7-073CC7778949}" name="Column1938"/>
    <tableColumn id="1955" xr3:uid="{29A621E2-D73F-4F6B-9C8A-A26D46BD4681}" name="Column1939"/>
    <tableColumn id="1956" xr3:uid="{F49A3AF6-3E62-48C1-A7FC-33FBED9FA010}" name="Column1940"/>
    <tableColumn id="1957" xr3:uid="{996A5040-8C2D-4B43-AA4A-1BAE2E58E2E9}" name="Column1941"/>
    <tableColumn id="1958" xr3:uid="{A9705BA8-F0F7-42C1-BF98-15AF63AB8159}" name="Column1942"/>
    <tableColumn id="1959" xr3:uid="{083F8343-CCAC-463C-A201-438650C92BCB}" name="Column1943"/>
    <tableColumn id="1960" xr3:uid="{3A992E87-2148-467D-B638-885B149DE03D}" name="Column1944"/>
    <tableColumn id="1961" xr3:uid="{3754737C-2169-4C0F-AC47-F363B0705DE6}" name="Column1945"/>
    <tableColumn id="1962" xr3:uid="{1A9A6967-9F1B-42C5-A625-C4C91610B377}" name="Column1946"/>
    <tableColumn id="1963" xr3:uid="{9FBFA628-25FD-4D12-953D-40E2CDD76910}" name="Column1947"/>
    <tableColumn id="1964" xr3:uid="{0C21E4AC-DBC2-4E20-A7D8-E03D1A253EAB}" name="Column1948"/>
    <tableColumn id="1965" xr3:uid="{A6E3D527-0CB8-4122-90A9-D06489F25E8E}" name="Column1949"/>
    <tableColumn id="1966" xr3:uid="{A17F24EE-3FBE-4ACE-99DD-392868106FD8}" name="Column1950"/>
    <tableColumn id="1967" xr3:uid="{23E65E2F-3246-4F81-A1F1-D18ACFFE77D6}" name="Column1951"/>
    <tableColumn id="1968" xr3:uid="{0BB4CD12-4410-4CBD-B8D5-79A2E133E564}" name="Column1952"/>
    <tableColumn id="1969" xr3:uid="{F0B79398-A50C-4CA8-9C44-F89334ECCFE0}" name="Column1953"/>
    <tableColumn id="1970" xr3:uid="{601D84FA-9BAD-4837-952D-9A28B8E68539}" name="Column1954"/>
    <tableColumn id="1971" xr3:uid="{07DF1029-7411-45FF-9220-7480E7B92495}" name="Column1955"/>
    <tableColumn id="1972" xr3:uid="{D97EB978-65B7-44E9-91B8-E2516EF45927}" name="Column1956"/>
    <tableColumn id="1973" xr3:uid="{08DE03B1-9EA0-47D9-AACD-232498E02C43}" name="Column1957"/>
    <tableColumn id="1974" xr3:uid="{349D2ACC-FE5E-42AB-BC0F-5627BB8E7CB2}" name="Column1958"/>
    <tableColumn id="1975" xr3:uid="{0116B166-4176-4C61-929A-00C67A2CFF83}" name="Column1959"/>
    <tableColumn id="1976" xr3:uid="{ACEDCCA4-81EF-47DC-B180-35EF89E85182}" name="Column1960"/>
    <tableColumn id="1977" xr3:uid="{065B901A-00AB-4F0E-835B-08CC2EDF4B2F}" name="Column1961"/>
    <tableColumn id="1978" xr3:uid="{4436243D-F666-4916-868D-A525D9BEF94D}" name="Column1962"/>
    <tableColumn id="1979" xr3:uid="{9C05494F-EE8A-41E7-8628-EA17C3167220}" name="Column1963"/>
    <tableColumn id="1980" xr3:uid="{A020D723-CDF9-4E8D-A2BC-BC4B1BEE4564}" name="Column1964"/>
    <tableColumn id="1981" xr3:uid="{C569D684-C6FB-45A5-9B8C-DA3439123575}" name="Column1965"/>
    <tableColumn id="1982" xr3:uid="{30362FF7-BE08-4E18-B41D-C32476F4035E}" name="Column1966"/>
    <tableColumn id="1983" xr3:uid="{252FD026-4317-42D3-8B87-2709154CEFC3}" name="Column1967"/>
    <tableColumn id="1984" xr3:uid="{F71CBAD8-094C-4D76-8935-AE31A6F623B9}" name="Column1968"/>
    <tableColumn id="1985" xr3:uid="{FAE12117-47C9-44A2-A0DD-10F2640AB2A4}" name="Column1969"/>
    <tableColumn id="1986" xr3:uid="{EA9E940B-1944-4C8F-BB2A-4E8CA98BD94C}" name="Column1970"/>
    <tableColumn id="1987" xr3:uid="{0EAA5305-2A9A-4C05-A4C3-A3FF58C7FE26}" name="Column1971"/>
    <tableColumn id="1988" xr3:uid="{D6442475-0BB6-4BF7-85C5-69C965D68DCB}" name="Column1972"/>
    <tableColumn id="1989" xr3:uid="{1F0D79FF-2E0E-4BA4-A022-7C2620E8959D}" name="Column1973"/>
    <tableColumn id="1990" xr3:uid="{D771169C-C8CA-430B-961C-2F0A427A505E}" name="Column1974"/>
    <tableColumn id="1991" xr3:uid="{4BD28BBE-9582-4CF2-8DFF-EF5A893959B7}" name="Column1975"/>
    <tableColumn id="1992" xr3:uid="{FDDE36D6-32E8-4710-A510-087C3BF40F4C}" name="Column1976"/>
    <tableColumn id="1993" xr3:uid="{D20D154B-DCC7-4852-9E7D-188FB418CFCF}" name="Column1977"/>
    <tableColumn id="1994" xr3:uid="{E97C9324-9ADA-4E3E-B21B-740B20C6D4DA}" name="Column1978"/>
    <tableColumn id="1995" xr3:uid="{745499EE-4DF3-4DAF-AE99-167396C2C3E1}" name="Column1979"/>
    <tableColumn id="1996" xr3:uid="{16835E5C-1F79-49A1-9308-1C78778F1444}" name="Column1980"/>
    <tableColumn id="1997" xr3:uid="{544B6D2D-07E5-489A-A0C5-1183F4DF0363}" name="Column1981"/>
    <tableColumn id="1998" xr3:uid="{794CB674-1B15-42BB-85C1-88AA947C6EB4}" name="Column1982"/>
    <tableColumn id="1999" xr3:uid="{779E9162-4D0A-49F7-9845-615C74A776B8}" name="Column1983"/>
    <tableColumn id="2000" xr3:uid="{37465575-A8E2-4EAF-B069-1169E93AE37A}" name="Column1984"/>
    <tableColumn id="2001" xr3:uid="{446DC36D-C941-4BBA-9520-C891E3CC603A}" name="Column1985"/>
    <tableColumn id="2002" xr3:uid="{67EABB2F-109E-46C8-AF74-C83E766C92F5}" name="Column1986"/>
    <tableColumn id="2003" xr3:uid="{387BB2B0-7459-4BD3-8354-23C8CB9E9F65}" name="Column1987"/>
    <tableColumn id="2004" xr3:uid="{473203A4-597B-416B-8DB3-380DE1B2116E}" name="Column1988"/>
    <tableColumn id="2005" xr3:uid="{7BF4DA75-2998-4270-A1EC-2B9063FA618A}" name="Column1989"/>
    <tableColumn id="2006" xr3:uid="{75A473B9-F441-4424-B8F1-E584696DF918}" name="Column1990"/>
    <tableColumn id="2007" xr3:uid="{2003BEC8-362A-4ED9-B0A0-65D67F4FBCFE}" name="Column1991"/>
    <tableColumn id="2008" xr3:uid="{F60AB1AC-1295-4535-B4F5-AD165BA237E7}" name="Column1992"/>
    <tableColumn id="2009" xr3:uid="{7954AE0B-76D1-4908-9DAE-BD483E910242}" name="Column1993"/>
    <tableColumn id="2010" xr3:uid="{93C0CC3F-1D22-4FA7-8DF4-BC5068233386}" name="Column1994"/>
    <tableColumn id="2011" xr3:uid="{BEC8539B-2902-4A85-915E-AA23A868E804}" name="Column1995"/>
    <tableColumn id="2012" xr3:uid="{F9910174-FE73-4790-AE34-E15F79D42A17}" name="Column1996"/>
    <tableColumn id="2013" xr3:uid="{412FF452-7F4B-407C-B0DD-8F51A2D27453}" name="Column1997"/>
    <tableColumn id="2014" xr3:uid="{A2CE2468-0D97-4D84-935B-2F0BE1743163}" name="Column1998"/>
    <tableColumn id="2015" xr3:uid="{21ADC47E-F994-4C45-A2E7-FFF9EBF79860}" name="Column1999"/>
    <tableColumn id="2016" xr3:uid="{DF916515-FC47-4FC2-A9F3-5BDEBA8FE578}" name="Column2000"/>
    <tableColumn id="2017" xr3:uid="{600B4959-4EC5-4E13-8E1E-934FC9EEDAEF}" name="Column2001"/>
    <tableColumn id="2018" xr3:uid="{4ADB1E25-7F60-4F40-BD5B-80477855F9FD}" name="Column2002"/>
    <tableColumn id="2019" xr3:uid="{BF009EF9-2CD1-4935-98A8-CD3371C90A5B}" name="Column2003"/>
    <tableColumn id="2020" xr3:uid="{394891D9-79D7-4323-94DA-253394EAEE0D}" name="Column2004"/>
    <tableColumn id="2021" xr3:uid="{50094512-AC0A-437A-B7A2-BE186E763B54}" name="Column2005"/>
    <tableColumn id="2022" xr3:uid="{07615C8C-59B2-412D-AA49-54D32A475EEA}" name="Column2006"/>
    <tableColumn id="2023" xr3:uid="{62BED681-255A-4DA3-9B00-66C5DD5421CD}" name="Column2007"/>
    <tableColumn id="2024" xr3:uid="{17071FF1-6465-4F75-887C-7B25E9283185}" name="Column2008"/>
    <tableColumn id="2025" xr3:uid="{CFC3A965-08FA-4EB5-B867-F8F89CDFCD28}" name="Column2009"/>
    <tableColumn id="2026" xr3:uid="{810F5CCB-37B8-4CD2-880D-E10D3C5D0329}" name="Column2010"/>
    <tableColumn id="2027" xr3:uid="{99643FEF-16ED-4C57-93F5-E912BF217DEA}" name="Column2011"/>
    <tableColumn id="2028" xr3:uid="{E98CDDB3-22E6-47ED-9E58-8E5A0A10819A}" name="Column2012"/>
    <tableColumn id="2029" xr3:uid="{C3D5CE07-417F-49FE-A547-659AA40ED526}" name="Column2013"/>
    <tableColumn id="2030" xr3:uid="{B72580B8-D8C2-4A5C-9416-A9C241489054}" name="Column2014"/>
    <tableColumn id="2031" xr3:uid="{465C0A3F-E73B-43CA-95F0-117D67D18675}" name="Column2015"/>
    <tableColumn id="2032" xr3:uid="{A0C202D5-4F50-4741-9C62-137336D9EFE9}" name="Column2016"/>
    <tableColumn id="2033" xr3:uid="{E816A169-9812-47C5-AEE4-FA40985A20A8}" name="Column2017"/>
    <tableColumn id="2034" xr3:uid="{D65BA841-AED6-44C7-B3FE-71A442CBF5F7}" name="Column2018"/>
    <tableColumn id="2035" xr3:uid="{71F1BA3A-88AF-439E-9F61-AA87037E23BF}" name="Column2019"/>
    <tableColumn id="2036" xr3:uid="{118F733E-02DB-4B6B-BC07-D56F71D519DD}" name="Column2020"/>
    <tableColumn id="2037" xr3:uid="{443D1FB3-8FCB-4B5A-8A56-B6ABDC28AE06}" name="Column2021"/>
    <tableColumn id="2038" xr3:uid="{B7A245B1-C759-4535-BB67-8475000E3FD3}" name="Column2022"/>
    <tableColumn id="2039" xr3:uid="{6C506D8A-1DD8-43EC-8771-FABEEF1EDBBE}" name="Column2023"/>
    <tableColumn id="2040" xr3:uid="{10A436C1-0D2E-4744-8A48-EA4FC4AB141B}" name="Column2024"/>
    <tableColumn id="2041" xr3:uid="{484A2DBF-7E0C-45E4-8748-96D0CCDAEE17}" name="Column2025"/>
    <tableColumn id="2042" xr3:uid="{FB2B73F8-6022-4712-954B-7D6AECCAA68B}" name="Column2026"/>
    <tableColumn id="2043" xr3:uid="{B33B76FA-0BEE-4463-98CD-8E2330463320}" name="Column2027"/>
    <tableColumn id="2044" xr3:uid="{A3FDF1A9-C7C5-445B-93ED-06568BFD07ED}" name="Column2028"/>
    <tableColumn id="2045" xr3:uid="{140D6276-78C4-4FB5-856C-EF4AEBADF548}" name="Column2029"/>
    <tableColumn id="2046" xr3:uid="{3C631D49-B688-416B-AFEB-136C8E1D794E}" name="Column2030"/>
    <tableColumn id="2047" xr3:uid="{8082A866-FA5C-4DFF-A61F-063B26E715FB}" name="Column2031"/>
    <tableColumn id="2048" xr3:uid="{9216B13C-049D-4308-A43F-E4AF0A64453F}" name="Column2032"/>
    <tableColumn id="2049" xr3:uid="{C5B34D7B-1832-4AC1-9EA0-9A00572B5FB3}" name="Column2033"/>
    <tableColumn id="2050" xr3:uid="{1BD36C4E-19BD-4CE7-B9A0-3A78C491A5B4}" name="Column2034"/>
    <tableColumn id="2051" xr3:uid="{142A3872-50DE-412B-9EB0-809A6BE4A582}" name="Column2035"/>
    <tableColumn id="2052" xr3:uid="{0BC68464-E2A7-48EB-B8FE-B11F8A589C9D}" name="Column2036"/>
    <tableColumn id="2053" xr3:uid="{B73B6C66-2AF0-4842-8CC8-BC3FB2589AC6}" name="Column2037"/>
    <tableColumn id="2054" xr3:uid="{29C99475-AFBF-4D8F-B45C-69661DF2ECB7}" name="Column2038"/>
    <tableColumn id="2055" xr3:uid="{697F3147-5A1F-4568-BE87-E2067200DCCF}" name="Column2039"/>
    <tableColumn id="2056" xr3:uid="{8CF6D309-6515-46A6-A9A5-878B7F631A4D}" name="Column2040"/>
    <tableColumn id="2057" xr3:uid="{0614E57E-02A4-4496-AA9B-030ED01D4CB2}" name="Column2041"/>
    <tableColumn id="2058" xr3:uid="{1FCEC0C6-8A79-48B1-9356-65832E77D150}" name="Column2042"/>
    <tableColumn id="2059" xr3:uid="{EDE33687-26ED-4F1F-BB7B-0979E071EEDC}" name="Column2043"/>
    <tableColumn id="2060" xr3:uid="{1BFBFF41-017E-437C-B5BA-EEA12A639177}" name="Column2044"/>
    <tableColumn id="2061" xr3:uid="{F4B6C07E-D547-447B-A4AD-094A9B299328}" name="Column2045"/>
    <tableColumn id="2062" xr3:uid="{51295510-736E-469B-85F9-C25F5B8A77ED}" name="Column2046"/>
    <tableColumn id="2063" xr3:uid="{A5D5B3D4-634F-4D5F-931D-A20275A648A9}" name="Column2047"/>
    <tableColumn id="2064" xr3:uid="{C0C2D31E-34F2-48CB-93BD-2E2576F420F9}" name="Column2048"/>
    <tableColumn id="2065" xr3:uid="{35D9670B-CF1A-4139-BF60-12647C317019}" name="Column2049"/>
    <tableColumn id="2066" xr3:uid="{7A7ACFF1-F045-497A-A357-A3FD94135A01}" name="Column2050"/>
    <tableColumn id="2067" xr3:uid="{0A95BF2F-A57D-46C9-B3CB-ABCD8C99B170}" name="Column2051"/>
    <tableColumn id="2068" xr3:uid="{93BF7301-A30A-4088-BA5A-66FE3E5DB93C}" name="Column2052"/>
    <tableColumn id="2069" xr3:uid="{FE38B2FB-5536-49A9-920A-67E046BB0B15}" name="Column2053"/>
    <tableColumn id="2070" xr3:uid="{1EE04816-AA9A-46D0-A81A-D7643250C5AF}" name="Column2054"/>
    <tableColumn id="2071" xr3:uid="{EDE8750C-42A8-4311-8467-C392A071C2F9}" name="Column2055"/>
    <tableColumn id="2072" xr3:uid="{4220E5D3-8378-4368-B568-42C8FC876888}" name="Column2056"/>
    <tableColumn id="2073" xr3:uid="{881B2543-0A25-4061-8A07-6F5289296DDF}" name="Column2057"/>
    <tableColumn id="2074" xr3:uid="{5495700C-25B9-4E8B-BB4B-FAD4D7D780D8}" name="Column2058"/>
    <tableColumn id="2075" xr3:uid="{DD12D23E-25BC-4C02-A86C-D8DE5A517A53}" name="Column2059"/>
    <tableColumn id="2076" xr3:uid="{AA67D9E1-E9F6-4212-8A2D-5600E2357305}" name="Column2060"/>
    <tableColumn id="2077" xr3:uid="{11EEC252-70F6-4B49-B8B9-6C79255AD032}" name="Column2061"/>
    <tableColumn id="2078" xr3:uid="{7B179AA8-C6F8-44F9-BBF2-9FFD0273B44D}" name="Column2062"/>
    <tableColumn id="2079" xr3:uid="{56CB5358-FBBD-4244-A901-3DB2DE54E3D7}" name="Column2063"/>
    <tableColumn id="2080" xr3:uid="{9D188065-4DFA-4805-BC71-8F7782BE54AA}" name="Column2064"/>
    <tableColumn id="2081" xr3:uid="{5FC218C5-1FB8-47C0-A374-A6A3B8F143C2}" name="Column2065"/>
    <tableColumn id="2082" xr3:uid="{367AE051-FEA2-48A5-856D-97D1D9C85606}" name="Column2066"/>
    <tableColumn id="2083" xr3:uid="{C6D06E38-7011-4824-8A8C-9B33044C07A1}" name="Column2067"/>
    <tableColumn id="2084" xr3:uid="{8409E720-E514-4A3B-829F-561499F18DB4}" name="Column2068"/>
    <tableColumn id="2085" xr3:uid="{EDB81C4D-67E6-4D85-AC15-6F6249B67B43}" name="Column2069"/>
    <tableColumn id="2086" xr3:uid="{D4253733-E023-4965-A896-48146A2154C9}" name="Column2070"/>
    <tableColumn id="2087" xr3:uid="{74C09DF1-0155-428D-B639-AC7DE2F531AA}" name="Column2071"/>
    <tableColumn id="2088" xr3:uid="{6DF2A7AA-039D-4698-9484-DA8C0CED14C7}" name="Column2072"/>
    <tableColumn id="2089" xr3:uid="{B166F3A3-58AD-4F78-A337-F8ABB09072B7}" name="Column2073"/>
    <tableColumn id="2090" xr3:uid="{BF24E79A-4152-4090-A39C-82B65B98C156}" name="Column2074"/>
    <tableColumn id="2091" xr3:uid="{0A41AE02-137E-40BA-A466-428FE556E733}" name="Column2075"/>
    <tableColumn id="2092" xr3:uid="{E5DC301C-5DF8-4476-B80B-B8F8318FFBE2}" name="Column2076"/>
    <tableColumn id="2093" xr3:uid="{148B3D90-7D4C-437E-98EE-9B00DE21537C}" name="Column2077"/>
    <tableColumn id="2094" xr3:uid="{0CDAADB6-696A-494C-9AE7-E147B9CA470B}" name="Column2078"/>
    <tableColumn id="2095" xr3:uid="{FBA8AC67-5687-4EBF-BEF9-3D7127CE8485}" name="Column2079"/>
    <tableColumn id="2096" xr3:uid="{B3D7C650-19C0-4547-A673-FA02B4DD89B3}" name="Column2080"/>
    <tableColumn id="2097" xr3:uid="{86B4080D-287F-4E39-839D-2E05DC3A7DE4}" name="Column2081"/>
    <tableColumn id="2098" xr3:uid="{D96035FC-1AC3-44FE-93B0-3D87C2B6950F}" name="Column2082"/>
    <tableColumn id="2099" xr3:uid="{40ED7D44-F8E6-466F-AE59-88807137DBBD}" name="Column2083"/>
    <tableColumn id="2100" xr3:uid="{A644EB94-A9BB-420E-9935-413AA13860F2}" name="Column2084"/>
    <tableColumn id="2101" xr3:uid="{6086CFE9-2661-47C4-BA7D-A934D5AB3223}" name="Column2085"/>
    <tableColumn id="2102" xr3:uid="{5B60E03E-FD70-48A3-B572-415D23FDE81A}" name="Column2086"/>
    <tableColumn id="2103" xr3:uid="{61ED2B0F-127D-4D24-B75D-65D2B4A65A66}" name="Column2087"/>
    <tableColumn id="2104" xr3:uid="{9C628293-EBE1-4DF0-BD94-C93A9D0C1C40}" name="Column2088"/>
    <tableColumn id="2105" xr3:uid="{A0AA433A-CE09-4299-9AF0-2DD7C7AB2AE9}" name="Column2089"/>
    <tableColumn id="2106" xr3:uid="{01B2FC8C-A675-4DDC-A86D-F6B5B350D18A}" name="Column2090"/>
    <tableColumn id="2107" xr3:uid="{49E88CF7-AC4F-4F5E-B777-E024ECA958BB}" name="Column2091"/>
    <tableColumn id="2108" xr3:uid="{4F7B5558-44AA-4C13-9748-EB3A806E5054}" name="Column2092"/>
    <tableColumn id="2109" xr3:uid="{BF07B2CD-7234-4B1C-9D78-1D9F6CC9CE7A}" name="Column2093"/>
    <tableColumn id="2110" xr3:uid="{AFF272B5-B67B-4314-AE51-A772666A4C9D}" name="Column2094"/>
    <tableColumn id="2111" xr3:uid="{DDD909CC-EFBC-4C87-B802-6E555327F0E2}" name="Column2095"/>
    <tableColumn id="2112" xr3:uid="{11A57580-9B81-43DF-95CA-C66D979A4DC2}" name="Column2096"/>
    <tableColumn id="2113" xr3:uid="{B7445A0D-A4AE-491E-A4A9-A9313CD96355}" name="Column2097"/>
    <tableColumn id="2114" xr3:uid="{3E29DE9F-D5B5-4267-A7DB-42D5077888DA}" name="Column2098"/>
    <tableColumn id="2115" xr3:uid="{47D9DEAE-E851-4304-ABE0-DFA657AEA8BC}" name="Column2099"/>
    <tableColumn id="2116" xr3:uid="{333C98E0-2B75-4F63-8AE8-6CFD9A90AC2D}" name="Column2100"/>
    <tableColumn id="2117" xr3:uid="{5FCA503F-B0EC-44C3-AA7A-5CC0503A706F}" name="Column2101"/>
    <tableColumn id="2118" xr3:uid="{92BD3017-950C-419E-A9E2-69CC4490603B}" name="Column2102"/>
    <tableColumn id="2119" xr3:uid="{AB3F4B2B-97A3-44E2-9AB0-8DD18354EF5E}" name="Column2103"/>
    <tableColumn id="2120" xr3:uid="{8805F21C-DD61-422D-B807-BB8BBBDA3444}" name="Column2104"/>
    <tableColumn id="2121" xr3:uid="{13EF489B-ECC4-4096-BB34-8659E25A7EAF}" name="Column2105"/>
    <tableColumn id="2122" xr3:uid="{50D3CB5F-520D-4AA5-985F-A1592D8728A0}" name="Column2106"/>
    <tableColumn id="2123" xr3:uid="{F50CFAA2-5352-43F5-8719-000E11DC786E}" name="Column2107"/>
    <tableColumn id="2124" xr3:uid="{6F7FDE4F-0B93-4C56-9495-3C0BB0C606FD}" name="Column2108"/>
    <tableColumn id="2125" xr3:uid="{208B043E-B00F-410A-9928-E5766E380171}" name="Column2109"/>
    <tableColumn id="2126" xr3:uid="{15E186AC-9098-4995-8992-760ED9B8D814}" name="Column2110"/>
    <tableColumn id="2127" xr3:uid="{54960FA2-0A5D-480D-AED5-ABE5281B6B3F}" name="Column2111"/>
    <tableColumn id="2128" xr3:uid="{C736839E-ADB0-495F-BD70-F5B15B839B2C}" name="Column2112"/>
    <tableColumn id="2129" xr3:uid="{4140F58A-284F-4DC9-AD05-F5783CAA0D2E}" name="Column2113"/>
    <tableColumn id="2130" xr3:uid="{C3914DEA-A26C-4809-B0BB-52886A9FA62B}" name="Column2114"/>
    <tableColumn id="2131" xr3:uid="{964CFEB0-A753-4140-92EF-1D657B0E84FA}" name="Column2115"/>
    <tableColumn id="2132" xr3:uid="{126C1A08-2927-4A44-AE94-1E34FD4EB3D7}" name="Column2116"/>
    <tableColumn id="2133" xr3:uid="{01EBAAD3-623D-4E1D-A59E-AE9749B0E14B}" name="Column2117"/>
    <tableColumn id="2134" xr3:uid="{EF903871-970C-4B37-BC3A-E15083339DE1}" name="Column2118"/>
    <tableColumn id="2135" xr3:uid="{9C3695A8-6FA4-4C21-ABBB-4BCB9FDBD294}" name="Column2119"/>
    <tableColumn id="2136" xr3:uid="{E5FF3625-F8B0-42CF-BC41-8D3B802EA560}" name="Column2120"/>
    <tableColumn id="2137" xr3:uid="{9DCC8FB0-5AEF-4777-9C37-E1E30499F213}" name="Column2121"/>
    <tableColumn id="2138" xr3:uid="{F805264C-AE9B-42DB-948B-0246B12A1722}" name="Column2122"/>
    <tableColumn id="2139" xr3:uid="{503EE987-D7ED-4202-BB65-C0D2FD61FBEC}" name="Column2123"/>
    <tableColumn id="2140" xr3:uid="{EADFFA60-2703-4D66-B915-C244149ECB5C}" name="Column2124"/>
    <tableColumn id="2141" xr3:uid="{1518D3E2-F4E0-4DC2-AFAA-A4FCDB5D1B79}" name="Column2125"/>
    <tableColumn id="2142" xr3:uid="{2B5CC581-8CDE-416D-92B0-B0D6A82BDDDF}" name="Column2126"/>
    <tableColumn id="2143" xr3:uid="{A0CC0AE4-1CF1-4BA7-A0DC-FA729095EE6A}" name="Column2127"/>
    <tableColumn id="2144" xr3:uid="{2E88782C-A7B2-42A5-B951-5085ADD09CE4}" name="Column2128"/>
    <tableColumn id="2145" xr3:uid="{FB0304F2-B762-43AF-90B2-7434F8C9F011}" name="Column2129"/>
    <tableColumn id="2146" xr3:uid="{FBD991A6-D305-4470-80A4-A44D1FE5987A}" name="Column2130"/>
    <tableColumn id="2147" xr3:uid="{DF1AED21-8178-45A5-A735-9143FD0758CB}" name="Column2131"/>
    <tableColumn id="2148" xr3:uid="{5D421845-D907-4F31-A67C-E3BD5659915F}" name="Column2132"/>
    <tableColumn id="2149" xr3:uid="{36A21140-2841-4FCD-AF93-B62493FB56A1}" name="Column2133"/>
    <tableColumn id="2150" xr3:uid="{77597E49-06AA-490C-814E-B74973B7035C}" name="Column2134"/>
    <tableColumn id="2151" xr3:uid="{581A6954-FE19-4896-BE0A-BB199FDD6F7D}" name="Column2135"/>
    <tableColumn id="2152" xr3:uid="{D4288414-EDF8-4CF2-B59B-5DB1921B605E}" name="Column2136"/>
    <tableColumn id="2153" xr3:uid="{30F7C695-5DE0-4DDB-9FF4-D9FE5A3C2DE2}" name="Column2137"/>
    <tableColumn id="2154" xr3:uid="{432951F3-F777-414A-BFD2-D816AF59618C}" name="Column2138"/>
    <tableColumn id="2155" xr3:uid="{1B92ECAD-D436-4153-BD7B-F3BD94FF5EF2}" name="Column2139"/>
    <tableColumn id="2156" xr3:uid="{6A4C36CB-8EAA-48BC-BF04-3154A2E1D8EB}" name="Column2140"/>
    <tableColumn id="2157" xr3:uid="{21F16285-FB46-4FA9-909B-A303C72CE002}" name="Column2141"/>
    <tableColumn id="2158" xr3:uid="{EA798CC8-6CE8-42EF-97FB-98DE4A133791}" name="Column2142"/>
    <tableColumn id="2159" xr3:uid="{FD1F0E16-7F22-497A-819A-4D334E6FCC3E}" name="Column2143"/>
    <tableColumn id="2160" xr3:uid="{7C6A5E80-7D17-4CFB-8DFC-0921E37EC48C}" name="Column2144"/>
    <tableColumn id="2161" xr3:uid="{506FFD20-90D6-41AC-91CD-44E49CBC4058}" name="Column2145"/>
    <tableColumn id="2162" xr3:uid="{5DCD8671-70BE-41A6-B506-900D0EA1E543}" name="Column2146"/>
    <tableColumn id="2163" xr3:uid="{A455F6A9-4FA6-4E88-AF99-B9D14479DD4E}" name="Column2147"/>
    <tableColumn id="2164" xr3:uid="{27A58E6C-0760-4DC5-B640-3C5D5D619E34}" name="Column2148"/>
    <tableColumn id="2165" xr3:uid="{9FC06074-CCD4-4795-9B78-37F957CA00E3}" name="Column2149"/>
    <tableColumn id="2166" xr3:uid="{EFFAC40B-3718-4867-86C4-89C47EF6756E}" name="Column2150"/>
    <tableColumn id="2167" xr3:uid="{06F8C14A-D55F-4E8F-897A-42C70487EE62}" name="Column2151"/>
    <tableColumn id="2168" xr3:uid="{84A35C6D-1E31-48F7-B963-94EA75809F43}" name="Column2152"/>
    <tableColumn id="2169" xr3:uid="{B5A78A87-1E7F-48E8-BC5B-5F138A9A1BD7}" name="Column2153"/>
    <tableColumn id="2170" xr3:uid="{9736C40D-DBC0-451C-93FB-FFF63DF8B7D8}" name="Column2154"/>
    <tableColumn id="2171" xr3:uid="{716483A3-EB12-4CD7-93E7-112841E7E02B}" name="Column2155"/>
    <tableColumn id="2172" xr3:uid="{106AE768-D4D2-4F25-9986-136CEC5D4BF2}" name="Column2156"/>
    <tableColumn id="2173" xr3:uid="{4AE83AB8-24FA-48D8-A790-530CAFBD4652}" name="Column2157"/>
    <tableColumn id="2174" xr3:uid="{8C872F1F-BA4B-423E-B668-B94CF215357E}" name="Column2158"/>
    <tableColumn id="2175" xr3:uid="{3920DAC5-B406-4079-AF1A-44CBA02FF2A0}" name="Column2159"/>
    <tableColumn id="2176" xr3:uid="{82CEB458-65F9-4977-BBCD-D7F9E04A5D2C}" name="Column2160"/>
    <tableColumn id="2177" xr3:uid="{D80F987C-C88B-4553-AB29-E65A13D0A233}" name="Column2161"/>
    <tableColumn id="2178" xr3:uid="{9DEE25D9-696B-4980-9702-C1C7958C77D0}" name="Column2162"/>
    <tableColumn id="2179" xr3:uid="{E0E0EF4C-9249-4F32-941F-2047847B897B}" name="Column2163"/>
    <tableColumn id="2180" xr3:uid="{3CCBC337-BCB4-4D20-A23B-03A2D7660406}" name="Column2164"/>
    <tableColumn id="2181" xr3:uid="{0723358F-8A14-44A7-8B60-0A13C6AAA3B3}" name="Column2165"/>
    <tableColumn id="2182" xr3:uid="{8E6631A6-FC61-4939-8E82-564FB4AFDFEF}" name="Column2166"/>
    <tableColumn id="2183" xr3:uid="{A61CA987-CDE6-40AD-9B55-C4244DD8C362}" name="Column2167"/>
    <tableColumn id="2184" xr3:uid="{73F608A9-808C-4B06-8B7A-A37D6A4A3143}" name="Column2168"/>
    <tableColumn id="2185" xr3:uid="{455E6166-1494-4B3F-BAAF-3D7CF16920D7}" name="Column2169"/>
    <tableColumn id="2186" xr3:uid="{198446AE-68AF-4954-BC63-4D01971D3D70}" name="Column2170"/>
    <tableColumn id="2187" xr3:uid="{11117E31-3B41-4BFD-9795-9DEFEB4B52E0}" name="Column2171"/>
    <tableColumn id="2188" xr3:uid="{6FDBDD28-D7C1-4B90-8FEA-F335C10D6FED}" name="Column2172"/>
    <tableColumn id="2189" xr3:uid="{8B7E2764-F44A-4047-85F5-DCEE4891931B}" name="Column2173"/>
    <tableColumn id="2190" xr3:uid="{D07EDA06-2FBA-40D9-8777-6D58B7BBCDE0}" name="Column2174"/>
    <tableColumn id="2191" xr3:uid="{2590AC2C-76B6-49B6-A376-554A5BBE7BD0}" name="Column2175"/>
    <tableColumn id="2192" xr3:uid="{9BA626AB-6DDA-48B3-84C9-6C26098761EC}" name="Column2176"/>
    <tableColumn id="2193" xr3:uid="{2683A2F7-0F2F-4FF0-9A14-A1457988F5F2}" name="Column2177"/>
    <tableColumn id="2194" xr3:uid="{64EA8419-C77D-4934-923B-C95163B6BC29}" name="Column2178"/>
    <tableColumn id="2195" xr3:uid="{7853C113-A787-425E-866B-10B148AE33B0}" name="Column2179"/>
    <tableColumn id="2196" xr3:uid="{4EA5E8F3-1094-4E1C-82B0-280A3190B7E7}" name="Column2180"/>
    <tableColumn id="2197" xr3:uid="{61F509CE-D9BE-4D43-B870-F15C97380E2D}" name="Column2181"/>
    <tableColumn id="2198" xr3:uid="{CF78754C-04EC-4471-9DFE-E0BA993A5892}" name="Column2182"/>
    <tableColumn id="2199" xr3:uid="{3740D8C5-A40E-4F46-88C4-6EEAC4A275C0}" name="Column2183"/>
    <tableColumn id="2200" xr3:uid="{1631EB12-ABB1-4751-94C2-006C7464697B}" name="Column2184"/>
    <tableColumn id="2201" xr3:uid="{4841B41D-5139-4C6B-9AE6-0F1E45BFAC57}" name="Column2185"/>
    <tableColumn id="2202" xr3:uid="{7C944F26-A234-4A07-B7CB-A44F125ACD23}" name="Column2186"/>
    <tableColumn id="2203" xr3:uid="{0B6CD4E8-443F-47EB-9BFE-D060B2DB0807}" name="Column2187"/>
    <tableColumn id="2204" xr3:uid="{4F1BF654-1D62-47F8-92B9-8E7725A73B07}" name="Column2188"/>
    <tableColumn id="2205" xr3:uid="{0B0362E3-F441-4CCE-BC74-65F88E024C05}" name="Column2189"/>
    <tableColumn id="2206" xr3:uid="{9DD38C81-18CA-4CE3-A42E-86CF4403CE79}" name="Column2190"/>
    <tableColumn id="2207" xr3:uid="{11EDA6F9-DA79-40FE-93A1-8F1D5A9E640C}" name="Column2191"/>
    <tableColumn id="2208" xr3:uid="{44C22F05-19CE-4EA7-B829-53151F348B3F}" name="Column2192"/>
    <tableColumn id="2209" xr3:uid="{9F950C09-8AE1-4761-8B1B-6CD4EEE04A82}" name="Column2193"/>
    <tableColumn id="2210" xr3:uid="{729CC961-2C23-4F1F-8581-B3A2D3E2F5D7}" name="Column2194"/>
    <tableColumn id="2211" xr3:uid="{722A5A6A-B854-4D74-84EF-FB34C84CC705}" name="Column2195"/>
    <tableColumn id="2212" xr3:uid="{8D8C6157-BD06-47EE-A48D-8A7145EB8DE4}" name="Column2196"/>
    <tableColumn id="2213" xr3:uid="{47A52035-0CB4-426E-8128-7EB9E59B5825}" name="Column2197"/>
    <tableColumn id="2214" xr3:uid="{C4B7462A-C233-4CF4-A0B8-E59456F774AF}" name="Column2198"/>
    <tableColumn id="2215" xr3:uid="{8EDFB13F-D2CF-4360-9040-5A3577F5F842}" name="Column2199"/>
    <tableColumn id="2216" xr3:uid="{FA486691-84E6-4B65-94E3-32B5C528141B}" name="Column2200"/>
    <tableColumn id="2217" xr3:uid="{CEC6E940-D130-45CA-AC6F-95D8FADE9650}" name="Column2201"/>
    <tableColumn id="2218" xr3:uid="{FB6B1C5B-12E2-4A91-86EB-F7A589894AFE}" name="Column2202"/>
    <tableColumn id="2219" xr3:uid="{28B55720-9188-46A1-AF99-FCABD0ED0DA7}" name="Column2203"/>
    <tableColumn id="2220" xr3:uid="{D56F4C0F-438A-431F-A084-6F71289954DE}" name="Column2204"/>
    <tableColumn id="2221" xr3:uid="{8C91EA90-7266-4FEB-BC28-B0AB456462FC}" name="Column2205"/>
    <tableColumn id="2222" xr3:uid="{E0FA19BE-7401-4F3A-B2D2-DACE5BDF9C54}" name="Column2206"/>
    <tableColumn id="2223" xr3:uid="{19BE2991-56BB-44E4-87FC-42CA7F762401}" name="Column2207"/>
    <tableColumn id="2224" xr3:uid="{24BE0160-340C-4C7F-8123-5909BD8832F5}" name="Column2208"/>
    <tableColumn id="2225" xr3:uid="{DD21B0DF-41A2-4AD6-AF42-33E5A6465342}" name="Column2209"/>
    <tableColumn id="2226" xr3:uid="{4B083DFC-8AD0-4424-9B07-06479E892A83}" name="Column2210"/>
    <tableColumn id="2227" xr3:uid="{85332495-5E79-48FB-AB16-EA800D019AE5}" name="Column2211"/>
    <tableColumn id="2228" xr3:uid="{116115D1-15C1-45FD-A1AF-517D3189EFDE}" name="Column2212"/>
    <tableColumn id="2229" xr3:uid="{4009B122-FE40-41C9-A686-9B1FC73BEA47}" name="Column2213"/>
    <tableColumn id="2230" xr3:uid="{69E427DD-AF46-40DB-A354-B55B65FAC753}" name="Column2214"/>
    <tableColumn id="2231" xr3:uid="{679F006A-A439-45A9-AA54-B1C33D04471B}" name="Column2215"/>
    <tableColumn id="2232" xr3:uid="{EF821B04-5487-49DE-BADD-6202240C401B}" name="Column2216"/>
    <tableColumn id="2233" xr3:uid="{C1C9A3DA-C2B2-405B-9449-A9FA30862264}" name="Column2217"/>
    <tableColumn id="2234" xr3:uid="{792DD634-E080-4D5F-9C6D-1F299D00A2F2}" name="Column2218"/>
    <tableColumn id="2235" xr3:uid="{126673A0-D7EC-4896-87F3-EB72609960D2}" name="Column2219"/>
    <tableColumn id="2236" xr3:uid="{289DF5B6-167B-46CB-B2D3-68620ACBAD01}" name="Column2220"/>
    <tableColumn id="2237" xr3:uid="{64661400-4E53-4F9D-AE21-48B79EB168DE}" name="Column2221"/>
    <tableColumn id="2238" xr3:uid="{48843EBD-3347-4C05-8ED0-DB71FE20886F}" name="Column2222"/>
    <tableColumn id="2239" xr3:uid="{5A17FC83-B7F7-439F-A82F-7BCDA7FF2ACA}" name="Column2223"/>
    <tableColumn id="2240" xr3:uid="{8E119EE7-7507-42CB-A329-72BA60BDC5D6}" name="Column2224"/>
    <tableColumn id="2241" xr3:uid="{7CAAA0D7-1685-4755-A35E-DAC76EB8EFB9}" name="Column2225"/>
    <tableColumn id="2242" xr3:uid="{8F08B61D-2228-4BC5-889E-3ADE31F9C0DB}" name="Column2226"/>
    <tableColumn id="2243" xr3:uid="{8A9E5622-9A0F-4319-90E2-434EAB085104}" name="Column2227"/>
    <tableColumn id="2244" xr3:uid="{6F771593-FECF-4D53-BD21-571FE51A51C1}" name="Column2228"/>
    <tableColumn id="2245" xr3:uid="{8C944513-D30C-47C1-BFF2-56DA7189C31C}" name="Column2229"/>
    <tableColumn id="2246" xr3:uid="{70BAF24D-A78F-4BFC-94F2-23A6FE485A4F}" name="Column2230"/>
    <tableColumn id="2247" xr3:uid="{6EB7A491-FE44-4548-AC9B-6116D121F48B}" name="Column2231"/>
    <tableColumn id="2248" xr3:uid="{83896FEA-E9EF-4B49-AF5F-268F18AE8A3B}" name="Column2232"/>
    <tableColumn id="2249" xr3:uid="{4B0C5210-B96D-4107-8DA4-7723818DD09E}" name="Column2233"/>
    <tableColumn id="2250" xr3:uid="{07B4D904-85E2-4FD8-AF2B-4201BD5FD266}" name="Column2234"/>
    <tableColumn id="2251" xr3:uid="{1876B759-7F48-47B4-ACCC-54B83E4C07E2}" name="Column2235"/>
    <tableColumn id="2252" xr3:uid="{276E4C17-67F1-401C-BF40-4046F2E367D8}" name="Column2236"/>
    <tableColumn id="2253" xr3:uid="{49F0DB76-1A42-4253-9671-56FB4FA799DE}" name="Column2237"/>
    <tableColumn id="2254" xr3:uid="{48298C98-939F-4711-BC7D-D23365685451}" name="Column2238"/>
    <tableColumn id="2255" xr3:uid="{80D8E46B-857A-4F70-9967-648B2DC6147D}" name="Column2239"/>
    <tableColumn id="2256" xr3:uid="{666013D1-C937-4547-992F-799B56A2F742}" name="Column2240"/>
    <tableColumn id="2257" xr3:uid="{9C8A5F2F-7C10-48E5-926E-7695607E8F7D}" name="Column2241"/>
    <tableColumn id="2258" xr3:uid="{9AE69F13-F11F-467D-A212-979663702F88}" name="Column2242"/>
    <tableColumn id="2259" xr3:uid="{2D82394C-9AED-43DA-96BE-89D3B7568DA3}" name="Column2243"/>
    <tableColumn id="2260" xr3:uid="{90ED0ECB-52D7-417B-B7DE-0EAF59EEA285}" name="Column2244"/>
    <tableColumn id="2261" xr3:uid="{8ABE3C05-E277-458A-8897-A1AF7A2DF5D1}" name="Column2245"/>
    <tableColumn id="2262" xr3:uid="{E0525839-9D66-4E9D-BA51-F0E5A0CEA697}" name="Column2246"/>
    <tableColumn id="2263" xr3:uid="{8CF8D7E0-6F40-444E-BD60-2F5434CABCCC}" name="Column2247"/>
    <tableColumn id="2264" xr3:uid="{ABD6BEF1-5F1B-4784-8095-CE08E96F83EE}" name="Column2248"/>
    <tableColumn id="2265" xr3:uid="{D03F10DF-1DE1-498A-8F7C-08052D98C794}" name="Column2249"/>
    <tableColumn id="2266" xr3:uid="{56125481-05B0-4384-9D44-3C6A3187D3A7}" name="Column2250"/>
    <tableColumn id="2267" xr3:uid="{7459D7AC-91D0-4C01-8E0D-D477384E2774}" name="Column2251"/>
    <tableColumn id="2268" xr3:uid="{0341B184-A12E-4BB9-9273-CFE026631468}" name="Column2252"/>
    <tableColumn id="2269" xr3:uid="{4FA0EFF3-88ED-4157-BF79-6E05D4F28797}" name="Column2253"/>
    <tableColumn id="2270" xr3:uid="{30DF249B-84AE-42EC-BCE9-F0D68CA0223C}" name="Column2254"/>
    <tableColumn id="2271" xr3:uid="{DE8FDFC0-15A0-42FF-AD55-2F737B18C277}" name="Column2255"/>
    <tableColumn id="2272" xr3:uid="{A81CE96B-749C-4302-A1F4-393B9C6636EC}" name="Column2256"/>
    <tableColumn id="2273" xr3:uid="{83540554-A086-4C18-8E3B-3D53ABEDF688}" name="Column2257"/>
    <tableColumn id="2274" xr3:uid="{4D407B98-B761-47FB-A15A-3BA381DE26CB}" name="Column2258"/>
    <tableColumn id="2275" xr3:uid="{C03F1E39-595E-439E-A86E-E8CDFCE70D47}" name="Column2259"/>
    <tableColumn id="2276" xr3:uid="{B581EB70-B6AA-400D-A818-AC1C6F3C5EED}" name="Column2260"/>
    <tableColumn id="2277" xr3:uid="{8B46D31B-7645-4632-B188-DAB75C8C9EE2}" name="Column2261"/>
    <tableColumn id="2278" xr3:uid="{9F7701C8-02D1-4CB1-9071-01DDD6D523BD}" name="Column2262"/>
    <tableColumn id="2279" xr3:uid="{A2215507-C099-4DAD-817B-1A75CF7188C0}" name="Column2263"/>
    <tableColumn id="2280" xr3:uid="{40F796C2-4EFB-4EAF-A18E-FCB1C3D6D7B9}" name="Column2264"/>
    <tableColumn id="2281" xr3:uid="{9C5317C0-9784-4232-8A29-6AF944825CB9}" name="Column2265"/>
    <tableColumn id="2282" xr3:uid="{ADE11AFD-43F0-4D49-B993-A001A94A9210}" name="Column2266"/>
    <tableColumn id="2283" xr3:uid="{A89E4B89-F0BA-49BE-B519-B982E6074192}" name="Column2267"/>
    <tableColumn id="2284" xr3:uid="{01D08364-B186-41DB-85A5-EACE30A2315D}" name="Column2268"/>
    <tableColumn id="2285" xr3:uid="{22BDF10B-7D19-4671-AD53-15C39723B948}" name="Column2269"/>
    <tableColumn id="2286" xr3:uid="{1B6BE503-0981-4CE4-9448-61C95A815D13}" name="Column2270"/>
    <tableColumn id="2287" xr3:uid="{8FA3FF54-8D01-4948-BB08-B4BBDA2A3178}" name="Column2271"/>
    <tableColumn id="2288" xr3:uid="{9CA05693-D29D-487F-9BEE-765573333005}" name="Column2272"/>
    <tableColumn id="2289" xr3:uid="{03F00842-D5A6-4269-84F2-FAD40A0A4119}" name="Column2273"/>
    <tableColumn id="2290" xr3:uid="{A2578071-88C2-45E5-9664-2F856B488B26}" name="Column2274"/>
    <tableColumn id="2291" xr3:uid="{3F5E5D77-FEFA-4E07-9853-4CA2CC7A21DF}" name="Column2275"/>
    <tableColumn id="2292" xr3:uid="{175854C2-5E70-451E-8CAA-CDC39262D0A9}" name="Column2276"/>
    <tableColumn id="2293" xr3:uid="{D0C9DEBF-CA94-4326-98DC-84ABDCCC3579}" name="Column2277"/>
    <tableColumn id="2294" xr3:uid="{AF5D8730-364A-4F65-94B2-B0565D885496}" name="Column2278"/>
    <tableColumn id="2295" xr3:uid="{D03167B1-1711-4DAF-B148-8A1B3D8B51EA}" name="Column2279"/>
    <tableColumn id="2296" xr3:uid="{BAA7C0A6-295F-44E0-AF8A-0B405FCEE7DD}" name="Column2280"/>
    <tableColumn id="2297" xr3:uid="{722A8D3F-AB28-47A7-8C3E-7A8A2738AD56}" name="Column2281"/>
    <tableColumn id="2298" xr3:uid="{5C2A910E-B84E-4A2D-883D-70DD3666BFC3}" name="Column2282"/>
    <tableColumn id="2299" xr3:uid="{4933D92E-D1E6-4866-B50F-F2BCA60C2045}" name="Column2283"/>
    <tableColumn id="2300" xr3:uid="{65BC6762-A6D0-4E1B-8234-88818CE2F310}" name="Column2284"/>
    <tableColumn id="2301" xr3:uid="{397DF702-E1C1-4226-A73A-8897E89296B8}" name="Column2285"/>
    <tableColumn id="2302" xr3:uid="{78C9A5A5-F130-4634-9C86-A8542CA46EAC}" name="Column2286"/>
    <tableColumn id="2303" xr3:uid="{0F709A83-6F8B-4967-933F-8451AF4E7040}" name="Column2287"/>
    <tableColumn id="2304" xr3:uid="{603BEF2C-BE6A-408C-91AD-82A47FC57765}" name="Column2288"/>
    <tableColumn id="2305" xr3:uid="{F88B9D4D-D5BA-40B5-87CF-F6F46B133F24}" name="Column2289"/>
    <tableColumn id="2306" xr3:uid="{6E9A292F-378E-43E1-9281-13D66CA3CEA2}" name="Column2290"/>
    <tableColumn id="2307" xr3:uid="{6CE03412-C878-4444-9AAD-DA095C3AA253}" name="Column2291"/>
    <tableColumn id="2308" xr3:uid="{AB916B2A-5D08-480C-B476-76AA5A58269F}" name="Column2292"/>
    <tableColumn id="2309" xr3:uid="{3C1CF9F9-49B2-4B70-9EF2-1E688D2B4996}" name="Column2293"/>
    <tableColumn id="2310" xr3:uid="{BCEDCC62-DD78-4024-8A8E-4561790B93FF}" name="Column2294"/>
    <tableColumn id="2311" xr3:uid="{08D0C45D-2635-429E-9418-5D3AAAD8F27A}" name="Column2295"/>
    <tableColumn id="2312" xr3:uid="{7FD5E438-24FB-43AA-BEB0-28D59FAA9BAC}" name="Column2296"/>
    <tableColumn id="2313" xr3:uid="{5BB730F5-E7E8-4731-802A-31C169795662}" name="Column2297"/>
    <tableColumn id="2314" xr3:uid="{E6F593B1-44DA-408D-906C-8C708074432D}" name="Column2298"/>
    <tableColumn id="2315" xr3:uid="{604D1167-600A-4F4C-89D2-39A1E96B869A}" name="Column2299"/>
    <tableColumn id="2316" xr3:uid="{28F0C747-B35E-42F6-A17D-1B201C5D2ECC}" name="Column2300"/>
    <tableColumn id="2317" xr3:uid="{3CF1827E-EAD0-4D09-86C6-5B02A913915B}" name="Column2301"/>
    <tableColumn id="2318" xr3:uid="{7D6E11C4-87CC-45C1-B8C2-F2849E844987}" name="Column2302"/>
    <tableColumn id="2319" xr3:uid="{48F1741D-FCB2-46C5-A2BB-4FC249138C69}" name="Column2303"/>
    <tableColumn id="2320" xr3:uid="{6AC64248-B936-4A40-B57B-E21BFD6C59F1}" name="Column2304"/>
    <tableColumn id="2321" xr3:uid="{24F72580-A391-4C7F-A5CA-579C186BA9FE}" name="Column2305"/>
    <tableColumn id="2322" xr3:uid="{BE88AD96-C43F-43E0-9AEF-1341DE232A2C}" name="Column2306"/>
    <tableColumn id="2323" xr3:uid="{CCC31B13-4003-448D-B352-94FCD4601EB5}" name="Column2307"/>
    <tableColumn id="2324" xr3:uid="{E78E60C9-A5A9-4744-9199-C9E670499B09}" name="Column2308"/>
    <tableColumn id="2325" xr3:uid="{80FD5046-F2DB-47E2-9E49-A9E4AFD2A0DD}" name="Column2309"/>
    <tableColumn id="2326" xr3:uid="{C2638414-191E-4EAD-B35E-F51F147DB7C5}" name="Column2310"/>
    <tableColumn id="2327" xr3:uid="{429DE07C-C556-4C85-A19E-7CC30EB60D86}" name="Column2311"/>
    <tableColumn id="2328" xr3:uid="{A8007B07-E3D2-44C6-B4C4-ABAFECBC5AD2}" name="Column2312"/>
    <tableColumn id="2329" xr3:uid="{4795FD6E-C467-4493-9975-896C83E9AD63}" name="Column2313"/>
    <tableColumn id="2330" xr3:uid="{3DAFC7C3-BA90-4DB3-930B-B734C1514029}" name="Column2314"/>
    <tableColumn id="2331" xr3:uid="{BC2B705B-FDA7-4FBD-B0EE-03DBC5D5F084}" name="Column2315"/>
    <tableColumn id="2332" xr3:uid="{03328937-221A-4FBF-B624-0342DDDA2750}" name="Column2316"/>
    <tableColumn id="2333" xr3:uid="{F3AF85C5-BF8D-4304-B69D-900B1C6F6699}" name="Column2317"/>
    <tableColumn id="2334" xr3:uid="{F798732E-86EC-4064-A89E-058FA9DD6C66}" name="Column2318"/>
    <tableColumn id="2335" xr3:uid="{D742782F-16A1-4ED3-8612-56C2088647B9}" name="Column2319"/>
    <tableColumn id="2336" xr3:uid="{0E6DC8A9-752C-43C0-A7DC-F54F7261FC59}" name="Column2320"/>
    <tableColumn id="2337" xr3:uid="{68411998-1846-4155-A488-BD73FF909CE4}" name="Column2321"/>
    <tableColumn id="2338" xr3:uid="{B3C0DCB9-9B89-454E-9D65-BA51AFEF55A0}" name="Column2322"/>
    <tableColumn id="2339" xr3:uid="{1DBF7B38-3CD2-4085-B5AE-503292F681E3}" name="Column2323"/>
    <tableColumn id="2340" xr3:uid="{51F9A973-9B15-405F-B5C6-858E15A60034}" name="Column2324"/>
    <tableColumn id="2341" xr3:uid="{F4A7E9A7-5F61-45CA-9FB1-CCEB5B74AD70}" name="Column2325"/>
    <tableColumn id="2342" xr3:uid="{20FDA864-7365-4E57-ACB1-21C937818531}" name="Column2326"/>
    <tableColumn id="2343" xr3:uid="{B019C01D-5A89-40CA-834C-D9C85E70EA42}" name="Column2327"/>
    <tableColumn id="2344" xr3:uid="{37F0B46F-01EA-44CD-B5A3-5E987C080B92}" name="Column2328"/>
    <tableColumn id="2345" xr3:uid="{AE5ECE99-3775-4C16-9184-60FD81550C4C}" name="Column2329"/>
    <tableColumn id="2346" xr3:uid="{DD5A6502-0493-47A5-93DA-70CAED4CA88A}" name="Column2330"/>
    <tableColumn id="2347" xr3:uid="{D630137E-37FF-446B-8C5F-1FBC6819758D}" name="Column2331"/>
    <tableColumn id="2348" xr3:uid="{2D0000E5-F39F-41F4-8F69-2F55E66CC544}" name="Column2332"/>
    <tableColumn id="2349" xr3:uid="{BD0F54D6-4080-462E-A718-49F7820C1262}" name="Column2333"/>
    <tableColumn id="2350" xr3:uid="{FF93CFEE-E4B4-4C6D-9167-3CFF15D63EC8}" name="Column2334"/>
    <tableColumn id="2351" xr3:uid="{1972DB4D-72AB-4F1A-9BAB-3D6320291ABE}" name="Column2335"/>
    <tableColumn id="2352" xr3:uid="{EA7B7C2E-D688-4B81-A779-56560CE3F5B6}" name="Column2336"/>
    <tableColumn id="2353" xr3:uid="{3CE0BA34-BFB1-4DF8-B6BF-2732998A1829}" name="Column2337"/>
    <tableColumn id="2354" xr3:uid="{A080E0F7-E95D-47FD-919C-A4DB255C9725}" name="Column2338"/>
    <tableColumn id="2355" xr3:uid="{A6B9F718-B29B-42B0-869F-4C3427BBAD31}" name="Column2339"/>
    <tableColumn id="2356" xr3:uid="{560B317C-389D-4508-8145-2BB5A0DD96D2}" name="Column2340"/>
    <tableColumn id="2357" xr3:uid="{57063FD0-52B0-4D97-9657-C92BB6A9F706}" name="Column2341"/>
    <tableColumn id="2358" xr3:uid="{49507822-082C-4E3E-9B47-C50A55CAB887}" name="Column2342"/>
    <tableColumn id="2359" xr3:uid="{4A8B1758-79CC-4D13-998B-0357CBD44D70}" name="Column2343"/>
    <tableColumn id="2360" xr3:uid="{778D91A4-99CA-4DDC-B196-4156615363B3}" name="Column2344"/>
    <tableColumn id="2361" xr3:uid="{7C0B0F65-5421-43E1-B228-9A1CC4001C5D}" name="Column2345"/>
    <tableColumn id="2362" xr3:uid="{FB3C0F1A-4066-44BD-94F6-8D7E69AAEEE8}" name="Column2346"/>
    <tableColumn id="2363" xr3:uid="{1B3100C6-D589-4C95-B5E6-81F41A81583F}" name="Column2347"/>
    <tableColumn id="2364" xr3:uid="{77C2A2E3-CE02-45AC-B216-E1F3AB54055F}" name="Column2348"/>
    <tableColumn id="2365" xr3:uid="{17F4778A-6C0E-487F-9111-6611279E55A3}" name="Column2349"/>
    <tableColumn id="2366" xr3:uid="{2335D02F-91C9-4140-AA4F-BF1ECB9E8ACD}" name="Column2350"/>
    <tableColumn id="2367" xr3:uid="{D7C900C7-E8A0-4F7A-B02A-EA51ED8ADF6A}" name="Column2351"/>
    <tableColumn id="2368" xr3:uid="{079A75CE-BFD2-4B52-9F90-2AFE3BED4F47}" name="Column2352"/>
    <tableColumn id="2369" xr3:uid="{99EDF1E9-7447-4A24-8F92-620F82E720F6}" name="Column2353"/>
    <tableColumn id="2370" xr3:uid="{6FBCC18A-DA0B-4447-A57F-188964B25BB5}" name="Column2354"/>
    <tableColumn id="2371" xr3:uid="{3B15F12F-DED4-47B3-87B8-EF8ECDE29925}" name="Column2355"/>
    <tableColumn id="2372" xr3:uid="{72ADEC8F-20C4-40B0-A5FE-C5AF59854D9E}" name="Column2356"/>
    <tableColumn id="2373" xr3:uid="{37D60815-9A67-4DC8-B244-B42740FCB386}" name="Column2357"/>
    <tableColumn id="2374" xr3:uid="{D2E0D008-ACCA-499E-83B4-AEB016C3693B}" name="Column2358"/>
    <tableColumn id="2375" xr3:uid="{25541E21-5147-42B5-A340-F102F9CB56E2}" name="Column2359"/>
    <tableColumn id="2376" xr3:uid="{1C6953E9-CD83-4A7E-BF68-B4081856AF0B}" name="Column2360"/>
    <tableColumn id="2377" xr3:uid="{900811E7-2145-4FE7-BEB7-E6EED1C4CBC4}" name="Column2361"/>
    <tableColumn id="2378" xr3:uid="{8CE325C0-1733-4BC4-AA63-C5F3B2AB9489}" name="Column2362"/>
    <tableColumn id="2379" xr3:uid="{21C40F25-481E-41C6-B6B3-03EBAC16BD13}" name="Column2363"/>
    <tableColumn id="2380" xr3:uid="{EF4D08EB-BAA3-466C-99E4-8BE00244353B}" name="Column2364"/>
    <tableColumn id="2381" xr3:uid="{44F15E5C-4E51-4497-80E4-33F0C3391C4C}" name="Column2365"/>
    <tableColumn id="2382" xr3:uid="{399126D1-6674-4EBD-A875-3AB78F5F4E4A}" name="Column2366"/>
    <tableColumn id="2383" xr3:uid="{A5912B87-A468-43E9-AA27-B4232524754D}" name="Column2367"/>
    <tableColumn id="2384" xr3:uid="{2C42CFB0-7D73-4BE2-899C-8CAB2B7741B9}" name="Column2368"/>
    <tableColumn id="2385" xr3:uid="{23045A8A-C303-48B2-83FA-69ACD1D8F11F}" name="Column2369"/>
    <tableColumn id="2386" xr3:uid="{91D7D7DB-A823-4535-93EE-C3EDE8AF8619}" name="Column2370"/>
    <tableColumn id="2387" xr3:uid="{7C40EEA2-11DC-484C-BEAC-445B8FDB9044}" name="Column2371"/>
    <tableColumn id="2388" xr3:uid="{72C0C123-69D2-4E66-BBF8-CEC38BEBBD77}" name="Column2372"/>
    <tableColumn id="2389" xr3:uid="{7D3952FC-7233-4522-8D8C-F034D4D0A683}" name="Column2373"/>
    <tableColumn id="2390" xr3:uid="{1939712C-7658-459D-8483-591D2FC5C799}" name="Column2374"/>
    <tableColumn id="2391" xr3:uid="{ADE63796-E4E4-4DE1-B12A-482954B419B4}" name="Column2375"/>
    <tableColumn id="2392" xr3:uid="{61CBD353-6203-4D24-A256-B690E3C9216B}" name="Column2376"/>
    <tableColumn id="2393" xr3:uid="{176F4863-77C8-4443-ACFB-A08947B0EBD4}" name="Column2377"/>
    <tableColumn id="2394" xr3:uid="{71A272D4-02A7-42D0-A4AF-44935C35B96B}" name="Column2378"/>
    <tableColumn id="2395" xr3:uid="{645E3524-69FD-4FD0-B1B8-FD6A823B8C36}" name="Column2379"/>
    <tableColumn id="2396" xr3:uid="{90E983AF-D8D5-4137-B8E0-D10484D2BFBA}" name="Column2380"/>
    <tableColumn id="2397" xr3:uid="{A1F441AF-CFED-41DD-AC60-0468509BDB1F}" name="Column2381"/>
    <tableColumn id="2398" xr3:uid="{A1C4AF64-E256-46C1-AF54-744C78B325BF}" name="Column2382"/>
    <tableColumn id="2399" xr3:uid="{DC6A0B69-FD56-4208-8400-CE5B14C5CFDF}" name="Column2383"/>
    <tableColumn id="2400" xr3:uid="{1914D56F-0B4D-4EA0-9819-3AD5E0E6DC8D}" name="Column2384"/>
    <tableColumn id="2401" xr3:uid="{C66B40C4-192A-4E46-8121-2636BF75097C}" name="Column2385"/>
    <tableColumn id="2402" xr3:uid="{406F6057-3F2A-47A4-BB08-E4E8A40829B1}" name="Column2386"/>
    <tableColumn id="2403" xr3:uid="{3F8603DF-72B8-4013-A579-7879897DA9B9}" name="Column2387"/>
    <tableColumn id="2404" xr3:uid="{0D9393C9-6B98-442F-98AD-B72D69857E7E}" name="Column2388"/>
    <tableColumn id="2405" xr3:uid="{17D6DE23-BA65-43E4-A1CB-44E48D276908}" name="Column2389"/>
    <tableColumn id="2406" xr3:uid="{B2ACCE95-AC0C-4DE8-9FA3-1B9D1F08764B}" name="Column2390"/>
    <tableColumn id="2407" xr3:uid="{B502CFAD-C12F-47A6-A7D3-9632B14B66FF}" name="Column2391"/>
    <tableColumn id="2408" xr3:uid="{6FE7B696-83A9-4328-BBCB-FB0D55EBEFCF}" name="Column2392"/>
    <tableColumn id="2409" xr3:uid="{C3078F40-527A-4B2F-BC1A-CF1B4754D57D}" name="Column2393"/>
    <tableColumn id="2410" xr3:uid="{3E5F148C-B25B-4569-BD58-68764DD1247A}" name="Column2394"/>
    <tableColumn id="2411" xr3:uid="{650FE76E-1C7F-4D4F-B966-168F2B55B3B4}" name="Column2395"/>
    <tableColumn id="2412" xr3:uid="{0EF1C279-A42D-43AE-B787-9AB789D8191D}" name="Column2396"/>
    <tableColumn id="2413" xr3:uid="{2907B2E3-5BDF-4A0B-B5CA-5CF089399E3D}" name="Column2397"/>
    <tableColumn id="2414" xr3:uid="{D2A7012F-038F-477E-B5AD-6AD828E8028D}" name="Column2398"/>
    <tableColumn id="2415" xr3:uid="{AFFF296D-FE12-4FA2-A81E-709406771A68}" name="Column2399"/>
    <tableColumn id="2416" xr3:uid="{DA951EDC-EA47-43D1-AA21-1F0B5DA12698}" name="Column2400"/>
    <tableColumn id="2417" xr3:uid="{F6E054A0-F18C-45DD-9809-72CE479B15CB}" name="Column2401"/>
    <tableColumn id="2418" xr3:uid="{B9C62ADA-C168-4502-BE7F-D64CD63DA026}" name="Column2402"/>
    <tableColumn id="2419" xr3:uid="{A0681642-B33C-43F3-9E24-CFB55D9E388E}" name="Column2403"/>
    <tableColumn id="2420" xr3:uid="{011755EF-2019-487D-B2F5-B1AB016F2838}" name="Column2404"/>
    <tableColumn id="2421" xr3:uid="{977AAEAE-4B96-4E8E-B3A7-83F766BEF2F9}" name="Column2405"/>
    <tableColumn id="2422" xr3:uid="{8CA4A4A2-B027-4260-99B7-E669391EE180}" name="Column2406"/>
    <tableColumn id="2423" xr3:uid="{04724719-E606-4769-87A2-2BF67AF75B8E}" name="Column2407"/>
    <tableColumn id="2424" xr3:uid="{9AB848C4-E6F5-4539-94B3-B188E515B58E}" name="Column2408"/>
    <tableColumn id="2425" xr3:uid="{B85F48E7-7D36-41B2-8DC5-5378E7F91681}" name="Column2409"/>
    <tableColumn id="2426" xr3:uid="{2B1CBE37-1A73-4886-8AA8-0A5DE57C0875}" name="Column2410"/>
    <tableColumn id="2427" xr3:uid="{5628734F-99C7-483A-8963-AF417CD86357}" name="Column2411"/>
    <tableColumn id="2428" xr3:uid="{11F8676C-C195-4BDB-8E6C-4D726801D5E3}" name="Column2412"/>
    <tableColumn id="2429" xr3:uid="{A3AC7349-C68C-462B-94F0-B3164DD94E92}" name="Column2413"/>
    <tableColumn id="2430" xr3:uid="{22F2BE90-05C8-44FF-996B-073462424412}" name="Column2414"/>
    <tableColumn id="2431" xr3:uid="{1FF0EFE7-91EB-48D0-8EB1-52CD5E3E032E}" name="Column2415"/>
    <tableColumn id="2432" xr3:uid="{78D0C3D4-FD5D-4AED-86F9-F85342ABC532}" name="Column2416"/>
    <tableColumn id="2433" xr3:uid="{EE811FC9-E2E2-4C93-9929-4437B3F98C99}" name="Column2417"/>
    <tableColumn id="2434" xr3:uid="{514B21BB-7DD8-4713-B4A4-734A701BF851}" name="Column2418"/>
    <tableColumn id="2435" xr3:uid="{78754907-413F-4D0D-9A81-F8495CF134BD}" name="Column2419"/>
    <tableColumn id="2436" xr3:uid="{CCD3AA74-B7FE-428B-ABAC-0C6F465573FE}" name="Column2420"/>
    <tableColumn id="2437" xr3:uid="{9A16CE81-85F6-46E7-9F96-D51B53F6EEF5}" name="Column2421"/>
    <tableColumn id="2438" xr3:uid="{36036C51-FB28-41C6-9545-DC1CDDC55FCD}" name="Column2422"/>
    <tableColumn id="2439" xr3:uid="{C1161090-AACD-4E99-8E74-7FACBCAF6698}" name="Column2423"/>
    <tableColumn id="2440" xr3:uid="{DB72AC4C-B917-4662-A936-AC67F65E96C3}" name="Column2424"/>
    <tableColumn id="2441" xr3:uid="{8E021541-3554-4963-BF7F-DD0EB5603759}" name="Column2425"/>
    <tableColumn id="2442" xr3:uid="{D3839632-39D6-405E-940B-D12D58527211}" name="Column2426"/>
    <tableColumn id="2443" xr3:uid="{203B2EB3-297B-4095-813A-A027327CEF1B}" name="Column2427"/>
    <tableColumn id="2444" xr3:uid="{D03C804F-11AC-41C8-9E6A-118F5BE15655}" name="Column2428"/>
    <tableColumn id="2445" xr3:uid="{C1448461-9E08-4FEF-85BD-CB772C4CFDF6}" name="Column2429"/>
    <tableColumn id="2446" xr3:uid="{22DB2A2C-7663-4AB1-B718-7CD91B022786}" name="Column2430"/>
    <tableColumn id="2447" xr3:uid="{58021E9A-68E7-4B0F-A522-E17E8008C062}" name="Column2431"/>
    <tableColumn id="2448" xr3:uid="{1FE16923-845C-4BFB-A583-D738235D0F8D}" name="Column2432"/>
    <tableColumn id="2449" xr3:uid="{325989D9-F365-4A49-ABBF-48B3441F3BB6}" name="Column2433"/>
    <tableColumn id="2450" xr3:uid="{9BD4D16D-0B9E-4B29-B903-0A2756FFC26D}" name="Column2434"/>
    <tableColumn id="2451" xr3:uid="{162CC099-3819-4BCD-8361-7B3F3980577E}" name="Column2435"/>
    <tableColumn id="2452" xr3:uid="{73B7B9C8-8AA4-4394-B639-4F9F11498AC5}" name="Column2436"/>
    <tableColumn id="2453" xr3:uid="{B5C76BD2-1E85-4358-93D7-C2B505BD1ABF}" name="Column2437"/>
    <tableColumn id="2454" xr3:uid="{74AB5133-C9FB-4A5B-A02B-C346D625B0BB}" name="Column2438"/>
    <tableColumn id="2455" xr3:uid="{5437F59A-503F-46C6-9004-71B9FFF05FD9}" name="Column2439"/>
    <tableColumn id="2456" xr3:uid="{788906C6-EF59-4776-91D8-8FDFEE29D761}" name="Column2440"/>
    <tableColumn id="2457" xr3:uid="{CA3658AA-2A03-45DD-884B-D8166B6CA68B}" name="Column2441"/>
    <tableColumn id="2458" xr3:uid="{41B265EE-D7CB-404A-8F6A-4CF0B9BD0444}" name="Column2442"/>
    <tableColumn id="2459" xr3:uid="{E1D18408-8399-47D4-B72C-2E99AAFEBC05}" name="Column2443"/>
    <tableColumn id="2460" xr3:uid="{9F896208-A1B1-4101-AD25-32F962D42F57}" name="Column2444"/>
    <tableColumn id="2461" xr3:uid="{1AF510F3-CA83-4E67-BC92-93FB7F5F9397}" name="Column2445"/>
    <tableColumn id="2462" xr3:uid="{A5308500-5B33-4769-BF43-79EE1CEBB2FB}" name="Column2446"/>
    <tableColumn id="2463" xr3:uid="{80E7E54F-8755-4991-BC90-4B29726CAF1F}" name="Column2447"/>
    <tableColumn id="2464" xr3:uid="{5332E5CA-2972-4826-9ABA-BC5002FFB765}" name="Column2448"/>
    <tableColumn id="2465" xr3:uid="{B6607334-D105-4370-B1F7-58A0689365F6}" name="Column2449"/>
    <tableColumn id="2466" xr3:uid="{C5BB7159-483D-47F3-A982-474E487BC1C1}" name="Column2450"/>
    <tableColumn id="2467" xr3:uid="{03A1E6A8-605D-4EA1-A384-68D4FD9DAC74}" name="Column2451"/>
    <tableColumn id="2468" xr3:uid="{95DFBBBA-C22B-4C42-804A-EF04AD662B0D}" name="Column2452"/>
    <tableColumn id="2469" xr3:uid="{642794F0-B53D-443F-8C83-2868A4E77367}" name="Column2453"/>
    <tableColumn id="2470" xr3:uid="{84D08BA1-1768-47BB-949A-91D00C4440F8}" name="Column2454"/>
    <tableColumn id="2471" xr3:uid="{187EE675-8EBF-44C9-9D0A-E4F7BA11ADFA}" name="Column2455"/>
    <tableColumn id="2472" xr3:uid="{EFFBFF01-1157-4FBD-92CD-B54715415486}" name="Column2456"/>
    <tableColumn id="2473" xr3:uid="{7246BC2F-36B9-4F0E-BD8F-1759DEDC51D0}" name="Column2457"/>
    <tableColumn id="2474" xr3:uid="{749A9E05-BEC0-4F3B-8EA2-36B33366BEFD}" name="Column2458"/>
    <tableColumn id="2475" xr3:uid="{C3BDC558-ADE0-4726-9B28-B50085F0CE7C}" name="Column2459"/>
    <tableColumn id="2476" xr3:uid="{2A5B7326-16D9-4635-BFFA-114A9C15DADE}" name="Column2460"/>
    <tableColumn id="2477" xr3:uid="{62E3969C-0A1C-47B9-ABB5-944B057D7BF5}" name="Column2461"/>
    <tableColumn id="2478" xr3:uid="{445845F6-9E8A-4056-BBCF-05462AE20D6D}" name="Column2462"/>
    <tableColumn id="2479" xr3:uid="{721FC7BE-EBDE-405B-8902-5048B088F9DF}" name="Column2463"/>
    <tableColumn id="2480" xr3:uid="{02762C3A-DD87-476C-B601-357FDF08F1F1}" name="Column2464"/>
    <tableColumn id="2481" xr3:uid="{CD92AD51-88D4-429F-991F-8660673DFF4F}" name="Column2465"/>
    <tableColumn id="2482" xr3:uid="{2CCEBA35-64A2-418A-90FA-68A1D03A7280}" name="Column2466"/>
    <tableColumn id="2483" xr3:uid="{5986E101-31A8-43F7-9B62-C14CB24E7B1E}" name="Column2467"/>
    <tableColumn id="2484" xr3:uid="{45E27DC9-8479-4B0C-AE6F-DFE0FF230F28}" name="Column2468"/>
    <tableColumn id="2485" xr3:uid="{6D601EEA-7C70-4174-9A26-D9D615C874B0}" name="Column2469"/>
    <tableColumn id="2486" xr3:uid="{B5FF4820-B28C-4526-8468-6F7781D55847}" name="Column2470"/>
    <tableColumn id="2487" xr3:uid="{A146E97E-3416-4D3C-BD45-DCD973CC633E}" name="Column2471"/>
    <tableColumn id="2488" xr3:uid="{91785E9F-2106-4CF5-B624-14AA34202776}" name="Column2472"/>
    <tableColumn id="2489" xr3:uid="{CF40E800-72F6-43B6-8B7B-4F31857BDB2C}" name="Column2473"/>
    <tableColumn id="2490" xr3:uid="{D815C39D-F6B6-45E8-A581-C926C0A92C7C}" name="Column2474"/>
    <tableColumn id="2491" xr3:uid="{70EF113B-5BDE-42AB-A82A-3EDAB1F591FE}" name="Column2475"/>
    <tableColumn id="2492" xr3:uid="{D31110E6-5029-4C30-95C7-1D497CDFC6AA}" name="Column2476"/>
    <tableColumn id="2493" xr3:uid="{99D76827-4E0B-4E25-A6C2-76BF7ACA1181}" name="Column2477"/>
    <tableColumn id="2494" xr3:uid="{EE9FC7F3-809E-4B61-B616-6A6BD035CA69}" name="Column2478"/>
    <tableColumn id="2495" xr3:uid="{74C846B6-3F7D-4B7A-AEC5-FC70A853C76F}" name="Column2479"/>
    <tableColumn id="2496" xr3:uid="{63E7ECBF-9ECE-445E-8BA9-DBD13E42D7FA}" name="Column2480"/>
    <tableColumn id="2497" xr3:uid="{E886CC5D-8713-4531-85BF-AD30E2EE197C}" name="Column2481"/>
    <tableColumn id="2498" xr3:uid="{2D2CAFF7-F3A7-4BFB-BFED-D09751F2DF8D}" name="Column2482"/>
    <tableColumn id="2499" xr3:uid="{ED20285A-0F93-482A-ADA4-207A419F296F}" name="Column2483"/>
    <tableColumn id="2500" xr3:uid="{985A117F-2A71-4287-8F43-4520273305FD}" name="Column2484"/>
    <tableColumn id="2501" xr3:uid="{84E3CF34-BA5E-43A6-8983-A35CC6934B02}" name="Column2485"/>
    <tableColumn id="2502" xr3:uid="{BAD5C0D5-5901-4B0F-A2F9-587F7FF77B0B}" name="Column2486"/>
    <tableColumn id="2503" xr3:uid="{C11DC90E-6780-4F48-A2E5-62D42A896560}" name="Column2487"/>
    <tableColumn id="2504" xr3:uid="{71FF107F-E5A8-4D4B-A3CD-939758DFB1A2}" name="Column2488"/>
    <tableColumn id="2505" xr3:uid="{4CFC094C-8254-45FE-847B-41822EAF3CA8}" name="Column2489"/>
    <tableColumn id="2506" xr3:uid="{2E85BC33-F49C-46EC-8D91-1DE7103CFAFB}" name="Column2490"/>
    <tableColumn id="2507" xr3:uid="{3D84F755-9E7A-471B-A873-12D39A8741E0}" name="Column2491"/>
    <tableColumn id="2508" xr3:uid="{CDA9C5B5-C76A-4E40-BDDD-38B521360395}" name="Column2492"/>
    <tableColumn id="2509" xr3:uid="{6A57D020-6D99-46C0-8E9C-07613A6A75EE}" name="Column2493"/>
    <tableColumn id="2510" xr3:uid="{69AE608E-50CD-45C4-B107-C2B240DD32DE}" name="Column2494"/>
    <tableColumn id="2511" xr3:uid="{51E359D0-6B8A-42E1-9E51-32297D57128A}" name="Column2495"/>
    <tableColumn id="2512" xr3:uid="{697B9F42-4E85-4334-82CE-3B411877FE56}" name="Column2496"/>
    <tableColumn id="2513" xr3:uid="{8181E644-C0AD-4C21-BE76-9A64DF5724C5}" name="Column2497"/>
    <tableColumn id="2514" xr3:uid="{3881C549-B32D-4A43-BB55-391E5622E536}" name="Column2498"/>
    <tableColumn id="2515" xr3:uid="{8DB3A819-F103-4832-979E-D78D7EF2C938}" name="Column2499"/>
    <tableColumn id="2516" xr3:uid="{6D45D077-B7D8-467D-92ED-B4C7DB1A7704}" name="Column2500"/>
    <tableColumn id="2517" xr3:uid="{1E493D5A-6F21-4A1E-90CA-A599A159775B}" name="Column2501"/>
    <tableColumn id="2518" xr3:uid="{D0C7277E-30E6-4998-B757-46D48646D780}" name="Column2502"/>
    <tableColumn id="2519" xr3:uid="{6E26805E-55C4-47CE-AAA4-AA2EFF2748DE}" name="Column2503"/>
    <tableColumn id="2520" xr3:uid="{DE7F01C9-DDAB-4C24-8475-41C8ECD0E7EF}" name="Column2504"/>
    <tableColumn id="2521" xr3:uid="{1A03301E-421F-493E-B53B-9048C094584D}" name="Column2505"/>
    <tableColumn id="2522" xr3:uid="{75C2CD48-768B-46B4-AB8C-DAF09F44120E}" name="Column2506"/>
    <tableColumn id="2523" xr3:uid="{3631B36B-0203-49C3-8505-D64134C58249}" name="Column2507"/>
    <tableColumn id="2524" xr3:uid="{3BAB01E4-CA42-4B41-9DCF-387881516B8B}" name="Column2508"/>
    <tableColumn id="2525" xr3:uid="{977B5A9C-E999-418F-B8A2-69B6BABE09F7}" name="Column2509"/>
    <tableColumn id="2526" xr3:uid="{E9A39197-9B48-4C0B-A8C2-6FC8831BE312}" name="Column2510"/>
    <tableColumn id="2527" xr3:uid="{FDFBC57F-FA38-496E-BF41-30EE0A464DB3}" name="Column2511"/>
    <tableColumn id="2528" xr3:uid="{6AC3B65C-FAE0-47D5-AB23-AF4959DA5BE3}" name="Column2512"/>
    <tableColumn id="2529" xr3:uid="{A544CAE2-56BC-43A5-8E96-F9E2DF1EBD1A}" name="Column2513"/>
    <tableColumn id="2530" xr3:uid="{3C2A386F-43FB-42CB-82F6-389F0DAEDDD0}" name="Column2514"/>
    <tableColumn id="2531" xr3:uid="{BBD6A485-7208-4952-9D14-801EFCA5EE22}" name="Column2515"/>
    <tableColumn id="2532" xr3:uid="{2BDE808F-F47A-4798-8BEC-69674DF69AB8}" name="Column2516"/>
    <tableColumn id="2533" xr3:uid="{3B313638-BE30-498A-8419-957353DE4C4C}" name="Column2517"/>
    <tableColumn id="2534" xr3:uid="{C5086767-2E8C-415C-9B45-AC386EE77D80}" name="Column2518"/>
    <tableColumn id="2535" xr3:uid="{4E3A66D6-0609-42C4-AC41-05187D404908}" name="Column2519"/>
    <tableColumn id="2536" xr3:uid="{30BE26C0-DF4C-4F60-8ABE-8ACDEF6873D6}" name="Column2520"/>
    <tableColumn id="2537" xr3:uid="{84637D51-C753-4322-A262-4DA6C1AA7216}" name="Column2521"/>
    <tableColumn id="2538" xr3:uid="{E1298620-DF34-4CDC-869D-64902B849A43}" name="Column2522"/>
    <tableColumn id="2539" xr3:uid="{DB9C296F-4ACB-4DF4-9394-AD1415761836}" name="Column2523"/>
    <tableColumn id="2540" xr3:uid="{906B2AC3-4EC6-4DD8-A46C-3D6590141D54}" name="Column2524"/>
    <tableColumn id="2541" xr3:uid="{CC9B9C02-764F-42E0-BF5E-3804D064B988}" name="Column2525"/>
    <tableColumn id="2542" xr3:uid="{E4764760-B8F2-4195-A301-A5F8E93BDD3A}" name="Column2526"/>
    <tableColumn id="2543" xr3:uid="{ED90FE2B-0733-42E9-9E02-99A4ED9DE9BD}" name="Column2527"/>
    <tableColumn id="2544" xr3:uid="{EEF5970A-B13A-4594-8EC8-CDE205B5ED66}" name="Column2528"/>
    <tableColumn id="2545" xr3:uid="{7F32CFB5-8B47-4C67-B139-8C1146BAA4E4}" name="Column2529"/>
    <tableColumn id="2546" xr3:uid="{23DD749A-41E6-4E45-9EFE-6E5C2630238A}" name="Column2530"/>
    <tableColumn id="2547" xr3:uid="{D40F1DBC-F77C-4310-9A8E-73ADC1C6BB2C}" name="Column2531"/>
    <tableColumn id="2548" xr3:uid="{12A7112C-6709-40DB-8223-ADA9ED4A2108}" name="Column2532"/>
    <tableColumn id="2549" xr3:uid="{38CEBC43-E456-46CC-A74F-D328FB803E45}" name="Column2533"/>
    <tableColumn id="2550" xr3:uid="{ADD847D8-E270-4AE5-AA2C-B9605C19C4AF}" name="Column2534"/>
    <tableColumn id="2551" xr3:uid="{582E66ED-9D29-43C1-B226-990C79484789}" name="Column2535"/>
    <tableColumn id="2552" xr3:uid="{DD2797FD-3F4D-4E17-AE06-7F277A5EB213}" name="Column2536"/>
    <tableColumn id="2553" xr3:uid="{08AEB0CB-77B6-4ACE-8506-690CA08F9278}" name="Column2537"/>
    <tableColumn id="2554" xr3:uid="{DB9B9627-E79E-4A25-96AC-3C56220F77AB}" name="Column2538"/>
    <tableColumn id="2555" xr3:uid="{FF3BD997-A6F4-4F5B-B99A-3EF12EF99806}" name="Column2539"/>
    <tableColumn id="2556" xr3:uid="{45687A86-B6BE-4C6B-A87A-F75669D47B41}" name="Column2540"/>
    <tableColumn id="2557" xr3:uid="{42067C22-D2DB-4A79-9066-9B988D6A4C3B}" name="Column2541"/>
    <tableColumn id="2558" xr3:uid="{5E21C733-E2B4-47B9-9025-1E0C958AF820}" name="Column2542"/>
    <tableColumn id="2559" xr3:uid="{444291C9-AEC9-45FC-AA00-6DB891E3E84C}" name="Column2543"/>
    <tableColumn id="2560" xr3:uid="{F9C921D9-35C0-4116-AE2A-764D08D9255F}" name="Column2544"/>
    <tableColumn id="2561" xr3:uid="{2378261B-5227-4CCC-98BE-07D69F8A515A}" name="Column2545"/>
    <tableColumn id="2562" xr3:uid="{BE8FBFFF-D0EE-4FD7-9F71-6E4D968DF80E}" name="Column2546"/>
    <tableColumn id="2563" xr3:uid="{42872A1D-61D5-4A32-ADAE-140FBB680744}" name="Column2547"/>
    <tableColumn id="2564" xr3:uid="{3F90F930-CB91-419C-9547-F85550576FEF}" name="Column2548"/>
    <tableColumn id="2565" xr3:uid="{AB6D7B55-B851-4058-9325-61B8B3D81A68}" name="Column2549"/>
    <tableColumn id="2566" xr3:uid="{4F0DD3AC-455C-4D34-B59B-DD3604E98E3E}" name="Column2550"/>
    <tableColumn id="2567" xr3:uid="{15A7BC24-CA3A-4A37-B776-40517875E1DE}" name="Column2551"/>
    <tableColumn id="2568" xr3:uid="{5531F358-FB9F-4BFE-B795-D6DFC340D853}" name="Column2552"/>
    <tableColumn id="2569" xr3:uid="{0803B5FF-1918-43A8-8C4A-1063CBE6878C}" name="Column2553"/>
    <tableColumn id="2570" xr3:uid="{F92F8070-BF10-43CD-92F1-151F684ABE2D}" name="Column2554"/>
    <tableColumn id="2571" xr3:uid="{13C5099D-8C6C-4262-A115-8969167B586E}" name="Column2555"/>
    <tableColumn id="2572" xr3:uid="{8E286710-E827-4329-A8AB-DB303744AA28}" name="Column2556"/>
    <tableColumn id="2573" xr3:uid="{79B3C941-9368-442E-8110-4256EDE06D92}" name="Column2557"/>
    <tableColumn id="2574" xr3:uid="{B6EAD776-73AE-4915-A87A-53ADF3245F4B}" name="Column2558"/>
    <tableColumn id="2575" xr3:uid="{7455E1E7-4FAF-49F7-B4A4-EE3FF1C32369}" name="Column2559"/>
    <tableColumn id="2576" xr3:uid="{C7DCAF40-118B-41D3-86DD-9D60CC9F6E80}" name="Column2560"/>
    <tableColumn id="2577" xr3:uid="{B8FC0D28-21FC-4730-AA25-59CBB36D164A}" name="Column2561"/>
    <tableColumn id="2578" xr3:uid="{D4001D90-1A29-487D-BE8D-9184920BDD62}" name="Column2562"/>
    <tableColumn id="2579" xr3:uid="{C08A8AB2-A067-4242-8C89-56A0AACDFB64}" name="Column2563"/>
    <tableColumn id="2580" xr3:uid="{C8E49871-C153-417F-BDD5-787EE94CCFC0}" name="Column2564"/>
    <tableColumn id="2581" xr3:uid="{92A25245-74E2-44FB-BC99-65605B1D830F}" name="Column2565"/>
    <tableColumn id="2582" xr3:uid="{E0F30322-CC07-40BC-A702-FF261D049A05}" name="Column2566"/>
    <tableColumn id="2583" xr3:uid="{1CB83AA9-E626-4B71-B315-D6B2C316C1B5}" name="Column2567"/>
    <tableColumn id="2584" xr3:uid="{EEE42C49-F2C8-44F9-8F8F-654AC37C07A6}" name="Column2568"/>
    <tableColumn id="2585" xr3:uid="{699918E9-CA59-4931-9D68-47675AD00653}" name="Column2569"/>
    <tableColumn id="2586" xr3:uid="{B85A70F7-C9AC-4CDE-B28C-DFDB02CD1D72}" name="Column2570"/>
    <tableColumn id="2587" xr3:uid="{0EBD359B-BF31-4BBF-8FB1-651CD5D5918D}" name="Column2571"/>
    <tableColumn id="2588" xr3:uid="{F9E01588-1239-4CFF-9E46-AA2F50C91D23}" name="Column2572"/>
    <tableColumn id="2589" xr3:uid="{CC4B9FF9-824E-4518-AF5C-C7DA7B74F102}" name="Column2573"/>
    <tableColumn id="2590" xr3:uid="{85FC0880-6A9E-4D2D-BD93-5220288A9C2D}" name="Column2574"/>
    <tableColumn id="2591" xr3:uid="{2F31AB59-E0D8-43AA-9020-6D46E1149CA4}" name="Column2575"/>
    <tableColumn id="2592" xr3:uid="{46591111-6FFA-4283-B4FE-256987EDD4DA}" name="Column2576"/>
    <tableColumn id="2593" xr3:uid="{08B3EA57-F7B5-41D1-84AB-E1063A986230}" name="Column2577"/>
    <tableColumn id="2594" xr3:uid="{1090D09D-AE9B-485E-BB92-63F7D7C839DC}" name="Column2578"/>
    <tableColumn id="2595" xr3:uid="{6E0DDBD8-6FA7-461D-BFB9-D5235132482E}" name="Column2579"/>
    <tableColumn id="2596" xr3:uid="{2F2CE2AB-FEF0-4BC3-AA6B-E80C6AB0E8EE}" name="Column2580"/>
    <tableColumn id="2597" xr3:uid="{0053E014-150F-47F9-B6BE-DC8EE9682665}" name="Column2581"/>
    <tableColumn id="2598" xr3:uid="{5743EE3B-4A92-4745-B7DC-B43027CFDB5C}" name="Column2582"/>
    <tableColumn id="2599" xr3:uid="{21752CF5-5B0F-409C-9CC5-799E42EC3AC2}" name="Column2583"/>
    <tableColumn id="2600" xr3:uid="{BDCD32A4-51DA-42E4-B020-033269855384}" name="Column2584"/>
    <tableColumn id="2601" xr3:uid="{F01438AB-89E4-42F4-A17F-41065C2A05C1}" name="Column2585"/>
    <tableColumn id="2602" xr3:uid="{4A6F90DA-5943-453C-93A0-F267E2EF0DB0}" name="Column2586"/>
    <tableColumn id="2603" xr3:uid="{109B3AD5-028F-449B-9582-248C075E9963}" name="Column2587"/>
    <tableColumn id="2604" xr3:uid="{47E9E14E-1E02-4ED2-9EAE-5CCA826296CA}" name="Column2588"/>
    <tableColumn id="2605" xr3:uid="{FEB65120-AEC9-4840-A104-5AA44FC78E98}" name="Column2589"/>
    <tableColumn id="2606" xr3:uid="{4E5E47DE-281C-4B72-8F3A-8D1564FB8099}" name="Column2590"/>
    <tableColumn id="2607" xr3:uid="{B29DADE9-7074-4D3C-A969-AD941547D247}" name="Column2591"/>
    <tableColumn id="2608" xr3:uid="{1276E339-A1CC-4894-AF1B-F7BC2700679C}" name="Column2592"/>
    <tableColumn id="2609" xr3:uid="{8F5C44FD-02A3-4048-B027-B83EC570D5CE}" name="Column2593"/>
    <tableColumn id="2610" xr3:uid="{75852B87-7E82-4CAB-BB7A-F1AB29393C8B}" name="Column2594"/>
    <tableColumn id="2611" xr3:uid="{5FFFEB2D-23D5-4BDA-B77C-525468A32AA2}" name="Column2595"/>
    <tableColumn id="2612" xr3:uid="{B5D79114-6628-463E-9461-49C539261992}" name="Column2596"/>
    <tableColumn id="2613" xr3:uid="{8813B387-8106-4290-884F-3319D02991DA}" name="Column2597"/>
    <tableColumn id="2614" xr3:uid="{9D23EB8D-77CE-4E70-BAAD-A5859CC7C852}" name="Column2598"/>
    <tableColumn id="2615" xr3:uid="{A87A32FE-FA94-4A8B-82D6-D6D74105637D}" name="Column2599"/>
    <tableColumn id="2616" xr3:uid="{20A5CECD-A244-43A1-A335-184B3C866B7A}" name="Column2600"/>
    <tableColumn id="2617" xr3:uid="{51728BA3-C0AF-48FC-AFB4-AA281C746F53}" name="Column2601"/>
    <tableColumn id="2618" xr3:uid="{D3B23E52-4F04-46A2-9A1F-BFC7F2E15234}" name="Column2602"/>
    <tableColumn id="2619" xr3:uid="{C1EBB7D2-4F02-4134-8CF1-13AA930055C5}" name="Column2603"/>
    <tableColumn id="2620" xr3:uid="{90A0525B-1042-4EEB-A9BC-B09C6F5F7B44}" name="Column2604"/>
    <tableColumn id="2621" xr3:uid="{74A798BD-4F2F-4BB4-9603-F234177510A8}" name="Column2605"/>
    <tableColumn id="2622" xr3:uid="{4AA29F3E-746E-411D-A425-5CAA639C5575}" name="Column2606"/>
    <tableColumn id="2623" xr3:uid="{F23694C3-DD05-4641-8D77-DCB7E857382B}" name="Column2607"/>
    <tableColumn id="2624" xr3:uid="{EAABF54C-2874-46DB-BFCD-A36AD17F5829}" name="Column2608"/>
    <tableColumn id="2625" xr3:uid="{D4DB0772-88C7-4314-9018-A1BFBD30F3C6}" name="Column2609"/>
    <tableColumn id="2626" xr3:uid="{7713C852-7D76-426C-8D4A-7F836C91D9B4}" name="Column2610"/>
    <tableColumn id="2627" xr3:uid="{F6274236-224C-470B-B807-A683D57C22C1}" name="Column2611"/>
    <tableColumn id="2628" xr3:uid="{F3DA8D26-A5F8-451B-AFCC-0D3847FA33EE}" name="Column2612"/>
    <tableColumn id="2629" xr3:uid="{15588E79-0BB7-4457-A660-BAE0858A1BC9}" name="Column2613"/>
    <tableColumn id="2630" xr3:uid="{F4AE42A8-BA0E-4C69-87E9-2FC91318AE46}" name="Column2614"/>
    <tableColumn id="2631" xr3:uid="{E71820EB-0DFA-4504-B846-BEB4AA509D59}" name="Column2615"/>
    <tableColumn id="2632" xr3:uid="{05B7F476-6BBE-481E-A54A-19255A7A3FD0}" name="Column2616"/>
    <tableColumn id="2633" xr3:uid="{68CD1EDA-4E29-478C-B86A-5D684FFDFFF5}" name="Column2617"/>
    <tableColumn id="2634" xr3:uid="{AB71C611-0914-4401-BF9D-39263211CA3E}" name="Column2618"/>
    <tableColumn id="2635" xr3:uid="{FB2A5705-CB04-40EE-9E65-CB6E5588F0F9}" name="Column2619"/>
    <tableColumn id="2636" xr3:uid="{9A24DF1E-41CC-4AF5-9BE9-B9B8FAB111F9}" name="Column2620"/>
    <tableColumn id="2637" xr3:uid="{9E3218A3-A836-48FA-9E46-B92600C09F8F}" name="Column2621"/>
    <tableColumn id="2638" xr3:uid="{335DB8F2-A02C-40CB-90AC-A5533854490E}" name="Column2622"/>
    <tableColumn id="2639" xr3:uid="{DB729BE7-431F-496F-93A7-2370F69C14F5}" name="Column2623"/>
    <tableColumn id="2640" xr3:uid="{FEA3AC29-8E81-4CC4-9803-FB9B7C640F82}" name="Column2624"/>
    <tableColumn id="2641" xr3:uid="{261AFCAD-E816-455C-9DBD-AF5538579798}" name="Column2625"/>
    <tableColumn id="2642" xr3:uid="{825ED694-5229-45A9-BEBA-A0BA096706CD}" name="Column2626"/>
    <tableColumn id="2643" xr3:uid="{3CB47A54-3BA3-4CAA-93B8-55295897D8E8}" name="Column2627"/>
    <tableColumn id="2644" xr3:uid="{9FCF426B-1FC3-4170-9444-ABA2B3E824AD}" name="Column2628"/>
    <tableColumn id="2645" xr3:uid="{2B6803D4-F3DC-4E04-B569-247F9EF77FB9}" name="Column2629"/>
    <tableColumn id="2646" xr3:uid="{16C28AAA-5AE3-405D-8E31-E85FDF1B166E}" name="Column2630"/>
    <tableColumn id="2647" xr3:uid="{D9F7776B-5DBB-4A64-AEA9-E7B62D6E9A1D}" name="Column2631"/>
    <tableColumn id="2648" xr3:uid="{C4414FC2-F291-4FCB-A6E1-733F0B980EC1}" name="Column2632"/>
    <tableColumn id="2649" xr3:uid="{594AD3AA-2A73-456D-8A33-C8CA2F0F1454}" name="Column2633"/>
    <tableColumn id="2650" xr3:uid="{FEF561F7-3B7E-4AAB-928E-E2BE05A5C321}" name="Column2634"/>
    <tableColumn id="2651" xr3:uid="{C8D07873-EEA6-4205-9CE1-32F5BAC667FC}" name="Column2635"/>
    <tableColumn id="2652" xr3:uid="{AA091AF6-8DB6-4B50-A051-615385213E8D}" name="Column2636"/>
    <tableColumn id="2653" xr3:uid="{951D3245-E573-4652-9C08-43278F9E2176}" name="Column2637"/>
    <tableColumn id="2654" xr3:uid="{DBED1380-1CFE-4737-907F-870D3E234A59}" name="Column2638"/>
    <tableColumn id="2655" xr3:uid="{4B2599FA-9A7D-4CF6-B5BD-3CB141D6ACDD}" name="Column2639"/>
    <tableColumn id="2656" xr3:uid="{2697B2A3-C99F-4060-8C47-682754AB0020}" name="Column2640"/>
    <tableColumn id="2657" xr3:uid="{D27BD119-202F-4A0F-A738-1E272C1DF806}" name="Column2641"/>
    <tableColumn id="2658" xr3:uid="{BFE395CA-3924-40E2-860E-2D58EC7CE600}" name="Column2642"/>
    <tableColumn id="2659" xr3:uid="{6B01025A-DBEE-4E5A-9BD5-F3B97CC775C0}" name="Column2643"/>
    <tableColumn id="2660" xr3:uid="{29F7F21E-5B58-4E1F-883C-D1E0CECF4339}" name="Column2644"/>
    <tableColumn id="2661" xr3:uid="{530C8F30-5185-4A20-A5B4-FD5D3A341096}" name="Column2645"/>
    <tableColumn id="2662" xr3:uid="{EA03FAB7-2C6F-4EA7-991B-5C18A1FA0D53}" name="Column2646"/>
    <tableColumn id="2663" xr3:uid="{678FE6EC-3054-4C1C-8A4C-A65A35AB2E5B}" name="Column2647"/>
    <tableColumn id="2664" xr3:uid="{18AAA79A-C949-4B54-9DAE-CE049AFF2652}" name="Column2648"/>
    <tableColumn id="2665" xr3:uid="{105A6983-DA24-4E99-9662-5D97A1A74240}" name="Column2649"/>
    <tableColumn id="2666" xr3:uid="{AFC8141A-E51D-4FEC-B2CE-69A6B9852C65}" name="Column2650"/>
    <tableColumn id="2667" xr3:uid="{FA5676D7-4472-48C5-BC3F-56E82D3FA12F}" name="Column2651"/>
    <tableColumn id="2668" xr3:uid="{458D96C2-18A7-44B6-8E84-9DBC306E976C}" name="Column2652"/>
    <tableColumn id="2669" xr3:uid="{0A4B41CB-E632-4F24-AB19-5BBC83492AE4}" name="Column2653"/>
    <tableColumn id="2670" xr3:uid="{011AB879-FA4A-44EB-A75D-D74EDA2428E8}" name="Column2654"/>
    <tableColumn id="2671" xr3:uid="{99EA9858-8177-4BA5-BA10-8B4E68A4C4DA}" name="Column2655"/>
    <tableColumn id="2672" xr3:uid="{BBE52B80-A92B-4208-A921-6803EBE8EA95}" name="Column2656"/>
    <tableColumn id="2673" xr3:uid="{6AAF6DB3-AF37-439C-935D-7DE3D7454098}" name="Column2657"/>
    <tableColumn id="2674" xr3:uid="{B474BACD-DEF1-452E-92EA-FFCD4568E0C9}" name="Column2658"/>
    <tableColumn id="2675" xr3:uid="{A0BCE762-483C-4882-AD75-E346C2892D46}" name="Column2659"/>
    <tableColumn id="2676" xr3:uid="{2AF1F4FC-A865-47AA-BFB7-EBCB29820C45}" name="Column2660"/>
    <tableColumn id="2677" xr3:uid="{C0B17235-8C06-4280-A6FD-07EE9C0471F8}" name="Column2661"/>
    <tableColumn id="2678" xr3:uid="{E80F1795-B4C3-42E1-9750-478E43602AFC}" name="Column2662"/>
    <tableColumn id="2679" xr3:uid="{B5E668D5-51F5-4D62-BA8F-631D8F85F038}" name="Column2663"/>
    <tableColumn id="2680" xr3:uid="{9A7C9ACA-E34D-4BAA-A102-FED23F84E9A6}" name="Column2664"/>
    <tableColumn id="2681" xr3:uid="{9EFBE809-7DD7-45F1-834C-8E43EA008FDB}" name="Column2665"/>
    <tableColumn id="2682" xr3:uid="{69645EB3-F8B7-43D4-AA7E-C0B82D053ECB}" name="Column2666"/>
    <tableColumn id="2683" xr3:uid="{28408134-004B-4CB4-B227-6BD37D1957D6}" name="Column2667"/>
    <tableColumn id="2684" xr3:uid="{0F8CEA96-9D9A-48A4-9A1E-3179196398D9}" name="Column2668"/>
    <tableColumn id="2685" xr3:uid="{13CF71AA-FE1F-46D1-BC71-F8E528381DC8}" name="Column2669"/>
    <tableColumn id="2686" xr3:uid="{8225C98F-B7F2-4DAC-9A8B-891EA5357815}" name="Column2670"/>
    <tableColumn id="2687" xr3:uid="{3948B68D-8232-43D0-91C6-06B4E8CC3946}" name="Column2671"/>
    <tableColumn id="2688" xr3:uid="{C35D2684-5C48-4D09-8160-24434C87EBE8}" name="Column2672"/>
    <tableColumn id="2689" xr3:uid="{BD4105D3-A567-4926-82DB-FACDE544492F}" name="Column2673"/>
    <tableColumn id="2690" xr3:uid="{955819AC-818D-4C1D-9660-151A9B8EE736}" name="Column2674"/>
    <tableColumn id="2691" xr3:uid="{6D5CCB26-3CC4-45F8-8A62-0E3227B11499}" name="Column2675"/>
    <tableColumn id="2692" xr3:uid="{94A32AD6-91E1-4F48-9EE6-DAC9C9238552}" name="Column2676"/>
    <tableColumn id="2693" xr3:uid="{D3411FA3-12B0-42D9-9BC1-AF33FFE7E4B7}" name="Column2677"/>
    <tableColumn id="2694" xr3:uid="{1F2B9EDB-B081-4FE1-BD13-2BE3A172E898}" name="Column2678"/>
    <tableColumn id="2695" xr3:uid="{D43E159E-9738-428E-B3EA-CB37F1C467E6}" name="Column2679"/>
    <tableColumn id="2696" xr3:uid="{6D5595CC-E7C7-4AFB-855F-303D7773C1AD}" name="Column2680"/>
    <tableColumn id="2697" xr3:uid="{28C607D0-73E6-470D-A749-1F8A93F47459}" name="Column2681"/>
    <tableColumn id="2698" xr3:uid="{6EC40966-269D-4B2C-AE20-1BE444F2F538}" name="Column2682"/>
    <tableColumn id="2699" xr3:uid="{EFD63519-ED8C-489A-BB0C-89842BD562F9}" name="Column2683"/>
    <tableColumn id="2700" xr3:uid="{978032A4-0CE8-463B-81FE-23538339AA57}" name="Column2684"/>
    <tableColumn id="2701" xr3:uid="{9E81B71A-5A8F-4BFC-872D-FE89DB19A112}" name="Column2685"/>
    <tableColumn id="2702" xr3:uid="{21A40232-63D2-4655-B248-9467B705780F}" name="Column2686"/>
    <tableColumn id="2703" xr3:uid="{C8DE87D8-A812-4CC7-B74C-C2D8FE3B3FC4}" name="Column2687"/>
    <tableColumn id="2704" xr3:uid="{F70C90E8-2A99-40A8-ABCE-E009DE702529}" name="Column2688"/>
    <tableColumn id="2705" xr3:uid="{7A364C94-F0B5-437A-89B2-EED73C4923DA}" name="Column2689"/>
    <tableColumn id="2706" xr3:uid="{59FA5CA6-68FE-46B2-B82A-2F94B552FD8B}" name="Column2690"/>
    <tableColumn id="2707" xr3:uid="{4774F05E-D55A-4721-B6FD-A26E77B510FE}" name="Column2691"/>
    <tableColumn id="2708" xr3:uid="{01140536-AC2D-40F9-8469-E97C5D2D716E}" name="Column2692"/>
    <tableColumn id="2709" xr3:uid="{2354371C-3A33-41E5-87E4-0DD8D68BB775}" name="Column2693"/>
    <tableColumn id="2710" xr3:uid="{A92245D4-128C-4856-9515-3C8265E53C1F}" name="Column2694"/>
    <tableColumn id="2711" xr3:uid="{F65266E2-D333-4AC3-B466-01BEBE352FC4}" name="Column2695"/>
    <tableColumn id="2712" xr3:uid="{9CED69B8-2D1A-468D-82B8-224E6822F471}" name="Column2696"/>
    <tableColumn id="2713" xr3:uid="{C6A43E32-7BE8-424C-8ABA-D889E86A075C}" name="Column2697"/>
    <tableColumn id="2714" xr3:uid="{D6BB9C2E-1167-4078-9D5C-F3AD777DC460}" name="Column2698"/>
    <tableColumn id="2715" xr3:uid="{12F7BE24-A3A1-4442-9699-B8BC27974BC3}" name="Column2699"/>
    <tableColumn id="2716" xr3:uid="{9E71BF3F-573D-43D9-932E-9AB8D5EBCFF8}" name="Column2700"/>
    <tableColumn id="2717" xr3:uid="{69EF0C4A-8159-4D76-B913-B426AFBE4DFE}" name="Column2701"/>
    <tableColumn id="2718" xr3:uid="{959BA28D-9C65-4BAB-8926-8794AA66A008}" name="Column2702"/>
    <tableColumn id="2719" xr3:uid="{FEF2AD81-388E-4478-B725-9FC50A3252B4}" name="Column2703"/>
    <tableColumn id="2720" xr3:uid="{6E7CAFD9-E57B-4C68-BBF6-4B59802440E1}" name="Column2704"/>
    <tableColumn id="2721" xr3:uid="{B57EEC7F-47B6-409C-9234-EE33E66DF6AB}" name="Column2705"/>
    <tableColumn id="2722" xr3:uid="{E34031F5-11E3-4E99-A735-89695934F67B}" name="Column2706"/>
    <tableColumn id="2723" xr3:uid="{50A728DE-D458-4DB2-8121-17A28E368B7C}" name="Column2707"/>
    <tableColumn id="2724" xr3:uid="{2DEFF153-051A-4958-92C4-2D8C238776C7}" name="Column2708"/>
    <tableColumn id="2725" xr3:uid="{18863875-BD77-454B-9841-154BC5F6A1AD}" name="Column2709"/>
    <tableColumn id="2726" xr3:uid="{B8657F51-F289-4476-A0C0-4B25EBCF0032}" name="Column2710"/>
    <tableColumn id="2727" xr3:uid="{CA3C4DA5-B4F0-4B4B-BC87-8CAA5396E716}" name="Column2711"/>
    <tableColumn id="2728" xr3:uid="{8741DAE9-5D71-4A3A-9694-1240E60A07D4}" name="Column2712"/>
    <tableColumn id="2729" xr3:uid="{4CF06CA1-E6C9-49D2-9264-7EA5F7E59D37}" name="Column2713"/>
    <tableColumn id="2730" xr3:uid="{00D73BB8-E32C-43CE-B343-8139178351C9}" name="Column2714"/>
    <tableColumn id="2731" xr3:uid="{09679C7A-664A-4B47-B108-FC4489FE3BDE}" name="Column2715"/>
    <tableColumn id="2732" xr3:uid="{E29168FC-97E4-470A-80AA-EC63752A8222}" name="Column2716"/>
    <tableColumn id="2733" xr3:uid="{A27A7E56-77BD-4CA5-B54E-0F1227893652}" name="Column2717"/>
    <tableColumn id="2734" xr3:uid="{52794062-6B20-4BF9-B156-5B3BF35349D1}" name="Column2718"/>
    <tableColumn id="2735" xr3:uid="{B6783FB5-7599-49C4-98D4-5F85377F9B49}" name="Column2719"/>
    <tableColumn id="2736" xr3:uid="{B3B7E240-5650-415B-9C8F-8897917FC3EF}" name="Column2720"/>
    <tableColumn id="2737" xr3:uid="{6950602C-6C4D-438A-AD45-7794F7DE4D63}" name="Column2721"/>
    <tableColumn id="2738" xr3:uid="{957D8EC8-9B87-463C-AE35-32DFCF5B4490}" name="Column2722"/>
    <tableColumn id="2739" xr3:uid="{E87C3C02-CC6C-4260-B4DD-EAF2010C2CD2}" name="Column2723"/>
    <tableColumn id="2740" xr3:uid="{C0586A41-584F-47A6-8EF4-105EA4CAE8F7}" name="Column2724"/>
    <tableColumn id="2741" xr3:uid="{A3F618AC-D1C1-480E-9997-B48C8628C5C4}" name="Column2725"/>
    <tableColumn id="2742" xr3:uid="{6628FD75-0C57-4A80-B2E7-A5F6EF0D3212}" name="Column2726"/>
    <tableColumn id="2743" xr3:uid="{72B4DC99-7223-4114-A821-B71E23A6EF50}" name="Column2727"/>
    <tableColumn id="2744" xr3:uid="{9758386C-FEC4-4261-973B-C10AB4B726AE}" name="Column2728"/>
    <tableColumn id="2745" xr3:uid="{0661651B-8A26-410A-B485-15BBF896FFDB}" name="Column2729"/>
    <tableColumn id="2746" xr3:uid="{256AF9F0-3292-4A0F-BD34-B3033A3918C2}" name="Column2730"/>
    <tableColumn id="2747" xr3:uid="{6D5D32A5-7441-4E2F-92BB-343213B9C663}" name="Column2731"/>
    <tableColumn id="2748" xr3:uid="{2E5AAC9B-AAF4-4E6B-A3E6-B57BAEB1A8A8}" name="Column2732"/>
    <tableColumn id="2749" xr3:uid="{59CF17E4-6A72-4FBA-AC43-3715C7152A76}" name="Column2733"/>
    <tableColumn id="2750" xr3:uid="{2A4CE4C6-51FF-436D-A444-7A7F155133BA}" name="Column2734"/>
    <tableColumn id="2751" xr3:uid="{0008E93C-0F01-4BF0-AC88-39F2D29E38AA}" name="Column2735"/>
    <tableColumn id="2752" xr3:uid="{37ECFDAA-1EBA-4F31-948D-120B43010038}" name="Column2736"/>
    <tableColumn id="2753" xr3:uid="{41F2A7B6-0060-4204-A634-855DF68EFA19}" name="Column2737"/>
    <tableColumn id="2754" xr3:uid="{AFA90848-60C3-409B-9D9F-92C49E17F98C}" name="Column2738"/>
    <tableColumn id="2755" xr3:uid="{B44C7977-4010-4C53-8B99-4E76397D923C}" name="Column2739"/>
    <tableColumn id="2756" xr3:uid="{7655643C-1BDA-4649-80EA-EC5C2BF99CD3}" name="Column2740"/>
    <tableColumn id="2757" xr3:uid="{22AA96F9-3721-4FC0-A1F9-89465E35B58C}" name="Column2741"/>
    <tableColumn id="2758" xr3:uid="{AB40AF4E-5B16-4C9D-B641-89BFEEFAB4B1}" name="Column2742"/>
    <tableColumn id="2759" xr3:uid="{C90EC2EB-762D-4704-A82C-ABAF386B9D1F}" name="Column2743"/>
    <tableColumn id="2760" xr3:uid="{DC93A10C-C603-4D1E-82C2-C6B70C19C5F3}" name="Column2744"/>
    <tableColumn id="2761" xr3:uid="{5C916617-A9F4-48C9-86C7-52211E7CB7D5}" name="Column2745"/>
    <tableColumn id="2762" xr3:uid="{2E454700-E090-490F-8B72-0BEEB841E5E4}" name="Column2746"/>
    <tableColumn id="2763" xr3:uid="{491795C5-C005-4CCF-A947-BF57E0304E4D}" name="Column2747"/>
    <tableColumn id="2764" xr3:uid="{9DDC8D34-042E-4283-8F16-4B28529C84FA}" name="Column2748"/>
    <tableColumn id="2765" xr3:uid="{1B83474E-CA94-4488-AC5C-4CEC6E9C5821}" name="Column2749"/>
    <tableColumn id="2766" xr3:uid="{1BA80307-CEB9-4B5F-B03D-499042782FC0}" name="Column2750"/>
    <tableColumn id="2767" xr3:uid="{94D940DF-C282-4BB4-B4E5-DC2994A2261B}" name="Column2751"/>
    <tableColumn id="2768" xr3:uid="{7EA6EB54-D5B2-4AA7-B6B9-96680710B5DB}" name="Column2752"/>
    <tableColumn id="2769" xr3:uid="{D94E1F80-C2BC-48D9-B729-8C2D70E51C50}" name="Column2753"/>
    <tableColumn id="2770" xr3:uid="{74172B09-7EF4-45D6-AAA2-2D1D790668F0}" name="Column2754"/>
    <tableColumn id="2771" xr3:uid="{6E0454D3-5DD7-4478-91B0-3F6616F07387}" name="Column2755"/>
    <tableColumn id="2772" xr3:uid="{60B51DA5-8976-40AC-A4FC-7E0DB841701F}" name="Column2756"/>
    <tableColumn id="2773" xr3:uid="{DAF0AE3C-97E0-41BB-AD04-6BC069E8D354}" name="Column2757"/>
    <tableColumn id="2774" xr3:uid="{29122C6B-5194-4665-AC87-A018CAEBE57F}" name="Column2758"/>
    <tableColumn id="2775" xr3:uid="{592E5B25-60F1-4C72-B1D1-154F58EA373F}" name="Column2759"/>
    <tableColumn id="2776" xr3:uid="{0CF25BDB-FC3D-4447-B878-DEF585CF6826}" name="Column2760"/>
    <tableColumn id="2777" xr3:uid="{A30F5737-30B1-4928-809B-8FAEDAFA31B3}" name="Column2761"/>
    <tableColumn id="2778" xr3:uid="{31FB8AE3-38EC-4A94-A8AC-5380AAFDE8B7}" name="Column2762"/>
    <tableColumn id="2779" xr3:uid="{2027D23D-591C-44AD-949F-6446C366B02F}" name="Column2763"/>
    <tableColumn id="2780" xr3:uid="{297FD858-6835-4D0A-87B6-98042327D66D}" name="Column2764"/>
    <tableColumn id="2781" xr3:uid="{4C7FBE65-5547-432D-A244-9C1107C5209E}" name="Column2765"/>
    <tableColumn id="2782" xr3:uid="{F96AEC31-7075-4105-94EA-C8156637B369}" name="Column2766"/>
    <tableColumn id="2783" xr3:uid="{C7D0B4A2-3B93-4486-8A31-CC6708C421B8}" name="Column2767"/>
    <tableColumn id="2784" xr3:uid="{F4028388-BB6A-4CA4-A167-6D44E1763852}" name="Column2768"/>
    <tableColumn id="2785" xr3:uid="{E1E1E3B4-9373-4EF0-9027-0935DFB643AC}" name="Column2769"/>
    <tableColumn id="2786" xr3:uid="{43ED7557-BF8A-4789-877C-BC25875F25AE}" name="Column2770"/>
    <tableColumn id="2787" xr3:uid="{B31E3114-6206-4A81-BF6A-9221ED7E0F4C}" name="Column2771"/>
    <tableColumn id="2788" xr3:uid="{F306B833-F027-416A-AC86-09BB8532DD62}" name="Column2772"/>
    <tableColumn id="2789" xr3:uid="{7FBC9045-D342-454A-9301-80C5388A8222}" name="Column2773"/>
    <tableColumn id="2790" xr3:uid="{0693A444-43EB-4ED6-BED5-DE874DE16732}" name="Column2774"/>
    <tableColumn id="2791" xr3:uid="{88EBA61F-5448-48FB-8A7F-7089C896D616}" name="Column2775"/>
    <tableColumn id="2792" xr3:uid="{AC43BB7B-6660-4A27-B12A-5D245479A6EB}" name="Column2776"/>
    <tableColumn id="2793" xr3:uid="{E67A3259-319F-45BB-8B0F-9A3FC576A967}" name="Column2777"/>
    <tableColumn id="2794" xr3:uid="{2D0E60B3-1D7B-4CAC-A167-E98CE5A9B4EB}" name="Column2778"/>
    <tableColumn id="2795" xr3:uid="{222851F2-2CE8-4A39-AE0F-E198E2D2E1A3}" name="Column2779"/>
    <tableColumn id="2796" xr3:uid="{3EB72C44-DB6C-4D2B-A87E-63F65A13A545}" name="Column2780"/>
    <tableColumn id="2797" xr3:uid="{7D1D6F5D-9DED-486C-A523-9463F2BEFB72}" name="Column2781"/>
    <tableColumn id="2798" xr3:uid="{86A29153-2688-46D3-9066-234325FF3AA3}" name="Column2782"/>
    <tableColumn id="2799" xr3:uid="{01F660C8-E0DC-45C8-A8B8-B25BE26C7F83}" name="Column2783"/>
    <tableColumn id="2800" xr3:uid="{CF849DED-F486-495F-912B-00ADF494E9F6}" name="Column2784"/>
    <tableColumn id="2801" xr3:uid="{E6C008C3-3CA0-46A4-995A-5E6016CE7575}" name="Column2785"/>
    <tableColumn id="2802" xr3:uid="{2435617F-9BBF-4431-8506-28864885BC3C}" name="Column2786"/>
    <tableColumn id="2803" xr3:uid="{B0BFB3F9-CD8C-4DF3-8C0B-5F4934F3E3BE}" name="Column2787"/>
    <tableColumn id="2804" xr3:uid="{6F1DD639-04E8-429F-B503-50328250AA7F}" name="Column2788"/>
    <tableColumn id="2805" xr3:uid="{64A88019-2985-4001-B15B-DFDEF48AD4B5}" name="Column2789"/>
    <tableColumn id="2806" xr3:uid="{E16170ED-543C-4AB4-8AA7-525FB143A83C}" name="Column2790"/>
    <tableColumn id="2807" xr3:uid="{005024B1-DC5A-4722-AA1E-FB0FB409E30A}" name="Column2791"/>
    <tableColumn id="2808" xr3:uid="{D25C445A-8AAA-41EE-8D8F-23694DCFD912}" name="Column2792"/>
    <tableColumn id="2809" xr3:uid="{62A4A690-1A76-452C-AF10-950959CD01D3}" name="Column2793"/>
    <tableColumn id="2810" xr3:uid="{7917C5FB-0E9C-4760-AB27-3F3755E22E55}" name="Column2794"/>
    <tableColumn id="2811" xr3:uid="{730FA659-129B-4520-80E7-E891898062B9}" name="Column2795"/>
    <tableColumn id="2812" xr3:uid="{FA99BC2A-02A4-4CBD-B309-0F1C32EB8B0D}" name="Column2796"/>
    <tableColumn id="2813" xr3:uid="{F78193A3-DAE3-473A-AEEA-76EE230C9856}" name="Column2797"/>
    <tableColumn id="2814" xr3:uid="{E4AEFE20-D7E1-4C39-9C00-001144678C32}" name="Column2798"/>
    <tableColumn id="2815" xr3:uid="{55E5EACD-74A3-41C1-A144-A04777D0B97C}" name="Column2799"/>
    <tableColumn id="2816" xr3:uid="{659A42AA-36C6-497A-8324-3E5083EB9AFB}" name="Column2800"/>
    <tableColumn id="2817" xr3:uid="{23B30B9B-A6B0-4217-9ECF-CBEFA862A3DB}" name="Column2801"/>
    <tableColumn id="2818" xr3:uid="{0657F027-D04F-4AF9-9D1B-5265006847F9}" name="Column2802"/>
    <tableColumn id="2819" xr3:uid="{B9CE5D5C-006C-4223-A9DE-C162A2189C33}" name="Column2803"/>
    <tableColumn id="2820" xr3:uid="{1DBC98F9-658F-4A3B-A0A5-9E3B50E27E6A}" name="Column2804"/>
    <tableColumn id="2821" xr3:uid="{DBE3BBBC-3D97-4C1D-9094-CDDBB720F475}" name="Column2805"/>
    <tableColumn id="2822" xr3:uid="{D04C0743-FB88-41FA-AEEF-E0B18CE5FB3E}" name="Column2806"/>
    <tableColumn id="2823" xr3:uid="{9E7C4120-D19B-44D8-A328-AE0AF4E172BE}" name="Column2807"/>
    <tableColumn id="2824" xr3:uid="{783657F5-D119-4B45-B1EB-ECA2E8B06E98}" name="Column2808"/>
    <tableColumn id="2825" xr3:uid="{00A24527-52FA-4D7F-B5FA-7B706057F495}" name="Column2809"/>
    <tableColumn id="2826" xr3:uid="{C5113F1D-E41A-47F7-A815-A06A482EECA0}" name="Column2810"/>
    <tableColumn id="2827" xr3:uid="{A9298020-7B77-44BB-97FD-5061327CB681}" name="Column2811"/>
    <tableColumn id="2828" xr3:uid="{A4788C5C-84C3-437B-95AA-20A413218639}" name="Column2812"/>
    <tableColumn id="2829" xr3:uid="{8ECDA583-F515-4EF9-8C54-66769399A8D5}" name="Column2813"/>
    <tableColumn id="2830" xr3:uid="{57DF9763-59D4-45A5-9D67-97CEBD9CE5D4}" name="Column2814"/>
    <tableColumn id="2831" xr3:uid="{D725401C-B883-4D63-BE68-9BC1A59C5155}" name="Column2815"/>
    <tableColumn id="2832" xr3:uid="{DE4DA5A7-9514-4395-990D-7A8EDB833AC1}" name="Column2816"/>
    <tableColumn id="2833" xr3:uid="{CEC2F846-C552-46EB-9477-039AF229EE84}" name="Column2817"/>
    <tableColumn id="2834" xr3:uid="{D74E3D73-3BED-4AD9-9EA1-EF0B1B5CAC5C}" name="Column2818"/>
    <tableColumn id="2835" xr3:uid="{A5AFC351-9D41-459E-BAB0-C7B3C49CD7D2}" name="Column2819"/>
    <tableColumn id="2836" xr3:uid="{CFF9134D-15AC-465A-B424-5DD8785BAF1E}" name="Column2820"/>
    <tableColumn id="2837" xr3:uid="{2DE2093F-5C5D-4652-9606-DBC3DD614DAE}" name="Column2821"/>
    <tableColumn id="2838" xr3:uid="{5D447412-D45A-4E97-93D8-A3BC8F61102B}" name="Column2822"/>
    <tableColumn id="2839" xr3:uid="{87FBC4E5-CB5F-4FDD-8CEA-777A7488F0F0}" name="Column2823"/>
    <tableColumn id="2840" xr3:uid="{B3D8AD08-F537-497C-B7D2-BE5BB863F5E5}" name="Column2824"/>
    <tableColumn id="2841" xr3:uid="{38C50EF8-F589-45E7-90D8-A16967B12E5F}" name="Column2825"/>
    <tableColumn id="2842" xr3:uid="{409C81C6-D3D8-4A86-BB5F-528DE6FED6B2}" name="Column2826"/>
    <tableColumn id="2843" xr3:uid="{7646B82E-DD9E-43FA-9CAA-B91A5466ADE3}" name="Column2827"/>
    <tableColumn id="2844" xr3:uid="{69965C7B-203E-4FB6-B248-27CDD93F212E}" name="Column2828"/>
    <tableColumn id="2845" xr3:uid="{A4DAE869-DE6D-4EFB-8D25-D7A232C1784C}" name="Column2829"/>
    <tableColumn id="2846" xr3:uid="{29A14D9B-CBE0-4D17-A98D-1C53EEA982FA}" name="Column2830"/>
    <tableColumn id="2847" xr3:uid="{A7D35CE8-56AE-4429-BED5-01A13675B49D}" name="Column2831"/>
    <tableColumn id="2848" xr3:uid="{504DDC55-74EB-464B-A3FD-51EB72080368}" name="Column2832"/>
    <tableColumn id="2849" xr3:uid="{5D3A447E-37F7-411B-A9D5-92DE1A0128AA}" name="Column2833"/>
    <tableColumn id="2850" xr3:uid="{25D8C844-2A19-4268-9590-87D7AB0F8487}" name="Column2834"/>
    <tableColumn id="2851" xr3:uid="{057D5D38-9843-4953-BE39-6AE1651461AA}" name="Column2835"/>
    <tableColumn id="2852" xr3:uid="{EB3C68DA-A3D5-429A-8DFE-17C16B549560}" name="Column2836"/>
    <tableColumn id="2853" xr3:uid="{A60701EF-3D8B-46AF-A6A2-3266EC537888}" name="Column2837"/>
    <tableColumn id="2854" xr3:uid="{0235C6FA-E1C9-4595-B67D-BB63D6A77521}" name="Column2838"/>
    <tableColumn id="2855" xr3:uid="{2AAD2D6E-3C2F-44FE-B429-A2BCA0AB6647}" name="Column2839"/>
    <tableColumn id="2856" xr3:uid="{0C3DD84A-A289-4676-ABF3-67E4CCAF5168}" name="Column2840"/>
    <tableColumn id="2857" xr3:uid="{5F44A2E4-7D33-4547-935D-9C7047B9DFF9}" name="Column2841"/>
    <tableColumn id="2858" xr3:uid="{75AF6412-4222-408A-8614-310B6D6C6DCE}" name="Column2842"/>
    <tableColumn id="2859" xr3:uid="{4988E399-9002-4122-B414-C7229898C5BB}" name="Column2843"/>
    <tableColumn id="2860" xr3:uid="{C1459DB8-572B-4E32-A644-B0BAD3620609}" name="Column2844"/>
    <tableColumn id="2861" xr3:uid="{669EABD9-CB06-442A-8A99-05A6303372BD}" name="Column2845"/>
    <tableColumn id="2862" xr3:uid="{63337B6D-BE77-4BAC-B30D-A1D7C3404E38}" name="Column2846"/>
    <tableColumn id="2863" xr3:uid="{693CC555-919A-4F4C-B3A9-1B92BC30DEB9}" name="Column2847"/>
    <tableColumn id="2864" xr3:uid="{F20753D6-146C-42DC-A066-9DE19DCD6E7F}" name="Column2848"/>
    <tableColumn id="2865" xr3:uid="{5384E11E-BA70-42CA-B69C-09D528B8F575}" name="Column2849"/>
    <tableColumn id="2866" xr3:uid="{FEC82D69-14E8-43F0-8911-53746F3A8D87}" name="Column2850"/>
    <tableColumn id="2867" xr3:uid="{4EE5404B-89C3-459E-94FF-E25C2BB7F2FB}" name="Column2851"/>
    <tableColumn id="2868" xr3:uid="{D560A16E-EA1D-4B16-952C-2E15C2397474}" name="Column2852"/>
    <tableColumn id="2869" xr3:uid="{55027DF4-D20A-422D-B005-2671E9F9AF3D}" name="Column2853"/>
    <tableColumn id="2870" xr3:uid="{B9549207-A0BD-4E48-9293-064AA0F64351}" name="Column2854"/>
    <tableColumn id="2871" xr3:uid="{34CC029C-D5A8-4CF5-B25A-981CA554BC65}" name="Column2855"/>
    <tableColumn id="2872" xr3:uid="{68D21181-A9C3-4144-94DA-7D72FD6DCC82}" name="Column2856"/>
    <tableColumn id="2873" xr3:uid="{4CE090BC-4A6E-489F-9553-BD626DBFC061}" name="Column2857"/>
    <tableColumn id="2874" xr3:uid="{9D4B3336-DBB8-4EA3-AB87-25B20A588057}" name="Column2858"/>
    <tableColumn id="2875" xr3:uid="{FAB86A43-DE97-4C5E-B54F-6E8FDE4A70CE}" name="Column2859"/>
    <tableColumn id="2876" xr3:uid="{7D8266BD-25F8-4C59-8AA6-1C64FBC0E009}" name="Column2860"/>
    <tableColumn id="2877" xr3:uid="{63A2D208-174F-4A34-B036-58B0D4CF34A1}" name="Column2861"/>
    <tableColumn id="2878" xr3:uid="{30347EF4-B2A4-439A-8FA1-4694CB565F24}" name="Column2862"/>
    <tableColumn id="2879" xr3:uid="{E4E27233-293D-48D6-9A98-F71DE8A4151E}" name="Column2863"/>
    <tableColumn id="2880" xr3:uid="{F659AA68-2578-4DDE-84C7-8B2B78EB5605}" name="Column2864"/>
    <tableColumn id="2881" xr3:uid="{9E1E8DA0-63EA-4FF5-BE35-3FE7CF419EC1}" name="Column2865"/>
    <tableColumn id="2882" xr3:uid="{C728993A-D71B-4FCB-B683-2BBC0D6C9ED6}" name="Column2866"/>
    <tableColumn id="2883" xr3:uid="{048F97F5-7C42-4FE5-AE3B-8B9B3BB2A999}" name="Column2867"/>
    <tableColumn id="2884" xr3:uid="{6028B543-7538-4154-8E07-BE40BE906467}" name="Column2868"/>
    <tableColumn id="2885" xr3:uid="{8276CF9E-66A3-4B50-A58B-037AFB666B9F}" name="Column2869"/>
    <tableColumn id="2886" xr3:uid="{8B06D494-DD1D-4D8B-BEEF-DEB23B4C3183}" name="Column2870"/>
    <tableColumn id="2887" xr3:uid="{E19B4562-D92D-457D-8921-E25EC27DB0BA}" name="Column2871"/>
    <tableColumn id="2888" xr3:uid="{1F4C39AD-2AC8-4412-81B7-AE23CB5CE03E}" name="Column2872"/>
    <tableColumn id="2889" xr3:uid="{A2F1A601-F299-4CE1-8F4C-E52B685DC442}" name="Column2873"/>
    <tableColumn id="2890" xr3:uid="{D82C558F-68A4-4E3B-9BF7-F49180F34EFD}" name="Column2874"/>
    <tableColumn id="2891" xr3:uid="{8DE7433B-FC29-40FC-B25A-7BD71F65C5A7}" name="Column2875"/>
    <tableColumn id="2892" xr3:uid="{C71331C7-09CB-4756-91C1-DF755EE06E5D}" name="Column2876"/>
    <tableColumn id="2893" xr3:uid="{B606C859-AE7C-4F77-AA3C-9F770A627005}" name="Column2877"/>
    <tableColumn id="2894" xr3:uid="{34F04A17-CC62-4D80-8718-5AD8FF98AAD6}" name="Column2878"/>
    <tableColumn id="2895" xr3:uid="{240091EA-BB0C-4E1C-9CFD-710B42ED781E}" name="Column2879"/>
    <tableColumn id="2896" xr3:uid="{8DEE3C12-31B1-4A57-8509-4DB6BD66D3D3}" name="Column2880"/>
    <tableColumn id="2897" xr3:uid="{5F885377-2633-48E7-BA34-B8ACE03AD69B}" name="Column2881"/>
    <tableColumn id="2898" xr3:uid="{7FD05B0D-B4C2-4ED0-88DE-64FDEF086B27}" name="Column2882"/>
    <tableColumn id="2899" xr3:uid="{13584525-E6DD-4AAD-8D64-C4ED549CC466}" name="Column2883"/>
    <tableColumn id="2900" xr3:uid="{8CD8D1BA-97A4-4A6C-9564-A26E919DCB97}" name="Column2884"/>
    <tableColumn id="2901" xr3:uid="{FE56E9D7-0BE9-4ECE-A87D-452A59D1C47D}" name="Column2885"/>
    <tableColumn id="2902" xr3:uid="{BDD00147-A60B-4BD6-A3CA-EE0D21F3F9F0}" name="Column2886"/>
    <tableColumn id="2903" xr3:uid="{586203FE-9A04-4BD3-AC7A-5113FB3364C8}" name="Column2887"/>
    <tableColumn id="2904" xr3:uid="{ED2BD16E-E3D7-4E58-8D7F-1781E92E5C7A}" name="Column2888"/>
    <tableColumn id="2905" xr3:uid="{31120826-6DA9-490D-9F70-3E7F8595DA75}" name="Column2889"/>
    <tableColumn id="2906" xr3:uid="{D1ABC460-A747-48F7-9334-89579ADF65CB}" name="Column2890"/>
    <tableColumn id="2907" xr3:uid="{20C58A76-7CCF-4950-AF00-7D0AA888D086}" name="Column2891"/>
    <tableColumn id="2908" xr3:uid="{9A69CF67-5102-44D2-BED4-161CEDE06AA9}" name="Column2892"/>
    <tableColumn id="2909" xr3:uid="{B45411E4-E34B-452F-871E-E26B19076C92}" name="Column2893"/>
    <tableColumn id="2910" xr3:uid="{FA2EC2D8-3A5A-46DC-8E40-A6A83C897EE2}" name="Column2894"/>
    <tableColumn id="2911" xr3:uid="{92010FBB-4936-4E46-BEAA-A83A6AC9F3E2}" name="Column2895"/>
    <tableColumn id="2912" xr3:uid="{552525F9-4168-47A1-8F35-4140164D59C9}" name="Column2896"/>
    <tableColumn id="2913" xr3:uid="{DDDF446F-11F5-4442-9A8E-F733A0E18F07}" name="Column2897"/>
    <tableColumn id="2914" xr3:uid="{11B8950C-23AA-45DB-B185-E9D480D7C4E2}" name="Column2898"/>
    <tableColumn id="2915" xr3:uid="{6C48C7AB-5A4C-4EF2-9D89-398F32D4F0E8}" name="Column2899"/>
    <tableColumn id="2916" xr3:uid="{C126C81C-9E94-4300-8FFC-55E088E767D2}" name="Column2900"/>
    <tableColumn id="2917" xr3:uid="{AF0CD5C3-4AF6-41E3-A9AD-FF301B8079C9}" name="Column2901"/>
    <tableColumn id="2918" xr3:uid="{D335699E-E769-45DB-8F31-337082C61006}" name="Column2902"/>
    <tableColumn id="2919" xr3:uid="{5A68AE35-99A9-4C65-A71D-646CB80E73D8}" name="Column2903"/>
    <tableColumn id="2920" xr3:uid="{2F27EA9C-BE8A-4AC1-AE63-C9F61AAF2E8F}" name="Column2904"/>
    <tableColumn id="2921" xr3:uid="{80B80F08-6484-4D6B-9547-CB5D71263BA3}" name="Column2905"/>
    <tableColumn id="2922" xr3:uid="{59C960B2-D0BC-41F5-98B4-FFDB58452263}" name="Column2906"/>
    <tableColumn id="2923" xr3:uid="{C89EAC4E-5705-47A7-9E88-607DEE0AB527}" name="Column2907"/>
    <tableColumn id="2924" xr3:uid="{1924617E-32A3-4C54-A990-E07825014B4B}" name="Column2908"/>
    <tableColumn id="2925" xr3:uid="{D8099985-C913-407C-A823-8C73AD6FF79E}" name="Column2909"/>
    <tableColumn id="2926" xr3:uid="{2FFFF36B-C070-46D3-A956-38068CDD25EB}" name="Column2910"/>
    <tableColumn id="2927" xr3:uid="{D79BA55F-3F28-4680-9463-B9C7A5A61603}" name="Column2911"/>
    <tableColumn id="2928" xr3:uid="{2CB83131-807C-43E2-A6FE-61D359341945}" name="Column2912"/>
    <tableColumn id="2929" xr3:uid="{86ACDE5C-CC86-4590-A5A6-6EECF3E1FAD3}" name="Column2913"/>
    <tableColumn id="2930" xr3:uid="{64572C27-C029-4A76-9625-807615CD7369}" name="Column2914"/>
    <tableColumn id="2931" xr3:uid="{2D5474C3-9B20-47CA-9B4A-C4BB7FBA5063}" name="Column2915"/>
    <tableColumn id="2932" xr3:uid="{076D09B3-285E-4C44-89EA-E5DC49B0B8C5}" name="Column2916"/>
    <tableColumn id="2933" xr3:uid="{398B8CE9-0CE1-4333-B788-89B986C7A97C}" name="Column2917"/>
    <tableColumn id="2934" xr3:uid="{480609A9-B7A8-490B-9820-245ECC12FD9C}" name="Column2918"/>
    <tableColumn id="2935" xr3:uid="{1C2EA8DD-821D-4E61-9EE7-8F5F58752483}" name="Column2919"/>
    <tableColumn id="2936" xr3:uid="{6F06AD7E-79D9-4E55-BA30-348B56CD4A35}" name="Column2920"/>
    <tableColumn id="2937" xr3:uid="{4CFB0F95-2333-4D9C-97CE-8DF29AA86F77}" name="Column2921"/>
    <tableColumn id="2938" xr3:uid="{3A5A571B-3E4C-4BC0-BD70-3035253BF687}" name="Column2922"/>
    <tableColumn id="2939" xr3:uid="{F5F3AA11-12BB-4B8A-A038-5AD2A690B878}" name="Column2923"/>
    <tableColumn id="2940" xr3:uid="{98A5FBAA-811C-4018-975F-2E7545AE33C3}" name="Column2924"/>
    <tableColumn id="2941" xr3:uid="{0F8170AF-A35C-43C3-8A2A-898731F4CF22}" name="Column2925"/>
    <tableColumn id="2942" xr3:uid="{3D956203-B1E2-465F-9567-53C4D6B91213}" name="Column2926"/>
    <tableColumn id="2943" xr3:uid="{22CF0CF4-B21A-430D-85DF-28CBCB7DC69C}" name="Column2927"/>
    <tableColumn id="2944" xr3:uid="{BB5AFFBF-198D-47A0-88D0-134CF70B1EA4}" name="Column2928"/>
    <tableColumn id="2945" xr3:uid="{0FDD0302-7D09-48DB-B25F-83A744872919}" name="Column2929"/>
    <tableColumn id="2946" xr3:uid="{F28DF002-F890-4FBA-9998-48D9696F8703}" name="Column2930"/>
    <tableColumn id="2947" xr3:uid="{CA2FC6B5-B608-492D-8533-11CB5B88EC3F}" name="Column2931"/>
    <tableColumn id="2948" xr3:uid="{E0D69B7D-D2F4-4701-9A16-11B518D34043}" name="Column2932"/>
    <tableColumn id="2949" xr3:uid="{834E8B94-2007-4916-80AF-D524D684CE70}" name="Column2933"/>
    <tableColumn id="2950" xr3:uid="{02FC85B9-786E-4B56-A2E2-6CBC89FFB7AB}" name="Column2934"/>
    <tableColumn id="2951" xr3:uid="{DD1D5545-2E5A-4286-9777-73E8C17AF062}" name="Column2935"/>
    <tableColumn id="2952" xr3:uid="{C3373B3C-3CC3-497E-844F-A08687E5F57C}" name="Column2936"/>
    <tableColumn id="2953" xr3:uid="{A61C3CAF-3E33-4481-936A-A48F96D0C64C}" name="Column2937"/>
    <tableColumn id="2954" xr3:uid="{F0D029B1-F0C8-45E5-8C92-15972CF47F83}" name="Column2938"/>
    <tableColumn id="2955" xr3:uid="{DEC73BD4-EC50-4140-8D58-069E4A3679E2}" name="Column2939"/>
    <tableColumn id="2956" xr3:uid="{48826FD0-0521-4120-957F-A13DCB0D682A}" name="Column2940"/>
    <tableColumn id="2957" xr3:uid="{1B25947A-1506-41D9-807F-A2302522886D}" name="Column2941"/>
    <tableColumn id="2958" xr3:uid="{BF27A7D3-44DA-4823-8E2A-7D1870D1E594}" name="Column2942"/>
    <tableColumn id="2959" xr3:uid="{6A3914FB-FE1F-4EF4-B4DE-322A5C9A3049}" name="Column2943"/>
    <tableColumn id="2960" xr3:uid="{112DB05D-DCD3-475A-ACA8-893ACBA5B662}" name="Column2944"/>
    <tableColumn id="2961" xr3:uid="{6AAE5E17-5B30-4E73-A32F-20A51110C688}" name="Column2945"/>
    <tableColumn id="2962" xr3:uid="{2080996D-4A10-47A2-993F-A76CE7B700DC}" name="Column2946"/>
    <tableColumn id="2963" xr3:uid="{0A7058BE-DDB3-4183-A0A1-48212F0B6A2C}" name="Column2947"/>
    <tableColumn id="2964" xr3:uid="{2D575CDC-639B-4ADB-9D35-6CA0A6B5BC82}" name="Column2948"/>
    <tableColumn id="2965" xr3:uid="{824D2ED2-4EDD-4976-9B0F-45CC2067143D}" name="Column2949"/>
    <tableColumn id="2966" xr3:uid="{B7218D6B-B98B-4123-AB61-CC65576433C1}" name="Column2950"/>
    <tableColumn id="2967" xr3:uid="{2969B608-3637-430F-9B20-92292F1923A8}" name="Column2951"/>
    <tableColumn id="2968" xr3:uid="{9AC8D371-4955-422C-8B00-3FBA8F49BCE2}" name="Column2952"/>
    <tableColumn id="2969" xr3:uid="{C11A9A67-CD49-4104-82BB-890544935AC1}" name="Column2953"/>
    <tableColumn id="2970" xr3:uid="{8242C0AD-FC3E-4BA1-8F62-539718D8B09B}" name="Column2954"/>
    <tableColumn id="2971" xr3:uid="{87743763-EAED-4655-963D-6E0FF714B375}" name="Column2955"/>
    <tableColumn id="2972" xr3:uid="{0C360F0F-A195-472F-8877-D0846339821D}" name="Column2956"/>
    <tableColumn id="2973" xr3:uid="{7DB5E7A8-6F0A-44E6-ABD7-2E4BC72C58E6}" name="Column2957"/>
    <tableColumn id="2974" xr3:uid="{3B06ECEE-3E82-4AA4-A474-9051A53EDA4D}" name="Column2958"/>
    <tableColumn id="2975" xr3:uid="{5747051B-7708-4BCA-B52B-8FB2805C18F5}" name="Column2959"/>
    <tableColumn id="2976" xr3:uid="{EF7A5E41-5537-43D4-98FA-CCBD7527DCB4}" name="Column2960"/>
    <tableColumn id="2977" xr3:uid="{A5F6F84E-E24D-4229-A2C1-547B249F6CA2}" name="Column2961"/>
    <tableColumn id="2978" xr3:uid="{ECC452D2-D4D5-463A-B3D6-E0676FBE9F86}" name="Column2962"/>
    <tableColumn id="2979" xr3:uid="{58E09496-47FA-4377-A758-C9F9F5AAA87A}" name="Column2963"/>
    <tableColumn id="2980" xr3:uid="{21D6D456-4624-45B8-AC77-68ABB3EA2D87}" name="Column2964"/>
    <tableColumn id="2981" xr3:uid="{89CDFEDA-38D1-434D-B82A-7CD750D44A43}" name="Column2965"/>
    <tableColumn id="2982" xr3:uid="{DE21FE81-E076-4945-8823-A7CAFDC8CB40}" name="Column2966"/>
    <tableColumn id="2983" xr3:uid="{1319D51E-0F5D-43A1-91E5-B58621482A42}" name="Column2967"/>
    <tableColumn id="2984" xr3:uid="{D8A73038-25CC-482C-81AF-6C2C3CA42B25}" name="Column2968"/>
    <tableColumn id="2985" xr3:uid="{70AAC61C-F331-4534-AED8-830AD4F0B013}" name="Column2969"/>
    <tableColumn id="2986" xr3:uid="{F8E03882-B782-45C0-BEA4-EE3CE1C89169}" name="Column2970"/>
    <tableColumn id="2987" xr3:uid="{1B7504B6-3C46-484F-B5A6-1DD9B8EA17B4}" name="Column2971"/>
    <tableColumn id="2988" xr3:uid="{07B011D8-1D80-4315-BDCF-CB025CB31B94}" name="Column2972"/>
    <tableColumn id="2989" xr3:uid="{12633429-7C37-4834-BF6F-91CF0FEA650E}" name="Column2973"/>
    <tableColumn id="2990" xr3:uid="{9D5F0A46-AAB6-4C0A-BD25-FCF4E81A494B}" name="Column2974"/>
    <tableColumn id="2991" xr3:uid="{9E796329-A15B-442B-8DE7-CBB45FDAC608}" name="Column2975"/>
    <tableColumn id="2992" xr3:uid="{7D33257B-F55B-4D46-907D-D6F3DDACDBAD}" name="Column2976"/>
    <tableColumn id="2993" xr3:uid="{F20A8CD1-5CCF-447C-9A63-4DC0C0527B31}" name="Column2977"/>
    <tableColumn id="2994" xr3:uid="{415EC063-52FA-4340-AE3E-AB58E047905C}" name="Column2978"/>
    <tableColumn id="2995" xr3:uid="{980FF06E-D2D1-4004-9FBB-3948BBA5EB74}" name="Column2979"/>
    <tableColumn id="2996" xr3:uid="{4F8D0EED-560A-45CD-B3ED-EDE7FD6D2769}" name="Column2980"/>
    <tableColumn id="2997" xr3:uid="{46466DF2-7773-4CF1-B3C1-8461CB0AC22B}" name="Column2981"/>
    <tableColumn id="2998" xr3:uid="{036724EA-A6C7-4200-AC47-30444A42A2A2}" name="Column2982"/>
    <tableColumn id="2999" xr3:uid="{9A58874A-D6DE-40CA-933D-5A56DA7E46A3}" name="Column2983"/>
    <tableColumn id="3000" xr3:uid="{D0454513-5B68-40C3-AFB6-8590F9B5FE1C}" name="Column2984"/>
    <tableColumn id="3001" xr3:uid="{EB2E4CF1-92DA-40FF-A9B8-7740E5F24FEA}" name="Column2985"/>
    <tableColumn id="3002" xr3:uid="{827AC374-5673-4131-8FE4-4A06B6753517}" name="Column2986"/>
    <tableColumn id="3003" xr3:uid="{8D18AE4F-34B3-47AB-9075-324F7329A6D7}" name="Column2987"/>
    <tableColumn id="3004" xr3:uid="{43C02DC1-5EF7-4896-A660-4E695B6904EC}" name="Column2988"/>
    <tableColumn id="3005" xr3:uid="{9D9CC212-E888-4D79-9265-777D1A8637C4}" name="Column2989"/>
    <tableColumn id="3006" xr3:uid="{C141FD2F-BC2E-48B4-A0E2-CAE06EFFFD97}" name="Column2990"/>
    <tableColumn id="3007" xr3:uid="{8ADEA65E-0999-43A0-A102-FF81C0F41DA8}" name="Column2991"/>
    <tableColumn id="3008" xr3:uid="{3982998F-A681-4E71-8DF4-F92A504FC5FB}" name="Column2992"/>
    <tableColumn id="3009" xr3:uid="{D50E5E6C-2176-4E95-A551-2C10855F34FF}" name="Column2993"/>
    <tableColumn id="3010" xr3:uid="{B12706C8-560E-4F8D-91E5-E74759E6F013}" name="Column2994"/>
    <tableColumn id="3011" xr3:uid="{15801497-6C2F-40F6-A2EA-F5BDA6C7BDE1}" name="Column2995"/>
    <tableColumn id="3012" xr3:uid="{C66AD273-970F-4399-BC06-A960FD50460A}" name="Column2996"/>
    <tableColumn id="3013" xr3:uid="{582F7C50-F1E4-42F6-939E-A9C628FFD654}" name="Column2997"/>
    <tableColumn id="3014" xr3:uid="{807600C7-C908-4F0C-9587-C837DACBBB1F}" name="Column2998"/>
    <tableColumn id="3015" xr3:uid="{1DBE800F-259A-4953-98C0-1BB9BBF74D00}" name="Column2999"/>
    <tableColumn id="3016" xr3:uid="{D5DD524E-4B87-4A7D-82F2-A4F319200C0E}" name="Column3000"/>
    <tableColumn id="3017" xr3:uid="{998A9BBE-DD13-441C-BADB-21C60F6CAA9D}" name="Column3001"/>
    <tableColumn id="3018" xr3:uid="{8772A0EC-5ADB-4BB6-9831-5356435AB803}" name="Column3002"/>
    <tableColumn id="3019" xr3:uid="{E11103A4-7A28-44F1-8E5E-932411C7C013}" name="Column3003"/>
    <tableColumn id="3020" xr3:uid="{3300BD7C-BB2A-45AA-BB71-CECDA39E8D80}" name="Column3004"/>
    <tableColumn id="3021" xr3:uid="{7BECC832-F07C-4AF2-A283-926A3919B4D9}" name="Column3005"/>
    <tableColumn id="3022" xr3:uid="{461F8B12-715F-465E-A913-1D50149F5C58}" name="Column3006"/>
    <tableColumn id="3023" xr3:uid="{F6B2008B-4372-4225-9ABB-CEF9F71B3BDE}" name="Column3007"/>
    <tableColumn id="3024" xr3:uid="{6FB6C91D-E014-4DEC-9668-9C2BC38F483A}" name="Column3008"/>
    <tableColumn id="3025" xr3:uid="{96AC05D7-9982-4F6B-A57B-F99912C0DE43}" name="Column3009"/>
    <tableColumn id="3026" xr3:uid="{7070E4B8-B30A-4453-AAE6-E128B5617DAA}" name="Column3010"/>
    <tableColumn id="3027" xr3:uid="{9B2E975A-1193-494A-B811-7014750B6CB0}" name="Column3011"/>
    <tableColumn id="3028" xr3:uid="{2D496CDB-A5B5-43B3-86FA-E886A91C50B3}" name="Column3012"/>
    <tableColumn id="3029" xr3:uid="{E093AEEB-6D91-4765-B69D-4DECBF6AC55B}" name="Column3013"/>
    <tableColumn id="3030" xr3:uid="{2D3B35B7-74F8-4709-A815-DC2CBBAADB0D}" name="Column3014"/>
    <tableColumn id="3031" xr3:uid="{446B5F09-D48F-48AD-A175-4639A6FFAD69}" name="Column3015"/>
    <tableColumn id="3032" xr3:uid="{72327C96-CA81-4B8A-9AB0-C88BF173C92B}" name="Column3016"/>
    <tableColumn id="3033" xr3:uid="{DC4D34C0-A8EB-461E-8D0F-409FCBCE82CB}" name="Column3017"/>
    <tableColumn id="3034" xr3:uid="{6F19E9F8-217A-46E7-8346-D339A6D99FA8}" name="Column3018"/>
    <tableColumn id="3035" xr3:uid="{4FADCC27-116C-4505-A60E-0A9145E2D002}" name="Column3019"/>
    <tableColumn id="3036" xr3:uid="{FACD3393-E2AD-4FD7-B262-7B04156CBF1C}" name="Column3020"/>
    <tableColumn id="3037" xr3:uid="{0A64F4D8-1F75-45A1-904D-AF3FF5BA4578}" name="Column3021"/>
    <tableColumn id="3038" xr3:uid="{6EDC4534-0219-49AC-AC28-20253080F849}" name="Column3022"/>
    <tableColumn id="3039" xr3:uid="{9943BE28-D2D8-4BC3-BAB5-402953EB169D}" name="Column3023"/>
    <tableColumn id="3040" xr3:uid="{586FB0A0-6734-4E6F-A914-2429D84BC052}" name="Column3024"/>
    <tableColumn id="3041" xr3:uid="{ADAF255C-FCD6-4523-BC0D-2C531525937D}" name="Column3025"/>
    <tableColumn id="3042" xr3:uid="{B4B7D8CA-1C70-4BE7-8F28-1813C151B1D5}" name="Column3026"/>
    <tableColumn id="3043" xr3:uid="{CBD73F90-01B2-4C70-9F80-5C77B1EFAC13}" name="Column3027"/>
    <tableColumn id="3044" xr3:uid="{35B2F12E-9177-4A3D-B37A-E39130DB5D84}" name="Column3028"/>
    <tableColumn id="3045" xr3:uid="{5C19388D-4D9C-4930-8F95-AA51DE5A19BA}" name="Column3029"/>
    <tableColumn id="3046" xr3:uid="{22EEB3B4-C03A-419D-A57C-E038A1D587D2}" name="Column3030"/>
    <tableColumn id="3047" xr3:uid="{913DCBA8-FEFE-4702-A51A-17FAFE238F9E}" name="Column3031"/>
    <tableColumn id="3048" xr3:uid="{0BBFEDC4-8A2E-4F2D-BC58-1BF68087E33F}" name="Column3032"/>
    <tableColumn id="3049" xr3:uid="{A5FE89E1-85A8-468F-9306-0E406ADE7623}" name="Column3033"/>
    <tableColumn id="3050" xr3:uid="{A7D27C0D-5E5F-4E43-99AC-6CF8059F5D24}" name="Column3034"/>
    <tableColumn id="3051" xr3:uid="{8871EC01-A9FF-4856-AD2B-1D9E2238C8A2}" name="Column3035"/>
    <tableColumn id="3052" xr3:uid="{A15F4397-8632-482C-95D4-4D8245831FEC}" name="Column3036"/>
    <tableColumn id="3053" xr3:uid="{F3B879B7-C57C-4512-9340-621C7FAF3492}" name="Column3037"/>
    <tableColumn id="3054" xr3:uid="{15537B05-654F-458E-B5C2-4F7CB3F9B729}" name="Column3038"/>
    <tableColumn id="3055" xr3:uid="{2F74763D-E755-415C-8CF9-346895ED2EE6}" name="Column3039"/>
    <tableColumn id="3056" xr3:uid="{BA49F4A7-58EB-4650-94B0-F4F6F45D88BC}" name="Column3040"/>
    <tableColumn id="3057" xr3:uid="{F4D3728E-33C7-49D2-96FA-634914A9F9AA}" name="Column3041"/>
    <tableColumn id="3058" xr3:uid="{F99038F3-EFB0-49CD-A737-29F9EFC11E3A}" name="Column3042"/>
    <tableColumn id="3059" xr3:uid="{A9A67728-C4BB-4FD2-8747-0F3E6261BFA8}" name="Column3043"/>
    <tableColumn id="3060" xr3:uid="{D3065C8D-B545-4364-B644-8BB0B456832B}" name="Column3044"/>
    <tableColumn id="3061" xr3:uid="{0F36A539-14B1-4C63-8659-67986E18D1F9}" name="Column3045"/>
    <tableColumn id="3062" xr3:uid="{52249841-E213-410C-83E7-54D6D6D6DB0E}" name="Column3046"/>
    <tableColumn id="3063" xr3:uid="{8D0803A1-BCBA-422C-8FC7-D222A337957E}" name="Column3047"/>
    <tableColumn id="3064" xr3:uid="{178352BA-EDBC-4683-8595-28B6C3B00E82}" name="Column3048"/>
    <tableColumn id="3065" xr3:uid="{25FC78C9-E542-442C-92D3-D1188CA7B3AD}" name="Column3049"/>
    <tableColumn id="3066" xr3:uid="{1F5A8644-CC95-485E-9361-EFD06C6E225C}" name="Column3050"/>
    <tableColumn id="3067" xr3:uid="{9DBDC503-45AA-4B0E-9E62-F1FFA0AE6267}" name="Column3051"/>
    <tableColumn id="3068" xr3:uid="{834AEFC4-4E96-4EA0-A679-CBA54A7C7ADB}" name="Column3052"/>
    <tableColumn id="3069" xr3:uid="{C41AF6EA-DBEA-469E-82DB-03EA76C38560}" name="Column3053"/>
    <tableColumn id="3070" xr3:uid="{E0D915AC-DD1B-4F29-8D19-14CE1A311701}" name="Column3054"/>
    <tableColumn id="3071" xr3:uid="{73EDD008-29B8-4A5F-8F19-67695C802435}" name="Column3055"/>
    <tableColumn id="3072" xr3:uid="{ED220347-DC11-440B-9C22-7EEEFD96CC20}" name="Column3056"/>
    <tableColumn id="3073" xr3:uid="{E1D15F8E-E188-4216-AF2C-E82D0BCCB05F}" name="Column3057"/>
    <tableColumn id="3074" xr3:uid="{DFAECFBA-9E37-4586-A0CF-6B75FC2BA2C6}" name="Column3058"/>
    <tableColumn id="3075" xr3:uid="{E89985E5-CB4B-4C28-833C-8C08A3187C13}" name="Column3059"/>
    <tableColumn id="3076" xr3:uid="{7F12DE4D-F71F-4762-B25C-0B89B90F0EC9}" name="Column3060"/>
    <tableColumn id="3077" xr3:uid="{2FBB0854-E8E0-4D6D-8F49-62D7D7656308}" name="Column3061"/>
    <tableColumn id="3078" xr3:uid="{1A787EC6-E0C9-4166-8C82-B45114A221C7}" name="Column3062"/>
    <tableColumn id="3079" xr3:uid="{2FE8BD1D-4E53-433B-B18D-CFB4186683A7}" name="Column3063"/>
    <tableColumn id="3080" xr3:uid="{428D193C-4482-4FD0-A901-4F56A72B4BC8}" name="Column3064"/>
    <tableColumn id="3081" xr3:uid="{6853237F-FF86-4BC9-B691-B1899FE41485}" name="Column3065"/>
    <tableColumn id="3082" xr3:uid="{C539BFC9-7D04-4357-8A89-2B26683A2290}" name="Column3066"/>
    <tableColumn id="3083" xr3:uid="{46A58150-3343-4CE3-AA7F-E8F2B9213301}" name="Column3067"/>
    <tableColumn id="3084" xr3:uid="{C934100E-A00D-4E4A-B9E1-4FEFAD00F876}" name="Column3068"/>
    <tableColumn id="3085" xr3:uid="{EC4C9BCE-5514-46A9-B2A6-0B339CAA86FA}" name="Column3069"/>
    <tableColumn id="3086" xr3:uid="{4CABD696-786A-4C65-B4B4-78F64B93838F}" name="Column3070"/>
    <tableColumn id="3087" xr3:uid="{BA08CCAD-2A04-440C-8361-A5F7B673A8A7}" name="Column3071"/>
    <tableColumn id="3088" xr3:uid="{602E35C9-9333-4505-A753-1F8B5000A1B9}" name="Column3072"/>
    <tableColumn id="3089" xr3:uid="{A95488BB-0B7A-4C1B-8796-39A95E3BA82A}" name="Column3073"/>
    <tableColumn id="3090" xr3:uid="{2A8A38EF-5FB6-4751-BCEF-4317EBB30771}" name="Column3074"/>
    <tableColumn id="3091" xr3:uid="{89320FDC-2FFE-47E2-9F10-3C44D88F7191}" name="Column3075"/>
    <tableColumn id="3092" xr3:uid="{288A3005-2294-435A-85E0-4EBEEECDCF99}" name="Column3076"/>
    <tableColumn id="3093" xr3:uid="{47F19348-0BB8-40DD-8F36-140AC169FA62}" name="Column3077"/>
    <tableColumn id="3094" xr3:uid="{76733474-EF14-44B6-A30C-B096137C7959}" name="Column3078"/>
    <tableColumn id="3095" xr3:uid="{0C3CAB28-35DE-4D45-B643-5291CAD14D7B}" name="Column3079"/>
    <tableColumn id="3096" xr3:uid="{D6606DA9-A552-4117-AA23-E389A721836F}" name="Column3080"/>
    <tableColumn id="3097" xr3:uid="{E108F1F2-634D-4FDD-8186-1FBAC2F53BB7}" name="Column3081"/>
    <tableColumn id="3098" xr3:uid="{935D9168-C496-468E-97C3-9C24DD448D35}" name="Column3082"/>
    <tableColumn id="3099" xr3:uid="{031BD28A-9234-491F-BEE2-E747084D4160}" name="Column3083"/>
    <tableColumn id="3100" xr3:uid="{CDEBEF1F-89F3-47F1-822D-ADB9B90E55E5}" name="Column3084"/>
    <tableColumn id="3101" xr3:uid="{08F3E0E8-EDD6-4809-BBB4-FE29412736F0}" name="Column3085"/>
    <tableColumn id="3102" xr3:uid="{21271886-BDB0-4749-BA10-E63559FCFBB5}" name="Column3086"/>
    <tableColumn id="3103" xr3:uid="{BE824E3A-B48B-4A63-A994-D0B15E63292B}" name="Column3087"/>
    <tableColumn id="3104" xr3:uid="{05B28A5B-4BCF-4B40-86AC-FA36CEAE33F9}" name="Column3088"/>
    <tableColumn id="3105" xr3:uid="{8EA3C7C8-277A-4ED3-BED9-28B2D859B05B}" name="Column3089"/>
    <tableColumn id="3106" xr3:uid="{6B3B9067-1737-489E-A194-46D8678FCBE4}" name="Column3090"/>
    <tableColumn id="3107" xr3:uid="{F38C9C99-3C8A-45B6-A653-7D60DE8D11E6}" name="Column3091"/>
    <tableColumn id="3108" xr3:uid="{88D47780-AFB7-4DD2-9DB7-BE2341D21DD2}" name="Column3092"/>
    <tableColumn id="3109" xr3:uid="{16028795-CDF9-4B8B-BD1A-3BAA4CFD4034}" name="Column3093"/>
    <tableColumn id="3110" xr3:uid="{E406C5EE-1B10-44B1-BD8C-D4DEEF5E379B}" name="Column3094"/>
    <tableColumn id="3111" xr3:uid="{E96EFFF3-6922-42BA-8EF0-53338A62F3A2}" name="Column3095"/>
    <tableColumn id="3112" xr3:uid="{28D68520-0442-4D55-97B7-610B391C4F76}" name="Column3096"/>
    <tableColumn id="3113" xr3:uid="{C1D251EC-5B5C-4EB5-BA05-4F2969E3AAA2}" name="Column3097"/>
    <tableColumn id="3114" xr3:uid="{98E3444B-05C4-4297-91B6-DCE9B46D001C}" name="Column3098"/>
    <tableColumn id="3115" xr3:uid="{94383185-7529-4130-98CD-97A519CB2C16}" name="Column3099"/>
    <tableColumn id="3116" xr3:uid="{A8E205B4-AD96-4814-8831-C61A0D62310D}" name="Column3100"/>
    <tableColumn id="3117" xr3:uid="{144D7B9D-4C4F-4851-BC67-ABFFCA224209}" name="Column3101"/>
    <tableColumn id="3118" xr3:uid="{DA2013B7-A1FC-46B8-811D-67DA1A8DB0D4}" name="Column3102"/>
    <tableColumn id="3119" xr3:uid="{60DBDCBA-6458-424C-B4CC-851FA255FE01}" name="Column3103"/>
    <tableColumn id="3120" xr3:uid="{F36EB3B6-E463-43E1-87CB-944117A317DB}" name="Column3104"/>
    <tableColumn id="3121" xr3:uid="{0EF521BC-6A17-4D1C-A306-781281713B34}" name="Column3105"/>
    <tableColumn id="3122" xr3:uid="{501467C1-7B10-46DF-BBE4-05113D5FD6FC}" name="Column3106"/>
    <tableColumn id="3123" xr3:uid="{DD34E1E0-CBE4-43B9-9BFC-CA27D6842821}" name="Column3107"/>
    <tableColumn id="3124" xr3:uid="{516A876D-5586-4EB5-AA86-2E02BAA58E64}" name="Column3108"/>
    <tableColumn id="3125" xr3:uid="{F309C128-C2A2-400A-86F5-2C0100526128}" name="Column3109"/>
    <tableColumn id="3126" xr3:uid="{7F1BBA58-043C-491D-8E8B-75DCE5BCC65A}" name="Column3110"/>
    <tableColumn id="3127" xr3:uid="{3199F55E-5CC3-4F02-9873-630010D0F1F0}" name="Column3111"/>
    <tableColumn id="3128" xr3:uid="{E659320D-05D8-4D5C-9CFE-5137D9324532}" name="Column3112"/>
    <tableColumn id="3129" xr3:uid="{81152A9E-661B-408E-8A02-407F7DB6098A}" name="Column3113"/>
    <tableColumn id="3130" xr3:uid="{BC357162-8BD2-4F47-900A-7D14FC267CF3}" name="Column3114"/>
    <tableColumn id="3131" xr3:uid="{74CFADA2-2958-4F43-965F-A5447D5A0129}" name="Column3115"/>
    <tableColumn id="3132" xr3:uid="{0C0E2754-3D13-43BF-B18C-375B411D8044}" name="Column3116"/>
    <tableColumn id="3133" xr3:uid="{F6BB650A-23FB-43DE-AF18-D9C6BBFF92E8}" name="Column3117"/>
    <tableColumn id="3134" xr3:uid="{4A471D52-2DFF-439F-9A88-E19B5E613E98}" name="Column3118"/>
    <tableColumn id="3135" xr3:uid="{980B9FC3-C7F8-4E60-BF55-5ECF2554C738}" name="Column3119"/>
    <tableColumn id="3136" xr3:uid="{704FAF3C-9CF5-46CA-92D2-372F401426A4}" name="Column3120"/>
    <tableColumn id="3137" xr3:uid="{E7FAC07A-5869-425D-ADD9-3BFA96F51DC8}" name="Column3121"/>
    <tableColumn id="3138" xr3:uid="{0F5BFF06-D2BE-421A-9A1B-7BE3FA25D457}" name="Column3122"/>
    <tableColumn id="3139" xr3:uid="{7057AB4D-558D-4D71-8487-11F514D591C2}" name="Column3123"/>
    <tableColumn id="3140" xr3:uid="{FBFD3CFF-0DEA-4FE5-904C-D6371929D262}" name="Column3124"/>
    <tableColumn id="3141" xr3:uid="{7BF41F4D-0864-477D-A453-F47476AECB0D}" name="Column3125"/>
    <tableColumn id="3142" xr3:uid="{6595A856-3B3C-4C1E-A2D4-503487BB5E4A}" name="Column3126"/>
    <tableColumn id="3143" xr3:uid="{AA48FBDA-2860-43A8-9C7B-20112D88B8FD}" name="Column3127"/>
    <tableColumn id="3144" xr3:uid="{327EAE37-F520-4572-966D-9A6C278C219C}" name="Column3128"/>
    <tableColumn id="3145" xr3:uid="{E6DEF841-4782-4CBD-877C-ACE980284900}" name="Column3129"/>
    <tableColumn id="3146" xr3:uid="{75A44280-C3EF-4AA8-8B41-AFE171E8BA4D}" name="Column3130"/>
    <tableColumn id="3147" xr3:uid="{FE1B5C50-1E2F-4A85-BB9E-599A5E6773B4}" name="Column3131"/>
    <tableColumn id="3148" xr3:uid="{15DC3AEC-86CB-4C75-9D90-BE00F974C4D0}" name="Column3132"/>
    <tableColumn id="3149" xr3:uid="{60ABDC71-EDF2-45CA-894A-E0D0082C660C}" name="Column3133"/>
    <tableColumn id="3150" xr3:uid="{78B66942-F5F1-4186-A4C8-6CEBBAA8923A}" name="Column3134"/>
    <tableColumn id="3151" xr3:uid="{830E197F-F2A9-402B-85A3-45A9CBCD0202}" name="Column3135"/>
    <tableColumn id="3152" xr3:uid="{74489285-7BA9-4AB5-B7FF-A0199E40527E}" name="Column3136"/>
    <tableColumn id="3153" xr3:uid="{8A6CFD1E-DAFF-4332-A708-E0113BE9109F}" name="Column3137"/>
    <tableColumn id="3154" xr3:uid="{7FB8D296-4CA7-47FE-B1A8-32714F65FCAF}" name="Column3138"/>
    <tableColumn id="3155" xr3:uid="{160E6424-4A93-4018-BCC1-D29556ED7BD8}" name="Column3139"/>
    <tableColumn id="3156" xr3:uid="{C5A01FCF-453A-4FCF-8B14-64B69D8D91AB}" name="Column3140"/>
    <tableColumn id="3157" xr3:uid="{FA9510A5-383E-4820-BE4F-F7F17EBC5EE2}" name="Column3141"/>
    <tableColumn id="3158" xr3:uid="{3FA61647-E375-4C93-A78D-5242B865B315}" name="Column3142"/>
    <tableColumn id="3159" xr3:uid="{CB45BDDE-69C6-44A9-A361-95A8002865FE}" name="Column3143"/>
    <tableColumn id="3160" xr3:uid="{CEC8FB0E-C174-41D0-A9B8-2A3F5191B0BB}" name="Column3144"/>
    <tableColumn id="3161" xr3:uid="{433BCFD9-9FEB-4D91-A7B7-198DD904111B}" name="Column3145"/>
    <tableColumn id="3162" xr3:uid="{D30CC773-402B-48F6-AC25-4C64432FBF4D}" name="Column3146"/>
    <tableColumn id="3163" xr3:uid="{B0AACB26-65E3-4650-95B0-99C6CD43F608}" name="Column3147"/>
    <tableColumn id="3164" xr3:uid="{5F3A3764-23EC-411B-A647-D4FCEBC6384E}" name="Column3148"/>
    <tableColumn id="3165" xr3:uid="{B0CE6978-FB41-4C0E-B0A3-86D914CEEB0F}" name="Column3149"/>
    <tableColumn id="3166" xr3:uid="{CDB7E37D-1BE6-4E89-84CC-EB5F79244BFA}" name="Column3150"/>
    <tableColumn id="3167" xr3:uid="{8E00DB35-7504-43C2-B38A-7AC2987946DD}" name="Column3151"/>
    <tableColumn id="3168" xr3:uid="{7C2D23E8-21DB-4435-8997-D24A2684E6E0}" name="Column3152"/>
    <tableColumn id="3169" xr3:uid="{3140CD5A-6547-4832-81C8-FCCAB05B1B91}" name="Column3153"/>
    <tableColumn id="3170" xr3:uid="{2245277B-7116-41F8-B679-1A4FE4DE2837}" name="Column3154"/>
    <tableColumn id="3171" xr3:uid="{FE1A22E4-273C-4A8A-AB48-9FB83B267018}" name="Column3155"/>
    <tableColumn id="3172" xr3:uid="{25030A34-53EC-4473-A96C-95A7400AAE8B}" name="Column3156"/>
    <tableColumn id="3173" xr3:uid="{E6CDAA80-5B31-41A1-AE10-0E1596937D73}" name="Column3157"/>
    <tableColumn id="3174" xr3:uid="{FE2FEDE1-0F49-49C3-BE7A-7BB78821F8FD}" name="Column3158"/>
    <tableColumn id="3175" xr3:uid="{2B2B42B7-8785-4AE6-80B7-66155A54A200}" name="Column3159"/>
    <tableColumn id="3176" xr3:uid="{AEB7D5DA-E347-4134-98D9-7C1458D596DC}" name="Column3160"/>
    <tableColumn id="3177" xr3:uid="{5DB0ADD7-FDB5-42AF-B387-E054D89748C4}" name="Column3161"/>
    <tableColumn id="3178" xr3:uid="{9FA975D0-4A04-410D-8388-32719E39AA53}" name="Column3162"/>
    <tableColumn id="3179" xr3:uid="{D217665E-650B-4E5A-B52E-27CBBFF31F19}" name="Column3163"/>
    <tableColumn id="3180" xr3:uid="{B2A44C34-4B1D-4EF2-92ED-6E26DCD94B25}" name="Column3164"/>
    <tableColumn id="3181" xr3:uid="{0A397387-C07C-498E-8079-49CCDB42C5BF}" name="Column3165"/>
    <tableColumn id="3182" xr3:uid="{8980502D-03F7-4059-8569-AC50007BE3D1}" name="Column3166"/>
    <tableColumn id="3183" xr3:uid="{CE44F362-E9A4-4301-9B22-3B6B431B37A5}" name="Column3167"/>
    <tableColumn id="3184" xr3:uid="{4682CE7D-200B-4B74-A3C8-4A57BB3F9AB6}" name="Column3168"/>
    <tableColumn id="3185" xr3:uid="{10806BC9-1B6D-4DFF-894F-1B2EE114FED0}" name="Column3169"/>
    <tableColumn id="3186" xr3:uid="{2DF4ECB8-DAEC-4F35-A267-0EBB54D4FCFE}" name="Column3170"/>
    <tableColumn id="3187" xr3:uid="{BFA949D1-3C23-4523-911A-2778DE950890}" name="Column3171"/>
    <tableColumn id="3188" xr3:uid="{93E85863-A665-4F05-AD0D-1B3E3FB56214}" name="Column3172"/>
    <tableColumn id="3189" xr3:uid="{BD5AC907-FFBC-438C-BC46-BE474B89B2DD}" name="Column3173"/>
    <tableColumn id="3190" xr3:uid="{06811270-8C1F-43DD-87E3-134F3ADD895F}" name="Column3174"/>
    <tableColumn id="3191" xr3:uid="{4F7193FA-203C-4F01-ADE1-E0A0C8EA3722}" name="Column3175"/>
    <tableColumn id="3192" xr3:uid="{9CEAC843-9987-4F45-BCCD-DB0D692F0FE0}" name="Column3176"/>
    <tableColumn id="3193" xr3:uid="{61D75EBA-0F3B-4828-85F1-975A41A8C378}" name="Column3177"/>
    <tableColumn id="3194" xr3:uid="{B1AFF15B-E703-4BC6-BF7C-AF8D9BA2E89B}" name="Column3178"/>
    <tableColumn id="3195" xr3:uid="{B2EC30C1-3F82-48D8-B701-751F35DCD03E}" name="Column3179"/>
    <tableColumn id="3196" xr3:uid="{9A96FF8F-A392-48B6-8158-043B9092FF9A}" name="Column3180"/>
    <tableColumn id="3197" xr3:uid="{CE8C0991-555E-4A78-A437-3C719AE41F7F}" name="Column3181"/>
    <tableColumn id="3198" xr3:uid="{B197EFB8-59B0-462D-AD81-2202D0E4802A}" name="Column3182"/>
    <tableColumn id="3199" xr3:uid="{F5868492-39E1-43D4-B524-A37AF47088F3}" name="Column3183"/>
    <tableColumn id="3200" xr3:uid="{8A1D3C9B-590D-4D45-A514-E8021242A478}" name="Column3184"/>
    <tableColumn id="3201" xr3:uid="{09A98A43-78E8-4D70-A060-09695CF7583C}" name="Column3185"/>
    <tableColumn id="3202" xr3:uid="{1A2B3672-B242-45E4-9BB2-2AD9F9907136}" name="Column3186"/>
    <tableColumn id="3203" xr3:uid="{3C764386-35F4-4A11-888D-F2708B3AA2CE}" name="Column3187"/>
    <tableColumn id="3204" xr3:uid="{694D10FD-9BA9-45A5-9F71-642F13095E3B}" name="Column3188"/>
    <tableColumn id="3205" xr3:uid="{3F5F99E5-C256-4249-A7C2-3709C0AA9082}" name="Column3189"/>
    <tableColumn id="3206" xr3:uid="{C9326D3F-1DB7-41BD-9D3D-B444F806EBD5}" name="Column3190"/>
    <tableColumn id="3207" xr3:uid="{7DC71A99-2842-4FAC-8D84-1CA0E0361F39}" name="Column3191"/>
    <tableColumn id="3208" xr3:uid="{F38F6E7F-758C-4FA1-9565-384ECD3BBE7F}" name="Column3192"/>
    <tableColumn id="3209" xr3:uid="{0E509BB0-E0D6-49DD-82B2-56D064322B00}" name="Column3193"/>
    <tableColumn id="3210" xr3:uid="{C46A8283-BF68-468E-87E3-EAFA0CCDBB7B}" name="Column3194"/>
    <tableColumn id="3211" xr3:uid="{8779EA20-3C2B-49EB-9220-F9B3F7D89C33}" name="Column3195"/>
    <tableColumn id="3212" xr3:uid="{E875FC52-365A-4312-AF40-B1A1FFE8060E}" name="Column3196"/>
    <tableColumn id="3213" xr3:uid="{F001B08A-5E6B-48E8-B7DE-3517116BA549}" name="Column3197"/>
    <tableColumn id="3214" xr3:uid="{419133F5-F30D-4995-8E53-5ADD678BC261}" name="Column3198"/>
    <tableColumn id="3215" xr3:uid="{97A8392D-7546-42E4-9D64-645F31DBEC71}" name="Column3199"/>
    <tableColumn id="3216" xr3:uid="{177EE92A-CF1C-4ED7-BDE6-EBB43E065472}" name="Column3200"/>
    <tableColumn id="3217" xr3:uid="{F02EC5EB-A5A1-4092-9498-344ED16FFEFE}" name="Column3201"/>
    <tableColumn id="3218" xr3:uid="{7F0FF65A-DB5C-40E4-8A12-3E1672AF3497}" name="Column3202"/>
    <tableColumn id="3219" xr3:uid="{1366AD79-F31D-47DD-BF11-49F842F59673}" name="Column3203"/>
    <tableColumn id="3220" xr3:uid="{D634B605-4F58-4C40-9E88-48FD98C29193}" name="Column3204"/>
    <tableColumn id="3221" xr3:uid="{FC445672-5680-4E7A-BC78-84AAFC9C5D0E}" name="Column3205"/>
    <tableColumn id="3222" xr3:uid="{F349F6B9-7A40-47F3-93B3-15EABFB6ACD3}" name="Column3206"/>
    <tableColumn id="3223" xr3:uid="{C15F2E96-343D-4663-A665-2ED54971D757}" name="Column3207"/>
    <tableColumn id="3224" xr3:uid="{C88D3A59-6B47-4E1D-8C70-7B7CA961B1F3}" name="Column3208"/>
    <tableColumn id="3225" xr3:uid="{BF302DDB-91F6-48B3-994C-A3CBADA85215}" name="Column3209"/>
    <tableColumn id="3226" xr3:uid="{520EC653-8FFF-4224-B608-A846B09140F5}" name="Column3210"/>
    <tableColumn id="3227" xr3:uid="{255F7756-A4AE-4FF1-806A-8B7269F25483}" name="Column3211"/>
    <tableColumn id="3228" xr3:uid="{09608F44-4EE4-419B-87A7-DB2629C9A3D4}" name="Column3212"/>
    <tableColumn id="3229" xr3:uid="{51CECACA-CCFA-4B36-9625-6BDCC14F2053}" name="Column3213"/>
    <tableColumn id="3230" xr3:uid="{6BE3FF4D-7FE4-4A28-AA07-BC0EEB1DF945}" name="Column3214"/>
    <tableColumn id="3231" xr3:uid="{C518FD0B-CF21-4187-B27C-11F9746B3F0F}" name="Column3215"/>
    <tableColumn id="3232" xr3:uid="{A60D0DA5-7BC0-4A35-9C03-85ED6DE7945E}" name="Column3216"/>
    <tableColumn id="3233" xr3:uid="{BA27B147-BEBB-4190-BC74-B0249B693303}" name="Column3217"/>
    <tableColumn id="3234" xr3:uid="{8C15C5F3-F09E-4623-AED6-2549A69A082A}" name="Column3218"/>
    <tableColumn id="3235" xr3:uid="{CAA9CE65-492A-42C9-87EE-B544D9642F18}" name="Column3219"/>
    <tableColumn id="3236" xr3:uid="{88303FB1-D6B0-43E6-B9FE-44F5605C7D66}" name="Column3220"/>
    <tableColumn id="3237" xr3:uid="{D8D6CCCE-3D3B-473F-B69B-A5CD5723F7BB}" name="Column3221"/>
    <tableColumn id="3238" xr3:uid="{23E3C71B-A7E7-4288-A2CB-B9487E4CDB3D}" name="Column3222"/>
    <tableColumn id="3239" xr3:uid="{88E63323-B1CA-4761-8EE2-2731CBB3BD0E}" name="Column3223"/>
    <tableColumn id="3240" xr3:uid="{046E0831-24AF-436D-BD22-5F1EAB2F5CC6}" name="Column3224"/>
    <tableColumn id="3241" xr3:uid="{677F4E55-B0C7-47A0-BC4F-C4B997690BC9}" name="Column3225"/>
    <tableColumn id="3242" xr3:uid="{16C31BF5-DE3A-4245-92A6-E2C0BF59433A}" name="Column3226"/>
    <tableColumn id="3243" xr3:uid="{7748F62C-26C1-4321-8540-7E310A8D3CF7}" name="Column3227"/>
    <tableColumn id="3244" xr3:uid="{F664699F-8B75-499A-A785-BB30B45771A1}" name="Column3228"/>
    <tableColumn id="3245" xr3:uid="{FCF9425C-72B1-49FA-8A57-B0C7C4CBC4EC}" name="Column3229"/>
    <tableColumn id="3246" xr3:uid="{43089B96-DCF9-4F16-979B-543F49BEB9F0}" name="Column3230"/>
    <tableColumn id="3247" xr3:uid="{8DCAA9C8-5DA4-4BA1-9A99-80256CFFCD47}" name="Column3231"/>
    <tableColumn id="3248" xr3:uid="{2D2856CC-5D2D-4976-85BA-DFA39F665F35}" name="Column3232"/>
    <tableColumn id="3249" xr3:uid="{851476BE-FDC8-46F8-B046-8710FA569096}" name="Column3233"/>
    <tableColumn id="3250" xr3:uid="{10B684DA-E519-40C2-B4E9-403514226BB9}" name="Column3234"/>
    <tableColumn id="3251" xr3:uid="{8C993FE8-5C61-4DE6-9AED-B68F0E4C885A}" name="Column3235"/>
    <tableColumn id="3252" xr3:uid="{D1D77A35-5B3F-40B9-B099-375EF7E26774}" name="Column3236"/>
    <tableColumn id="3253" xr3:uid="{B43848FD-B6DA-4156-A80D-6EBC62C10CDB}" name="Column3237"/>
    <tableColumn id="3254" xr3:uid="{01C6C0AE-B07B-44CF-BBFA-3B964542B7DD}" name="Column3238"/>
    <tableColumn id="3255" xr3:uid="{042FC597-81A2-4BF0-92B7-CC9851AFCB87}" name="Column3239"/>
    <tableColumn id="3256" xr3:uid="{D884A7A9-3CE3-472C-9660-B852012F252A}" name="Column3240"/>
    <tableColumn id="3257" xr3:uid="{CB28A0E4-5EEC-449E-B755-6A5E058F827C}" name="Column3241"/>
    <tableColumn id="3258" xr3:uid="{BC408DFF-835A-46DD-B887-2130504FBE79}" name="Column3242"/>
    <tableColumn id="3259" xr3:uid="{E8F372B5-B437-4EA6-9CCE-BFAC5C922D75}" name="Column3243"/>
    <tableColumn id="3260" xr3:uid="{4044BAC3-B0BD-4B16-9E24-BADF06582F8D}" name="Column3244"/>
    <tableColumn id="3261" xr3:uid="{AECD378E-8081-444F-B291-6D70ADAD46C7}" name="Column3245"/>
    <tableColumn id="3262" xr3:uid="{2BECC251-2817-43F8-8AC5-078DB35631FC}" name="Column3246"/>
    <tableColumn id="3263" xr3:uid="{03CB7C57-0422-45D7-A862-ED5582A39EA0}" name="Column3247"/>
    <tableColumn id="3264" xr3:uid="{12975220-8965-4F28-8E5E-7DD6BB09BADA}" name="Column3248"/>
    <tableColumn id="3265" xr3:uid="{3FF139EA-A877-46C5-AFE2-7AA1C4379584}" name="Column3249"/>
    <tableColumn id="3266" xr3:uid="{02BBB5BF-1D56-421D-8FFE-80BACD2C6C7A}" name="Column3250"/>
    <tableColumn id="3267" xr3:uid="{718E495A-1F72-4AEA-AD43-83B1003C352A}" name="Column3251"/>
    <tableColumn id="3268" xr3:uid="{B01E7D6A-2003-4276-B8ED-17CFC4C142FB}" name="Column3252"/>
    <tableColumn id="3269" xr3:uid="{E0A65C69-257E-4CCD-AC6C-2804012378EF}" name="Column3253"/>
    <tableColumn id="3270" xr3:uid="{0F4F97C7-A027-480F-B491-0EBECA07D144}" name="Column3254"/>
    <tableColumn id="3271" xr3:uid="{910CC77D-5802-4D3D-829F-14F6F786B367}" name="Column3255"/>
    <tableColumn id="3272" xr3:uid="{FDCF35CF-F56F-40BB-922E-EEAF196989F1}" name="Column3256"/>
    <tableColumn id="3273" xr3:uid="{88AD288D-8BD7-4AB6-A296-C1BDFDD2AE27}" name="Column3257"/>
    <tableColumn id="3274" xr3:uid="{8DDE4DF6-F53F-4855-A09B-236A575C185A}" name="Column3258"/>
    <tableColumn id="3275" xr3:uid="{4A6ED8B2-59DE-4D9E-96DE-ACEBC95C182D}" name="Column3259"/>
    <tableColumn id="3276" xr3:uid="{D5FD535B-428D-4CEC-92CD-2EE5F91DFC3D}" name="Column3260"/>
    <tableColumn id="3277" xr3:uid="{5CB24D8A-0D6E-4A9C-87EE-0F0DE31837C0}" name="Column3261"/>
    <tableColumn id="3278" xr3:uid="{A0DAB23C-C9F4-4A46-944D-22D989E6D9BD}" name="Column3262"/>
    <tableColumn id="3279" xr3:uid="{690F29DD-2FA6-4729-8141-B9599E8A7BE1}" name="Column3263"/>
    <tableColumn id="3280" xr3:uid="{ACAE52B7-02A3-4F51-817B-B48926FA628E}" name="Column3264"/>
    <tableColumn id="3281" xr3:uid="{0A09E203-2FB4-435E-867F-E449A824348D}" name="Column3265"/>
    <tableColumn id="3282" xr3:uid="{70F10082-2222-44F8-85CC-2A61568549A1}" name="Column3266"/>
    <tableColumn id="3283" xr3:uid="{20B2A383-0D83-434E-B795-D664E7AD15CB}" name="Column3267"/>
    <tableColumn id="3284" xr3:uid="{A54CCC1A-441B-4D1C-855A-1829352CE5F9}" name="Column3268"/>
    <tableColumn id="3285" xr3:uid="{68C471D3-58DE-4831-BBA2-C1561E67D6AA}" name="Column3269"/>
    <tableColumn id="3286" xr3:uid="{73B895A5-A51C-41CF-80A5-7A6583E3CB46}" name="Column3270"/>
    <tableColumn id="3287" xr3:uid="{393FA34E-EAC4-42DD-9E1A-BFB443AC83F6}" name="Column3271"/>
    <tableColumn id="3288" xr3:uid="{248E361C-C59B-48E3-8C45-F8DD3510D7FC}" name="Column3272"/>
    <tableColumn id="3289" xr3:uid="{176D6F94-13B1-45E2-9C1A-01577BB6DF45}" name="Column3273"/>
    <tableColumn id="3290" xr3:uid="{2F98BB39-AABE-4A16-898A-F74DEE7859CD}" name="Column3274"/>
    <tableColumn id="3291" xr3:uid="{B3919ABC-1299-4E3E-A785-6AB7222E7034}" name="Column3275"/>
    <tableColumn id="3292" xr3:uid="{906BCC16-3BE4-4254-9580-070A43A33871}" name="Column3276"/>
    <tableColumn id="3293" xr3:uid="{7F88B580-1A0F-4FC8-A39C-EADE4BF791E6}" name="Column3277"/>
    <tableColumn id="3294" xr3:uid="{17AA8700-4790-4EE6-8EE7-58368AD47052}" name="Column3278"/>
    <tableColumn id="3295" xr3:uid="{E1CC88FC-FE2A-463E-8203-29278F5DF6A0}" name="Column3279"/>
    <tableColumn id="3296" xr3:uid="{9AC10B3C-637D-4B69-9067-BBD844049A69}" name="Column3280"/>
    <tableColumn id="3297" xr3:uid="{6CE8E99F-D068-4FC8-8558-6C92F7ECF6B5}" name="Column3281"/>
    <tableColumn id="3298" xr3:uid="{50D69E97-6D3F-46B1-94A6-24377AE13EDB}" name="Column3282"/>
    <tableColumn id="3299" xr3:uid="{861121E9-3563-41F9-9146-49FB2D9B3704}" name="Column3283"/>
    <tableColumn id="3300" xr3:uid="{E547EEB6-985D-48B4-A5A4-29C8840A3788}" name="Column3284"/>
    <tableColumn id="3301" xr3:uid="{F779F7E9-7C32-42D6-880C-22CF5103EAF6}" name="Column3285"/>
    <tableColumn id="3302" xr3:uid="{341EE69A-DF3E-4B2D-A23F-A0CD460D9C3D}" name="Column3286"/>
    <tableColumn id="3303" xr3:uid="{D1C6BCC5-723C-416A-9473-33A430AC35DA}" name="Column3287"/>
    <tableColumn id="3304" xr3:uid="{C2F835F5-F029-4DF7-B251-6A82FBBC4D31}" name="Column3288"/>
    <tableColumn id="3305" xr3:uid="{3B89AA98-FDCC-4909-8E0A-E5D94CC06A68}" name="Column3289"/>
    <tableColumn id="3306" xr3:uid="{728C8124-97E1-40BB-AC0B-CD1B8B565AFB}" name="Column3290"/>
    <tableColumn id="3307" xr3:uid="{B405B7ED-495A-4EF2-B41A-0E0C10619BF5}" name="Column3291"/>
    <tableColumn id="3308" xr3:uid="{715B3C64-B30E-4356-BA40-665AC631C4C7}" name="Column3292"/>
    <tableColumn id="3309" xr3:uid="{12485921-871E-4910-BDFD-67CFC787189B}" name="Column3293"/>
    <tableColumn id="3310" xr3:uid="{A560731A-6010-4D33-BB16-4B9FA93AB637}" name="Column3294"/>
    <tableColumn id="3311" xr3:uid="{EE35F88E-A31D-434A-B282-FCCA9068F5D3}" name="Column3295"/>
    <tableColumn id="3312" xr3:uid="{7016433B-AF85-4048-8E3D-D45C0D848451}" name="Column3296"/>
    <tableColumn id="3313" xr3:uid="{67A1B798-5DE8-4D00-9E77-AE34D3531603}" name="Column3297"/>
    <tableColumn id="3314" xr3:uid="{F07FEBB0-8D8A-4D41-9B84-288FD47F9E39}" name="Column3298"/>
    <tableColumn id="3315" xr3:uid="{4FB53334-D88F-45E5-8CB1-DC577A8E2CCE}" name="Column3299"/>
    <tableColumn id="3316" xr3:uid="{0717F1A9-EF9A-45DF-B97A-DB88DBA5759A}" name="Column3300"/>
    <tableColumn id="3317" xr3:uid="{AAF6BE5F-2C60-4888-8DA0-87282321B14B}" name="Column3301"/>
    <tableColumn id="3318" xr3:uid="{BF56A5FC-7FF4-49DE-AE7D-F9B8DA0F3841}" name="Column3302"/>
    <tableColumn id="3319" xr3:uid="{F114CDB6-B276-4946-878B-A51176F45D04}" name="Column3303"/>
    <tableColumn id="3320" xr3:uid="{9966CC6B-0B3A-4C3E-A6A7-EBEADB468CE8}" name="Column3304"/>
    <tableColumn id="3321" xr3:uid="{4311546F-7B76-4853-A942-38B136E188D4}" name="Column3305"/>
    <tableColumn id="3322" xr3:uid="{605E4D68-2853-402E-9A4F-B84322687924}" name="Column3306"/>
    <tableColumn id="3323" xr3:uid="{E944A783-84AE-49DE-8F18-B62CD217ABB4}" name="Column3307"/>
    <tableColumn id="3324" xr3:uid="{AEF4D0CC-D998-472C-A9F8-2BC46EAA8048}" name="Column3308"/>
    <tableColumn id="3325" xr3:uid="{A95D0BAC-145D-40B6-AA33-684B595C88EE}" name="Column3309"/>
    <tableColumn id="3326" xr3:uid="{BF509C93-C0B3-42C4-B710-B8F64BADFA71}" name="Column3310"/>
    <tableColumn id="3327" xr3:uid="{7CBF7230-7383-4FF2-974E-06075A380B02}" name="Column3311"/>
    <tableColumn id="3328" xr3:uid="{AEEBC36C-7217-4546-B8F7-256022A62D7F}" name="Column3312"/>
    <tableColumn id="3329" xr3:uid="{884E585C-35B3-471A-B69D-1A837C6D07AA}" name="Column3313"/>
    <tableColumn id="3330" xr3:uid="{C134FB4E-82B7-4E47-9712-8066763D996F}" name="Column3314"/>
    <tableColumn id="3331" xr3:uid="{4C3FA1ED-D8DA-47F5-AC28-5AE20C6E0C6B}" name="Column3315"/>
    <tableColumn id="3332" xr3:uid="{C2037EF0-9D17-4320-9FA4-D77E1628F6B4}" name="Column3316"/>
    <tableColumn id="3333" xr3:uid="{9F446553-C7E2-49CE-AA00-1D329D250E4B}" name="Column3317"/>
    <tableColumn id="3334" xr3:uid="{82FAB7FD-EDE9-4B23-9A63-B2E1B6998D4D}" name="Column3318"/>
    <tableColumn id="3335" xr3:uid="{2F2B4C87-3373-400D-BBCF-1D8F7B99D86B}" name="Column3319"/>
    <tableColumn id="3336" xr3:uid="{FEA2556F-51F8-4238-8689-2FA28AFDCC8A}" name="Column3320"/>
    <tableColumn id="3337" xr3:uid="{E5E44DAA-6DEC-4440-9E2D-1DBAC19D8BA4}" name="Column3321"/>
    <tableColumn id="3338" xr3:uid="{B347B250-C3A6-44E6-B821-9EABB3F8326A}" name="Column3322"/>
    <tableColumn id="3339" xr3:uid="{7FB722DF-43D0-4287-B1DC-0E616A2835EF}" name="Column3323"/>
    <tableColumn id="3340" xr3:uid="{1F9C6427-28E3-4499-8999-3DC2986FAA40}" name="Column3324"/>
    <tableColumn id="3341" xr3:uid="{349A9552-36F1-4166-8D0C-0744F58624AD}" name="Column3325"/>
    <tableColumn id="3342" xr3:uid="{02CF4C2C-339F-476D-A3DD-B533BBD72AC4}" name="Column3326"/>
    <tableColumn id="3343" xr3:uid="{84D21EFB-5711-4CFE-912C-FACEF6925063}" name="Column3327"/>
    <tableColumn id="3344" xr3:uid="{D92D4112-BB52-4D6D-ACFC-0BCCBF517FC6}" name="Column3328"/>
    <tableColumn id="3345" xr3:uid="{C3CF4C85-6E14-4B9C-A62F-1092B423D4E1}" name="Column3329"/>
    <tableColumn id="3346" xr3:uid="{29946C22-5D69-4D47-955F-04A4F99C529A}" name="Column3330"/>
    <tableColumn id="3347" xr3:uid="{FCFF8587-CEE8-4994-8198-6B0B31CACB4F}" name="Column3331"/>
    <tableColumn id="3348" xr3:uid="{E7DAFED1-31CC-4330-9ABD-FBB1FD9EF7F1}" name="Column3332"/>
    <tableColumn id="3349" xr3:uid="{30BB272F-E276-497B-972A-18205C6D8F19}" name="Column3333"/>
    <tableColumn id="3350" xr3:uid="{343FC9B9-FC73-4088-ADA0-BA1F85C2905B}" name="Column3334"/>
    <tableColumn id="3351" xr3:uid="{4F207018-322A-4034-9F79-F44F3A4FEAE9}" name="Column3335"/>
    <tableColumn id="3352" xr3:uid="{FA89980C-871F-41A4-858E-7FBD4669F04D}" name="Column3336"/>
    <tableColumn id="3353" xr3:uid="{D00AC726-AD29-4C8C-ABD8-BF0EAEFD3873}" name="Column3337"/>
    <tableColumn id="3354" xr3:uid="{20624EA3-308E-474E-A209-58274161C9A0}" name="Column3338"/>
    <tableColumn id="3355" xr3:uid="{7AD32ABF-A53D-43FF-B369-E1A6833A3EB9}" name="Column3339"/>
    <tableColumn id="3356" xr3:uid="{746E5959-F370-4292-BD34-7DF9D3A57F66}" name="Column3340"/>
    <tableColumn id="3357" xr3:uid="{E5903624-6ABB-410D-B021-F9D21C44872B}" name="Column3341"/>
    <tableColumn id="3358" xr3:uid="{89F4E4B1-101A-4DDD-97F9-90F96BAC3F97}" name="Column3342"/>
    <tableColumn id="3359" xr3:uid="{C4D4EECC-DCAB-4E97-82B8-276B5D890778}" name="Column3343"/>
    <tableColumn id="3360" xr3:uid="{C2CEBCA4-02DD-4349-A3BA-26B3A19AB027}" name="Column3344"/>
    <tableColumn id="3361" xr3:uid="{F4B7E3C2-97CD-4363-AD96-0171AE9BB066}" name="Column3345"/>
    <tableColumn id="3362" xr3:uid="{E0A11C04-D69E-4F5E-BDAD-3544A90D245C}" name="Column3346"/>
    <tableColumn id="3363" xr3:uid="{0E149675-BC14-4C19-AC24-30626D728769}" name="Column3347"/>
    <tableColumn id="3364" xr3:uid="{71ED76F4-F5DA-4DB1-88A5-B93154B888F6}" name="Column3348"/>
    <tableColumn id="3365" xr3:uid="{72D7C672-95F2-4128-B7BC-8635B85A3CBA}" name="Column3349"/>
    <tableColumn id="3366" xr3:uid="{7207E100-03F2-4652-8C39-2A319C80B94F}" name="Column3350"/>
    <tableColumn id="3367" xr3:uid="{9254422F-2AB9-43CB-BD53-7A81FA38018B}" name="Column3351"/>
    <tableColumn id="3368" xr3:uid="{535A96A3-E070-4BA1-A9F1-B609410DE54B}" name="Column3352"/>
    <tableColumn id="3369" xr3:uid="{8195AADF-533B-462C-8AEB-EAAF97A21F8D}" name="Column3353"/>
    <tableColumn id="3370" xr3:uid="{7B5795DA-E7C0-462D-8001-2E2897327F9C}" name="Column3354"/>
    <tableColumn id="3371" xr3:uid="{43FB3B8B-2452-4863-9085-A61BAEAF85C5}" name="Column3355"/>
    <tableColumn id="3372" xr3:uid="{2911817A-CCCD-44EB-A959-AD6FB97F2694}" name="Column3356"/>
    <tableColumn id="3373" xr3:uid="{9CEC7990-BF13-424B-9C86-C7597E4CE76D}" name="Column3357"/>
    <tableColumn id="3374" xr3:uid="{7D85E895-CF81-4515-91B0-E29283AAC743}" name="Column3358"/>
    <tableColumn id="3375" xr3:uid="{64F48D7A-440C-4C5D-A092-923867CDBC30}" name="Column3359"/>
    <tableColumn id="3376" xr3:uid="{03DDDF5D-39DB-40D6-9103-BB3270C213EC}" name="Column3360"/>
    <tableColumn id="3377" xr3:uid="{6D09B19F-4EDF-4DC3-8C34-BD589DAFA487}" name="Column3361"/>
    <tableColumn id="3378" xr3:uid="{9EE65221-EA39-4F74-A9C5-BC180D0DE80C}" name="Column3362"/>
    <tableColumn id="3379" xr3:uid="{61C23249-EC70-49E1-95B1-3C268AD2C31D}" name="Column3363"/>
    <tableColumn id="3380" xr3:uid="{75D760EB-7051-44F5-8FA2-624D832F1C1E}" name="Column3364"/>
    <tableColumn id="3381" xr3:uid="{60C74D46-C7E3-4FB2-88B7-A3914B12849B}" name="Column3365"/>
    <tableColumn id="3382" xr3:uid="{72C51C30-FF4D-437F-B71F-BE65A79067F4}" name="Column3366"/>
    <tableColumn id="3383" xr3:uid="{DDDEAB6C-D90C-4851-BDB0-169778BA30F2}" name="Column3367"/>
    <tableColumn id="3384" xr3:uid="{C2452071-8AB1-4630-BA64-1BCF87AAA88D}" name="Column3368"/>
    <tableColumn id="3385" xr3:uid="{0766A24D-9338-45D8-9140-E3D47AB9E424}" name="Column3369"/>
    <tableColumn id="3386" xr3:uid="{D4C72850-B207-4E99-9642-C84725D9B8FC}" name="Column3370"/>
    <tableColumn id="3387" xr3:uid="{0C7D237D-E7F6-4958-92E8-380814526EE1}" name="Column3371"/>
    <tableColumn id="3388" xr3:uid="{71A012D8-1C67-48E5-A361-B7FC30E9DEF5}" name="Column3372"/>
    <tableColumn id="3389" xr3:uid="{C25E27ED-DED8-4665-8D64-240C213C34C5}" name="Column3373"/>
    <tableColumn id="3390" xr3:uid="{6D6952A6-B0F1-4577-9F4D-BD37474315DF}" name="Column3374"/>
    <tableColumn id="3391" xr3:uid="{DED157B3-6A1D-493D-B93A-603E8D688BCA}" name="Column3375"/>
    <tableColumn id="3392" xr3:uid="{FF19E431-6582-4D56-AAD6-94ADAED0CC29}" name="Column3376"/>
    <tableColumn id="3393" xr3:uid="{7944858E-1D3C-4363-B036-BA5FDD0BBC2D}" name="Column3377"/>
    <tableColumn id="3394" xr3:uid="{AAA4C8F2-15B5-4F02-A3C2-86DF8AB8E22C}" name="Column3378"/>
    <tableColumn id="3395" xr3:uid="{52CBB971-3AAF-41E1-8F9C-075392AE9964}" name="Column3379"/>
    <tableColumn id="3396" xr3:uid="{1A63617E-4364-4934-9669-2357FCFC87FE}" name="Column3380"/>
    <tableColumn id="3397" xr3:uid="{26B1C663-76A7-4662-BE2D-6012166C41F3}" name="Column3381"/>
    <tableColumn id="3398" xr3:uid="{057F626A-1D76-44B9-BEB2-11BB7248CCBC}" name="Column3382"/>
    <tableColumn id="3399" xr3:uid="{4E058994-9DFA-4062-A891-FDA48D7BC51A}" name="Column3383"/>
    <tableColumn id="3400" xr3:uid="{556F3780-9959-4051-BC9D-3EE06052EF7E}" name="Column3384"/>
    <tableColumn id="3401" xr3:uid="{BEAB7E71-3C81-41DE-8E45-0E2B9492199C}" name="Column3385"/>
    <tableColumn id="3402" xr3:uid="{BAA84C0A-8018-4BB2-B657-D47E86AB13F7}" name="Column3386"/>
    <tableColumn id="3403" xr3:uid="{B345AF36-18D1-4D72-B21C-A0CC9420FECA}" name="Column3387"/>
    <tableColumn id="3404" xr3:uid="{5DA9B3FA-A403-4EE8-B14B-29BFEB2918A7}" name="Column3388"/>
    <tableColumn id="3405" xr3:uid="{56D275A7-850C-4948-9B9F-9166901FCA1F}" name="Column3389"/>
    <tableColumn id="3406" xr3:uid="{6F348AA5-6198-4A32-BA97-CC4C6BF9092B}" name="Column3390"/>
    <tableColumn id="3407" xr3:uid="{C6C69A78-7965-42CA-A408-77CF165501DC}" name="Column3391"/>
    <tableColumn id="3408" xr3:uid="{764D7C40-2AEE-48D4-A2A0-EAF731FD13C6}" name="Column3392"/>
    <tableColumn id="3409" xr3:uid="{738CAC0B-5367-42D3-B69A-DB218CF8E07E}" name="Column3393"/>
    <tableColumn id="3410" xr3:uid="{2695683C-212D-47E6-ABE9-CE3A15CC6862}" name="Column3394"/>
    <tableColumn id="3411" xr3:uid="{5A27EFC8-00B3-4B48-9BD2-80A692D9D309}" name="Column3395"/>
    <tableColumn id="3412" xr3:uid="{D66674ED-97CB-481C-ABF0-B05437429443}" name="Column3396"/>
    <tableColumn id="3413" xr3:uid="{6422D042-405B-4916-94BC-98C4FB5C0A70}" name="Column3397"/>
    <tableColumn id="3414" xr3:uid="{820732F6-B926-4812-B87C-6865EE7D811D}" name="Column3398"/>
    <tableColumn id="3415" xr3:uid="{0E951230-8F9C-470B-BF07-6B6F2E538DCA}" name="Column3399"/>
    <tableColumn id="3416" xr3:uid="{F60F40B0-F250-4296-927A-B14B9CDD6AAB}" name="Column3400"/>
    <tableColumn id="3417" xr3:uid="{E11C093E-F0FA-4A02-9F2C-91CFAD3DA9FE}" name="Column3401"/>
    <tableColumn id="3418" xr3:uid="{F5342D25-AEEB-4EA2-9DC8-38799A8BAE03}" name="Column3402"/>
    <tableColumn id="3419" xr3:uid="{4CA5E932-B822-4B2A-9302-D1DD04635CD7}" name="Column3403"/>
    <tableColumn id="3420" xr3:uid="{A914F915-1C17-4BE9-A134-5D88649B1082}" name="Column3404"/>
    <tableColumn id="3421" xr3:uid="{28491931-0B9F-49DC-81CF-2DC6A0F8D706}" name="Column3405"/>
    <tableColumn id="3422" xr3:uid="{44E45485-C196-49F9-AC45-2E89011F6304}" name="Column3406"/>
    <tableColumn id="3423" xr3:uid="{B443748D-8DAC-4F58-A4AC-48B5BA33155B}" name="Column3407"/>
    <tableColumn id="3424" xr3:uid="{02F916FB-C98A-4932-900C-C787CB87693A}" name="Column3408"/>
    <tableColumn id="3425" xr3:uid="{8B94743C-7275-4E14-834A-004E8027BA99}" name="Column3409"/>
    <tableColumn id="3426" xr3:uid="{73C0B59B-F3D5-4440-B6F0-D4ADF3AE4798}" name="Column3410"/>
    <tableColumn id="3427" xr3:uid="{E878BDEB-D9F5-49B4-A64A-EBCCABBFAC62}" name="Column3411"/>
    <tableColumn id="3428" xr3:uid="{325DF4C1-7122-49BE-A934-4651CA128868}" name="Column3412"/>
    <tableColumn id="3429" xr3:uid="{69B2CA77-FACE-4AD3-8707-98760CF89DBF}" name="Column3413"/>
    <tableColumn id="3430" xr3:uid="{6713FDAF-1222-417C-8B3C-6D1A9D359E28}" name="Column3414"/>
    <tableColumn id="3431" xr3:uid="{3200EAD9-8544-4B1C-8322-DBA4F20C1F73}" name="Column3415"/>
    <tableColumn id="3432" xr3:uid="{251299F4-904A-4915-A020-3618DEF1C2FE}" name="Column3416"/>
    <tableColumn id="3433" xr3:uid="{5F447072-0813-46C6-A02F-DDA451EABACF}" name="Column3417"/>
    <tableColumn id="3434" xr3:uid="{C48F487F-41DD-4766-9164-C80B616DBDF9}" name="Column3418"/>
    <tableColumn id="3435" xr3:uid="{85F22A04-CC2F-4645-936E-91E52A393EB1}" name="Column3419"/>
    <tableColumn id="3436" xr3:uid="{BF752AA9-4FC6-4BE1-A4A7-ABB1378D85E0}" name="Column3420"/>
    <tableColumn id="3437" xr3:uid="{88CE0453-113E-482D-8086-68B6DE8B92FF}" name="Column3421"/>
    <tableColumn id="3438" xr3:uid="{3992AB29-32B4-4BCE-A2DE-19BE0EF18009}" name="Column3422"/>
    <tableColumn id="3439" xr3:uid="{2D37F545-10D4-439E-ACF3-DC7628A650C6}" name="Column3423"/>
    <tableColumn id="3440" xr3:uid="{03A45736-5304-48C0-8AA3-AB6CF23C143B}" name="Column3424"/>
    <tableColumn id="3441" xr3:uid="{41C77601-2CD2-4C95-8B81-43D02BC4EC29}" name="Column3425"/>
    <tableColumn id="3442" xr3:uid="{700BBD7D-7C8A-49B0-AB92-431CEA8B5A0A}" name="Column3426"/>
    <tableColumn id="3443" xr3:uid="{60F02E49-7C06-4E3B-BBA9-E70D4ED6C04F}" name="Column3427"/>
    <tableColumn id="3444" xr3:uid="{0023248B-BBFA-493B-8605-DE2FD985D711}" name="Column3428"/>
    <tableColumn id="3445" xr3:uid="{83FFB599-DDBC-49C7-8204-B755D7440AF7}" name="Column3429"/>
    <tableColumn id="3446" xr3:uid="{8036AA77-369B-45E2-8BBC-C7B96D0A4198}" name="Column3430"/>
    <tableColumn id="3447" xr3:uid="{DF2BA894-6F9A-419E-8CA7-E381B7F83AC8}" name="Column3431"/>
    <tableColumn id="3448" xr3:uid="{ACAC9613-58FA-4C27-8F9D-EC58C3632828}" name="Column3432"/>
    <tableColumn id="3449" xr3:uid="{1D366CCD-4903-4C44-BD6F-67856EAC00AB}" name="Column3433"/>
    <tableColumn id="3450" xr3:uid="{FDAF5758-425F-4FD4-9A9D-38D279024863}" name="Column3434"/>
    <tableColumn id="3451" xr3:uid="{2C071646-B609-42C5-86DD-4A4BFFE87752}" name="Column3435"/>
    <tableColumn id="3452" xr3:uid="{BD83499D-58FE-4455-B52D-F891BEA2FBDF}" name="Column3436"/>
    <tableColumn id="3453" xr3:uid="{F441C400-556C-42C2-98DA-66433728E17B}" name="Column3437"/>
    <tableColumn id="3454" xr3:uid="{069BFEE0-0435-46AD-AE48-85C76A0550B6}" name="Column3438"/>
    <tableColumn id="3455" xr3:uid="{AFF32508-D02B-484F-9522-289696A6342C}" name="Column3439"/>
    <tableColumn id="3456" xr3:uid="{7490EB64-2E28-4F88-8D43-8F4121B83D52}" name="Column3440"/>
    <tableColumn id="3457" xr3:uid="{681F76A5-AFFB-4899-A3BA-33743DFED248}" name="Column3441"/>
    <tableColumn id="3458" xr3:uid="{4FF26A6C-8763-4865-BC0D-B7B3610EBEF4}" name="Column3442"/>
    <tableColumn id="3459" xr3:uid="{1FC85D36-4863-4EE9-9ABD-A4CB70232AF5}" name="Column3443"/>
    <tableColumn id="3460" xr3:uid="{29D030C8-0C9B-41A8-BAA5-7EB8E515CB52}" name="Column3444"/>
    <tableColumn id="3461" xr3:uid="{5B9805AD-68DC-4161-BDE6-43DAB54F8BF8}" name="Column3445"/>
    <tableColumn id="3462" xr3:uid="{9AA4387A-1370-4120-B8F3-243107025773}" name="Column3446"/>
    <tableColumn id="3463" xr3:uid="{07FB1A04-0F5E-4389-A3C1-732CF1BE6C39}" name="Column3447"/>
    <tableColumn id="3464" xr3:uid="{3A255A8B-D987-41C9-95CF-6A77DB6EE2ED}" name="Column3448"/>
    <tableColumn id="3465" xr3:uid="{D8CB3838-D4EC-4E60-8FC5-7C5740ADDCED}" name="Column3449"/>
    <tableColumn id="3466" xr3:uid="{559CA3A4-A154-487A-BABC-0D713F00F94F}" name="Column3450"/>
    <tableColumn id="3467" xr3:uid="{818758AF-8677-446D-B0F1-668914D1CF17}" name="Column3451"/>
    <tableColumn id="3468" xr3:uid="{1A21985A-46E1-4F6F-AE78-0E722DA3C858}" name="Column3452"/>
    <tableColumn id="3469" xr3:uid="{070782CE-BC63-47A9-80C3-4E36E57A8641}" name="Column3453"/>
    <tableColumn id="3470" xr3:uid="{B086647E-55CD-4999-A344-71801DDFA7B0}" name="Column3454"/>
    <tableColumn id="3471" xr3:uid="{B40F74DC-2021-4198-930F-CFBEFB4B08B3}" name="Column3455"/>
    <tableColumn id="3472" xr3:uid="{4C6877D1-EE62-4DAD-9387-757A19611A65}" name="Column3456"/>
    <tableColumn id="3473" xr3:uid="{8B94B7F8-57B2-45C0-9443-BE514B6DF350}" name="Column3457"/>
    <tableColumn id="3474" xr3:uid="{66698495-19B7-4C11-B7B6-4393AE0E3258}" name="Column3458"/>
    <tableColumn id="3475" xr3:uid="{4BC30E75-A1EB-4F53-99B8-114ED5B541CF}" name="Column3459"/>
    <tableColumn id="3476" xr3:uid="{7FF0746C-1A57-48F7-A47D-D36C7B1FCB75}" name="Column3460"/>
    <tableColumn id="3477" xr3:uid="{8E7555B3-4143-4E52-9BC5-AD7953B1AAE9}" name="Column3461"/>
    <tableColumn id="3478" xr3:uid="{2C118F0C-56C5-46C4-973D-05E5F7C5C31A}" name="Column3462"/>
    <tableColumn id="3479" xr3:uid="{F97C7C00-BC39-4A63-B92F-3CE8D339668B}" name="Column3463"/>
    <tableColumn id="3480" xr3:uid="{B16D94D3-77B6-4528-ADC9-1B49247D02D4}" name="Column3464"/>
    <tableColumn id="3481" xr3:uid="{80E5317D-3F3C-4BD1-9D19-D10A4E8C150A}" name="Column3465"/>
    <tableColumn id="3482" xr3:uid="{3FD3F149-B606-4928-9A02-74BEE735AE67}" name="Column3466"/>
    <tableColumn id="3483" xr3:uid="{BC7CD1C4-72B7-4EAD-BFBB-C052F0FE09EA}" name="Column3467"/>
    <tableColumn id="3484" xr3:uid="{BC9E3B19-E54F-4136-8FBD-769F7650D0BE}" name="Column3468"/>
    <tableColumn id="3485" xr3:uid="{B7CC47DB-4E93-4207-B769-E2FCC584DE95}" name="Column3469"/>
    <tableColumn id="3486" xr3:uid="{77C30A9A-A453-445F-AE26-B903FD3B7801}" name="Column3470"/>
    <tableColumn id="3487" xr3:uid="{4817DA09-856A-4FCF-A344-4F25A94FCEB4}" name="Column3471"/>
    <tableColumn id="3488" xr3:uid="{5CCDD7E3-FD84-44AB-A3E7-905514C24B18}" name="Column3472"/>
    <tableColumn id="3489" xr3:uid="{B1C3E75E-0B1D-424D-B7BB-15E0718FCE20}" name="Column3473"/>
    <tableColumn id="3490" xr3:uid="{ECF4D5A5-249C-4538-8DC7-FBAECCD64E88}" name="Column3474"/>
    <tableColumn id="3491" xr3:uid="{20FDCB32-2C3D-407C-8B7B-E0DA7A3CAB23}" name="Column3475"/>
    <tableColumn id="3492" xr3:uid="{0FDE715B-7C75-4EE6-894A-19EA3482F7DD}" name="Column3476"/>
    <tableColumn id="3493" xr3:uid="{0B062578-DFD0-4C3E-9255-50E160D862BB}" name="Column3477"/>
    <tableColumn id="3494" xr3:uid="{B1443DE7-82A2-4EBA-865B-412E8CC5B5AE}" name="Column3478"/>
    <tableColumn id="3495" xr3:uid="{3AB37AAA-7D9E-4C7F-884B-4F9700FEED0E}" name="Column3479"/>
    <tableColumn id="3496" xr3:uid="{873F6BB4-B023-4F30-9E8C-4BA456FC7CC8}" name="Column3480"/>
    <tableColumn id="3497" xr3:uid="{44545AAC-8CCE-4EA0-BD9E-8F98F70AB4A6}" name="Column3481"/>
    <tableColumn id="3498" xr3:uid="{CC24D722-0299-4A1B-A425-89469CDC6519}" name="Column3482"/>
    <tableColumn id="3499" xr3:uid="{CFD7FBAA-E7BB-49FD-A0AC-D7F1C1BB482A}" name="Column3483"/>
    <tableColumn id="3500" xr3:uid="{093E4454-EFAE-4100-B5BD-CD33C64FC578}" name="Column3484"/>
    <tableColumn id="3501" xr3:uid="{4F1BCC60-62DD-4DC6-9D4D-F68832E49EED}" name="Column3485"/>
    <tableColumn id="3502" xr3:uid="{AB4D54BE-9316-466E-AB71-69B5674240DF}" name="Column3486"/>
    <tableColumn id="3503" xr3:uid="{FC76FB79-37A8-4906-ADD7-F70131096F61}" name="Column3487"/>
    <tableColumn id="3504" xr3:uid="{280CB04C-65D3-4CBF-B755-0DD591CC55A7}" name="Column3488"/>
    <tableColumn id="3505" xr3:uid="{AE3D5040-A6AA-4D22-904C-7EF924842FEE}" name="Column3489"/>
    <tableColumn id="3506" xr3:uid="{34421A91-D19A-4E83-BE01-59ED79E2A056}" name="Column3490"/>
    <tableColumn id="3507" xr3:uid="{086CF4ED-D238-4176-89B7-DCC7CC01FA6E}" name="Column3491"/>
    <tableColumn id="3508" xr3:uid="{DBF1B1E7-E36B-40AE-8DE2-9D7CCDEDE3A9}" name="Column3492"/>
    <tableColumn id="3509" xr3:uid="{442EC9FF-D428-4065-890D-C1152031D126}" name="Column3493"/>
    <tableColumn id="3510" xr3:uid="{C1E158AB-3565-4435-A383-E58760D08031}" name="Column3494"/>
    <tableColumn id="3511" xr3:uid="{E23F950B-8543-4252-B81E-CACD1778F8C1}" name="Column3495"/>
    <tableColumn id="3512" xr3:uid="{B618FCCB-2491-48B3-B10B-AC6DB6AB8247}" name="Column3496"/>
    <tableColumn id="3513" xr3:uid="{C4EF7E18-BC8F-4A7C-A02C-70FAC5D2A607}" name="Column3497"/>
    <tableColumn id="3514" xr3:uid="{8CC44478-8F78-495E-B524-39049F1C3AD9}" name="Column3498"/>
    <tableColumn id="3515" xr3:uid="{E3791E79-FB65-4BBD-9C2D-958292101ED3}" name="Column3499"/>
    <tableColumn id="3516" xr3:uid="{BE3187EE-E6D3-4817-8ABB-076F66A73BBE}" name="Column3500"/>
    <tableColumn id="3517" xr3:uid="{3DB6EDE5-4E76-4CD3-A3A5-91C971ECC156}" name="Column3501"/>
    <tableColumn id="3518" xr3:uid="{E2E68A45-3BD5-49D7-9430-25DC793D61E1}" name="Column3502"/>
    <tableColumn id="3519" xr3:uid="{6D6C2B52-5C3A-4322-877F-248F6046A06F}" name="Column3503"/>
    <tableColumn id="3520" xr3:uid="{E57BB2D2-9936-4C88-BA63-1CDA89D9091F}" name="Column3504"/>
    <tableColumn id="3521" xr3:uid="{2645DA79-AC27-4425-A840-C89EAEC7745E}" name="Column3505"/>
    <tableColumn id="3522" xr3:uid="{3F8AF91C-CA41-48A2-8435-8AB9E34C601B}" name="Column3506"/>
    <tableColumn id="3523" xr3:uid="{50AC18E7-BFCE-46EC-96C6-C372B02C7BF3}" name="Column3507"/>
    <tableColumn id="3524" xr3:uid="{37960EBE-F4F7-436F-BD00-9899756E0014}" name="Column3508"/>
    <tableColumn id="3525" xr3:uid="{9E690F5C-754A-4C8B-B04E-72643001E038}" name="Column3509"/>
    <tableColumn id="3526" xr3:uid="{DD1E3308-CC0E-4EFB-B89C-673CC7E3172A}" name="Column3510"/>
    <tableColumn id="3527" xr3:uid="{5634B783-C91C-4FD5-91C5-3418AB2F34EA}" name="Column3511"/>
    <tableColumn id="3528" xr3:uid="{0E15BA57-C8EB-4FFB-80C0-89154045F777}" name="Column3512"/>
    <tableColumn id="3529" xr3:uid="{4740160B-3598-4C27-8612-B40B0AA309EF}" name="Column3513"/>
    <tableColumn id="3530" xr3:uid="{C95DC6FD-6181-4931-964F-159902BE31AD}" name="Column3514"/>
    <tableColumn id="3531" xr3:uid="{92DFD6A8-1BC6-4F61-886E-B99F5CECA007}" name="Column3515"/>
    <tableColumn id="3532" xr3:uid="{77B347B5-E16B-4C5C-845A-A19FE3088858}" name="Column3516"/>
    <tableColumn id="3533" xr3:uid="{47CDA2DA-5207-4E48-B759-21863CC14721}" name="Column3517"/>
    <tableColumn id="3534" xr3:uid="{56BDDC9E-F5CF-4AB5-BA29-E71781737783}" name="Column3518"/>
    <tableColumn id="3535" xr3:uid="{385759DD-F514-467E-91AB-87A814E52F0F}" name="Column3519"/>
    <tableColumn id="3536" xr3:uid="{957CBBD7-D071-4FBB-B2DA-DFAEF95C9449}" name="Column3520"/>
    <tableColumn id="3537" xr3:uid="{F26D1986-AE62-4C96-B493-14BECB10E577}" name="Column3521"/>
    <tableColumn id="3538" xr3:uid="{3549FCA3-51DC-4507-AF55-E1A04F9EE023}" name="Column3522"/>
    <tableColumn id="3539" xr3:uid="{ADA2E4B9-9877-4F0D-A6ED-053000DF0FE5}" name="Column3523"/>
    <tableColumn id="3540" xr3:uid="{2B812099-CEB0-4554-9288-755AF6485F11}" name="Column3524"/>
    <tableColumn id="3541" xr3:uid="{C1EE1504-08D7-4F70-AF18-4CF1300DB138}" name="Column3525"/>
    <tableColumn id="3542" xr3:uid="{1EAC02FD-73F3-49B6-AEDF-C6CF3F482E6B}" name="Column3526"/>
    <tableColumn id="3543" xr3:uid="{DCD8E1D8-FBC3-488B-8FFB-C27D1A48CE01}" name="Column3527"/>
    <tableColumn id="3544" xr3:uid="{44F0EBA0-D825-4971-943A-2D26C1587E92}" name="Column3528"/>
    <tableColumn id="3545" xr3:uid="{AA2D6023-DB35-4616-930E-A686E2990C09}" name="Column3529"/>
    <tableColumn id="3546" xr3:uid="{83E7F1C4-075F-4B80-957E-DFE48A333058}" name="Column3530"/>
    <tableColumn id="3547" xr3:uid="{254FDFE6-DB3E-4296-A42E-128134DA3F15}" name="Column3531"/>
    <tableColumn id="3548" xr3:uid="{92EAC182-394C-423E-8309-AFF48FBFD95E}" name="Column3532"/>
    <tableColumn id="3549" xr3:uid="{055C5B78-C9C0-4A8D-BBCF-6FD3B2DD55A6}" name="Column3533"/>
    <tableColumn id="3550" xr3:uid="{AD293D66-7038-4D0D-A283-FF5C858EA05B}" name="Column3534"/>
    <tableColumn id="3551" xr3:uid="{4350EFD9-C413-451C-9772-83F4BFE122B7}" name="Column3535"/>
    <tableColumn id="3552" xr3:uid="{37FE059B-CA0F-4914-92E3-D79EF4E10B5A}" name="Column3536"/>
    <tableColumn id="3553" xr3:uid="{ED52BAA0-1823-4B6E-B050-F9A397194C2B}" name="Column3537"/>
    <tableColumn id="3554" xr3:uid="{8326D222-9A9F-40F5-9D41-4091C8DDD4CD}" name="Column3538"/>
    <tableColumn id="3555" xr3:uid="{E09F59FE-FB5D-46A6-BF85-93AC6FA0DBD3}" name="Column3539"/>
    <tableColumn id="3556" xr3:uid="{7B5921D5-AEB3-4B6C-9B99-D92CB99B82A6}" name="Column3540"/>
    <tableColumn id="3557" xr3:uid="{6884C368-630E-41A6-8FCE-DB890D898C94}" name="Column3541"/>
    <tableColumn id="3558" xr3:uid="{08709921-5D97-4656-989A-0FEB0D8AA154}" name="Column3542"/>
    <tableColumn id="3559" xr3:uid="{1B3E54FF-95FC-4B1A-B905-46AB77955686}" name="Column3543"/>
    <tableColumn id="3560" xr3:uid="{C2636919-6B34-48A9-BB85-D4D0EBBC1EDA}" name="Column3544"/>
    <tableColumn id="3561" xr3:uid="{99F5D363-8991-44B6-9946-752F9AF13265}" name="Column3545"/>
    <tableColumn id="3562" xr3:uid="{CCE39561-6D0E-489F-98DC-BC0DF9876282}" name="Column3546"/>
    <tableColumn id="3563" xr3:uid="{C3DC018F-1B40-4C32-9C71-DC22BDE6EACF}" name="Column3547"/>
    <tableColumn id="3564" xr3:uid="{164F9E9B-834E-4703-9774-43A2E23AEF83}" name="Column3548"/>
    <tableColumn id="3565" xr3:uid="{D8EF14B7-338E-4397-B32A-D0F66A030AF9}" name="Column3549"/>
    <tableColumn id="3566" xr3:uid="{E0D8FF6C-C67C-4931-A6B6-85BBAD7AE2C8}" name="Column3550"/>
    <tableColumn id="3567" xr3:uid="{B427CC3B-B419-4FA6-BBEC-5854ADC6CE2F}" name="Column3551"/>
    <tableColumn id="3568" xr3:uid="{73111B9E-6172-47C4-87AC-4B0E7C36FD71}" name="Column3552"/>
    <tableColumn id="3569" xr3:uid="{4E0E92E4-BAD6-42C8-B371-627005E6394B}" name="Column3553"/>
    <tableColumn id="3570" xr3:uid="{BF17A895-3E3A-485D-A6A8-1D75E1AF7450}" name="Column3554"/>
    <tableColumn id="3571" xr3:uid="{6866308D-21FF-4CD6-BE02-6C671B4D59CA}" name="Column3555"/>
    <tableColumn id="3572" xr3:uid="{755FFBFB-1334-4AD0-8DA3-1D26FE5D16B8}" name="Column3556"/>
    <tableColumn id="3573" xr3:uid="{F26710B0-61BE-4EA2-9727-7F392DCC534F}" name="Column3557"/>
    <tableColumn id="3574" xr3:uid="{08497C18-D51F-425E-9F1F-BB9A842B4823}" name="Column3558"/>
    <tableColumn id="3575" xr3:uid="{7AB8EA6B-3E94-4356-B291-C369EBF0C869}" name="Column3559"/>
    <tableColumn id="3576" xr3:uid="{213DCE1C-47BA-40BF-B423-5D0D45167607}" name="Column3560"/>
    <tableColumn id="3577" xr3:uid="{76187AD5-8BFA-40C3-9C52-9E45E6A1964D}" name="Column3561"/>
    <tableColumn id="3578" xr3:uid="{71984C04-5EA1-458F-9CA4-C175968D0BAE}" name="Column3562"/>
    <tableColumn id="3579" xr3:uid="{39130CDB-DADC-4554-8C0C-B20969A5AB29}" name="Column3563"/>
    <tableColumn id="3580" xr3:uid="{B34EE9C4-EC97-460F-B82A-4FF5F0562914}" name="Column3564"/>
    <tableColumn id="3581" xr3:uid="{1ED6A6D7-95DB-40D6-A847-650840CBE5DB}" name="Column3565"/>
    <tableColumn id="3582" xr3:uid="{C45D7A9B-0697-4126-9227-B3C14BDCAF4B}" name="Column3566"/>
    <tableColumn id="3583" xr3:uid="{BB9170AB-5764-455B-B85B-56F41E3450EE}" name="Column3567"/>
    <tableColumn id="3584" xr3:uid="{F38562E7-0489-4932-82A2-D47508E70F70}" name="Column3568"/>
    <tableColumn id="3585" xr3:uid="{F571807F-B1D5-4A42-AD7C-9EB5DF70E90E}" name="Column3569"/>
    <tableColumn id="3586" xr3:uid="{218AFDC2-CB59-4CF7-98D2-FEEEEEB93AB6}" name="Column3570"/>
    <tableColumn id="3587" xr3:uid="{084A172A-4264-4A2E-8001-BD6ECF2657DF}" name="Column3571"/>
    <tableColumn id="3588" xr3:uid="{7771936C-E735-4591-BE1A-6535B8EF8EA0}" name="Column3572"/>
    <tableColumn id="3589" xr3:uid="{1049A3CF-1F04-40E8-AEF3-FCACD9EDF301}" name="Column3573"/>
    <tableColumn id="3590" xr3:uid="{60E67921-099C-4173-9619-9D983A33E058}" name="Column3574"/>
    <tableColumn id="3591" xr3:uid="{DEC6F394-9817-4919-84C3-1D687F9001E3}" name="Column3575"/>
    <tableColumn id="3592" xr3:uid="{7F4602B9-2741-4C7B-A435-6B359EC9D9BF}" name="Column3576"/>
    <tableColumn id="3593" xr3:uid="{0FF9B159-D9E4-45B7-8C21-94592889EDED}" name="Column3577"/>
    <tableColumn id="3594" xr3:uid="{912515B9-4901-4628-9D23-9CCE3B740E12}" name="Column3578"/>
    <tableColumn id="3595" xr3:uid="{E8010110-A656-41B1-8450-CC5272D38CE2}" name="Column3579"/>
    <tableColumn id="3596" xr3:uid="{5DE1563F-90BB-46D3-9B57-DD22FF88460F}" name="Column3580"/>
    <tableColumn id="3597" xr3:uid="{7DB2DEA8-4B7A-447B-B515-DEB517DC902C}" name="Column3581"/>
    <tableColumn id="3598" xr3:uid="{FB1DCD85-42EF-4567-93A1-2B88742A80DE}" name="Column3582"/>
    <tableColumn id="3599" xr3:uid="{741C5B8C-7A80-4218-A908-F59FC989BE54}" name="Column3583"/>
    <tableColumn id="3600" xr3:uid="{635CF6EA-A599-4BC4-82D7-97B8762474E2}" name="Column3584"/>
    <tableColumn id="3601" xr3:uid="{2612C147-4168-4229-BB49-7CB42EED37DD}" name="Column3585"/>
    <tableColumn id="3602" xr3:uid="{C28B55E9-F461-4808-9910-C1435C033A98}" name="Column3586"/>
    <tableColumn id="3603" xr3:uid="{00D0B8B4-7A10-4BFB-AA99-21F46AA38623}" name="Column3587"/>
    <tableColumn id="3604" xr3:uid="{199541D9-92E8-4CB0-83D0-13ACCD3844D2}" name="Column3588"/>
    <tableColumn id="3605" xr3:uid="{A8DAA251-5B24-41C0-BA50-F74C18ED6503}" name="Column3589"/>
    <tableColumn id="3606" xr3:uid="{A0BFFDB5-C150-42F8-A6BD-555409B67BDE}" name="Column3590"/>
    <tableColumn id="3607" xr3:uid="{E72E96D8-A1B4-4E57-8535-93DE88CC7755}" name="Column3591"/>
    <tableColumn id="3608" xr3:uid="{26E7A4BA-E32D-4E32-8499-812D167B4304}" name="Column3592"/>
    <tableColumn id="3609" xr3:uid="{4CE7F4F7-796E-4F2E-8FEE-8360C2299105}" name="Column3593"/>
    <tableColumn id="3610" xr3:uid="{9A01B671-9AAF-4AB1-9AB3-19A3491E08C8}" name="Column3594"/>
    <tableColumn id="3611" xr3:uid="{A00FCA7B-DF2B-4859-A592-584C06B33C8F}" name="Column3595"/>
    <tableColumn id="3612" xr3:uid="{0C14F9C7-79CC-437E-B9E3-0AB36F8691EB}" name="Column3596"/>
    <tableColumn id="3613" xr3:uid="{2B6727DB-991A-4009-B595-778D3B13C569}" name="Column3597"/>
    <tableColumn id="3614" xr3:uid="{74A15248-E900-4D48-B7B6-30D22E219878}" name="Column3598"/>
    <tableColumn id="3615" xr3:uid="{C79BF26B-9E7E-41F8-8DCD-173FB2210A9A}" name="Column3599"/>
    <tableColumn id="3616" xr3:uid="{36AA807E-4266-4E1A-B9E2-8B595BCC8FD0}" name="Column3600"/>
    <tableColumn id="3617" xr3:uid="{8E8C641B-1B8C-4B9B-B043-B00AE3FD5E81}" name="Column3601"/>
    <tableColumn id="3618" xr3:uid="{2B87EF0D-BD5D-46C3-9667-D8901B9AE813}" name="Column3602"/>
    <tableColumn id="3619" xr3:uid="{4D17DD40-9BAC-4439-81DB-37CFD92BE76E}" name="Column3603"/>
    <tableColumn id="3620" xr3:uid="{6B5B97F8-9C47-4909-AEBC-900606242E42}" name="Column3604"/>
    <tableColumn id="3621" xr3:uid="{E36D34C3-9CD5-4785-92C6-0061EC33BF81}" name="Column3605"/>
    <tableColumn id="3622" xr3:uid="{856AEE9C-8886-4636-A50C-65EC5E969CC1}" name="Column3606"/>
    <tableColumn id="3623" xr3:uid="{41DBA9FB-8F56-430D-ACF1-43A0779AB810}" name="Column3607"/>
    <tableColumn id="3624" xr3:uid="{3258BF01-2816-4D55-983B-16B47D0D8352}" name="Column3608"/>
    <tableColumn id="3625" xr3:uid="{EC18E00E-3D7E-4AF3-AFB4-60DB84D48FB4}" name="Column3609"/>
    <tableColumn id="3626" xr3:uid="{D819F259-5CDB-46DF-A0B5-AB906B06B0AA}" name="Column3610"/>
    <tableColumn id="3627" xr3:uid="{9E8CF54B-B1F5-4AD6-ACED-2F2C5C96F17A}" name="Column3611"/>
    <tableColumn id="3628" xr3:uid="{E5E36DA4-2327-4B6B-96B2-F12088FC8565}" name="Column3612"/>
    <tableColumn id="3629" xr3:uid="{B80785BE-E058-448F-8895-1621E57CAA03}" name="Column3613"/>
    <tableColumn id="3630" xr3:uid="{0CD7AB99-EF02-4CC0-894D-C910B0F6FF7A}" name="Column3614"/>
    <tableColumn id="3631" xr3:uid="{18CBCF44-991F-4B1F-B0C8-C3D9E8A14529}" name="Column3615"/>
    <tableColumn id="3632" xr3:uid="{7F965A89-4E3F-42D4-9404-959391949494}" name="Column3616"/>
    <tableColumn id="3633" xr3:uid="{0D230417-74BA-4FDB-93C1-EC7E9925DA07}" name="Column3617"/>
    <tableColumn id="3634" xr3:uid="{32AB8484-AD08-4575-AAEC-E612DACF0948}" name="Column3618"/>
    <tableColumn id="3635" xr3:uid="{BEB23C81-503D-447D-9AFC-EB2FF46DAF59}" name="Column3619"/>
    <tableColumn id="3636" xr3:uid="{ED40A831-B6D3-4593-B115-4B50108D5356}" name="Column3620"/>
    <tableColumn id="3637" xr3:uid="{E62FF727-3C98-4737-A842-760DFF7FA38E}" name="Column3621"/>
    <tableColumn id="3638" xr3:uid="{826BBFF8-334C-40B1-A34F-5A9F4E37281D}" name="Column3622"/>
    <tableColumn id="3639" xr3:uid="{D3CC2F22-A525-47C6-BA62-D909C52AABA3}" name="Column3623"/>
    <tableColumn id="3640" xr3:uid="{D3B57233-575C-4214-BE7A-747CF1E186C8}" name="Column3624"/>
    <tableColumn id="3641" xr3:uid="{21DD92D0-C36B-4A45-94F0-6C838CF29E45}" name="Column3625"/>
    <tableColumn id="3642" xr3:uid="{D7A8D671-2726-4E3B-A6CF-70B2D91F9F24}" name="Column3626"/>
    <tableColumn id="3643" xr3:uid="{74B364F2-7ECB-4E36-B8B8-072FDE1EFD36}" name="Column3627"/>
    <tableColumn id="3644" xr3:uid="{0F10F817-942C-4780-A51A-D60CD02C070F}" name="Column3628"/>
    <tableColumn id="3645" xr3:uid="{8412FA54-1ABE-4BE7-A992-55FFCBE4D131}" name="Column3629"/>
    <tableColumn id="3646" xr3:uid="{E5EC948B-3B70-4552-BFA4-1F6B6898827C}" name="Column3630"/>
    <tableColumn id="3647" xr3:uid="{F2816BDE-4FB5-4E60-8B23-94BF4F61C3AF}" name="Column3631"/>
    <tableColumn id="3648" xr3:uid="{C4BA8A94-E540-484F-B0B4-43725943D7A4}" name="Column3632"/>
    <tableColumn id="3649" xr3:uid="{25801F9D-7770-41F0-9442-6B84F63BA2E4}" name="Column3633"/>
    <tableColumn id="3650" xr3:uid="{C1EA4215-49EC-4BCC-9F77-C8D34A63AF94}" name="Column3634"/>
    <tableColumn id="3651" xr3:uid="{4E13D821-9615-489B-821C-E6CAD35C2D1D}" name="Column3635"/>
    <tableColumn id="3652" xr3:uid="{30A89608-94B6-4CF3-833D-FB5FACF3DBD5}" name="Column3636"/>
    <tableColumn id="3653" xr3:uid="{D76A159A-FA8B-4B99-8BF2-8F2614BBDF4C}" name="Column3637"/>
    <tableColumn id="3654" xr3:uid="{66789020-DFF4-4562-9AAA-EAA495E4C97E}" name="Column3638"/>
    <tableColumn id="3655" xr3:uid="{C32338F7-BEC9-4102-BD67-96403497E566}" name="Column3639"/>
    <tableColumn id="3656" xr3:uid="{E9EE7518-60D0-4B07-B8EB-2E6F96D001E1}" name="Column3640"/>
    <tableColumn id="3657" xr3:uid="{C6455EC4-E86D-4372-BD5A-DAD355ADA9DF}" name="Column3641"/>
    <tableColumn id="3658" xr3:uid="{E9B67DC8-5CBE-48A5-9017-41BC1E7F638E}" name="Column3642"/>
    <tableColumn id="3659" xr3:uid="{E5AF5C93-846C-4EFF-BB06-6FE5C3E046A5}" name="Column3643"/>
    <tableColumn id="3660" xr3:uid="{816D5976-2A31-44E7-8210-CED0C02D654F}" name="Column3644"/>
    <tableColumn id="3661" xr3:uid="{2F21209F-E823-4824-A612-FE11AF3037CF}" name="Column3645"/>
    <tableColumn id="3662" xr3:uid="{EB957DAD-CCF5-4684-AFE1-8E28D2050967}" name="Column3646"/>
    <tableColumn id="3663" xr3:uid="{FB0DA97D-25A7-4799-AE3C-C730E7DE631E}" name="Column3647"/>
    <tableColumn id="3664" xr3:uid="{5282CEDA-6A46-4E16-AAEA-147CF30CBBBB}" name="Column3648"/>
    <tableColumn id="3665" xr3:uid="{F20B3EA9-FAF4-431B-AF90-AA6DE4C71CC2}" name="Column3649"/>
    <tableColumn id="3666" xr3:uid="{85565E59-DD71-49DC-AFD2-4561C9BC4721}" name="Column3650"/>
    <tableColumn id="3667" xr3:uid="{170F9D55-4A7B-4D0E-B2E7-87EFA7DF0583}" name="Column3651"/>
    <tableColumn id="3668" xr3:uid="{4E4FA034-118E-443E-BA13-966C2048CE2E}" name="Column3652"/>
    <tableColumn id="3669" xr3:uid="{C715AD7A-C5A1-4DC1-8AC8-2145AD300834}" name="Column3653"/>
    <tableColumn id="3670" xr3:uid="{4038EF79-ED0F-4D64-8BF7-83F3ABC84F62}" name="Column3654"/>
    <tableColumn id="3671" xr3:uid="{5F09F756-4435-47EA-A3FF-697C856FA3F0}" name="Column3655"/>
    <tableColumn id="3672" xr3:uid="{1395C24E-53CE-4124-A505-98C68200F807}" name="Column3656"/>
    <tableColumn id="3673" xr3:uid="{A0CE5E9D-1544-4E80-8C2D-C10AC5CD9D84}" name="Column3657"/>
    <tableColumn id="3674" xr3:uid="{26F5804D-2560-42B4-9176-0970EEC5E8D0}" name="Column3658"/>
    <tableColumn id="3675" xr3:uid="{5C963CEE-2C65-4673-B221-AC6FBDEB7AD1}" name="Column3659"/>
    <tableColumn id="3676" xr3:uid="{AD02B478-2888-4F73-A830-F128E671F25E}" name="Column3660"/>
    <tableColumn id="3677" xr3:uid="{6F0E1593-23DF-4BB7-B594-9307433C300B}" name="Column3661"/>
    <tableColumn id="3678" xr3:uid="{37716327-E61B-4286-B1F7-D0120257598E}" name="Column3662"/>
    <tableColumn id="3679" xr3:uid="{B11513B8-7935-4BDD-9E38-FFC761FCF24C}" name="Column3663"/>
    <tableColumn id="3680" xr3:uid="{F728FACA-1DE5-4A17-94DE-BE8833E96CD9}" name="Column3664"/>
    <tableColumn id="3681" xr3:uid="{D1D1E19B-3766-4BCB-95BF-40CDE046B049}" name="Column3665"/>
    <tableColumn id="3682" xr3:uid="{2153A0E3-D0C9-4FAB-BA9D-9CADFBF6CF17}" name="Column3666"/>
    <tableColumn id="3683" xr3:uid="{26C49848-88A9-4E0E-B3B1-860ED3BBB9E7}" name="Column3667"/>
    <tableColumn id="3684" xr3:uid="{332B59F9-D6D6-4A46-A686-652DADC5DCDC}" name="Column3668"/>
    <tableColumn id="3685" xr3:uid="{444478DD-6FCC-4A1B-BBD0-636C0E7D2AB1}" name="Column3669"/>
    <tableColumn id="3686" xr3:uid="{E18C52CA-F186-433B-87E6-33A9E1BF5BF5}" name="Column3670"/>
    <tableColumn id="3687" xr3:uid="{CD214235-7F11-44E1-926F-4B49890852F1}" name="Column3671"/>
    <tableColumn id="3688" xr3:uid="{51B06638-C42B-4610-8047-F0361E98FCE5}" name="Column3672"/>
    <tableColumn id="3689" xr3:uid="{9606F630-BDFA-4771-99FE-CDA6B749CE6C}" name="Column3673"/>
    <tableColumn id="3690" xr3:uid="{049628A6-23F5-41D4-AFD7-D29EF578BB79}" name="Column3674"/>
    <tableColumn id="3691" xr3:uid="{C4241EED-184A-4E2E-9050-9AD71CA4E434}" name="Column3675"/>
    <tableColumn id="3692" xr3:uid="{86E02E19-70C7-4B16-A63E-0B1BCC02411A}" name="Column3676"/>
    <tableColumn id="3693" xr3:uid="{593E8744-2525-4772-BA8C-C17035CDED6E}" name="Column3677"/>
    <tableColumn id="3694" xr3:uid="{AC1F985B-1452-48BA-BFD9-5BA6A032D7FC}" name="Column3678"/>
    <tableColumn id="3695" xr3:uid="{6E3513A1-EEAF-4700-B1A4-719F344D14F4}" name="Column3679"/>
    <tableColumn id="3696" xr3:uid="{191658DD-3CB4-42EB-9BF3-872E0E74F9D0}" name="Column3680"/>
    <tableColumn id="3697" xr3:uid="{5670B383-1A16-4E84-9CA7-339E632F7E43}" name="Column3681"/>
    <tableColumn id="3698" xr3:uid="{9BBE907A-165F-4833-9A1A-C98F9C8C19EF}" name="Column3682"/>
    <tableColumn id="3699" xr3:uid="{7076B2E5-D69F-416C-A552-AD5CFE25FAAA}" name="Column3683"/>
    <tableColumn id="3700" xr3:uid="{A4EAF3D5-4A3C-44CE-9127-FD959DC0E389}" name="Column3684"/>
    <tableColumn id="3701" xr3:uid="{EA3D66F4-EF6D-4B73-B81D-FD17AF18F93E}" name="Column3685"/>
    <tableColumn id="3702" xr3:uid="{952B831F-4564-4D77-B84F-6729AF3EA6C0}" name="Column3686"/>
    <tableColumn id="3703" xr3:uid="{71806873-BB82-4217-B8DA-C014194B4760}" name="Column3687"/>
    <tableColumn id="3704" xr3:uid="{A9C6B248-E0D2-4865-AFCB-1E6CF1C851DA}" name="Column3688"/>
    <tableColumn id="3705" xr3:uid="{533FBC00-57C0-430C-A305-7430D69E9A69}" name="Column3689"/>
    <tableColumn id="3706" xr3:uid="{12042A9D-7A42-4017-8F27-1401A0301C0F}" name="Column3690"/>
    <tableColumn id="3707" xr3:uid="{B92078DD-9AE5-4E7F-BD15-C0B3E4C51B87}" name="Column3691"/>
    <tableColumn id="3708" xr3:uid="{2E710F1C-00A1-47C6-826F-2E09B715FF45}" name="Column3692"/>
    <tableColumn id="3709" xr3:uid="{FA1ED769-3B45-415D-BEAB-99F027CE0A87}" name="Column3693"/>
    <tableColumn id="3710" xr3:uid="{A697D9EE-D272-454B-A79C-EF3CE3BC9795}" name="Column3694"/>
    <tableColumn id="3711" xr3:uid="{129FC691-2D9F-45CA-93C3-9BF844CE8BD5}" name="Column3695"/>
    <tableColumn id="3712" xr3:uid="{A532432F-30E4-45A5-A03F-6C6A01D012B5}" name="Column3696"/>
    <tableColumn id="3713" xr3:uid="{ADE42D7A-20E4-4677-A7E3-A3DFF3D24F98}" name="Column3697"/>
    <tableColumn id="3714" xr3:uid="{B8732FF0-657C-4363-97A2-271C5942CAA1}" name="Column3698"/>
    <tableColumn id="3715" xr3:uid="{F0B68BD1-D820-44F6-BA9A-1BDA328CFBA2}" name="Column3699"/>
    <tableColumn id="3716" xr3:uid="{00303155-FEA6-45B9-8F50-06B510B037F7}" name="Column3700"/>
    <tableColumn id="3717" xr3:uid="{7D1F00AC-1CCD-471A-8C4A-517F9F42B818}" name="Column3701"/>
    <tableColumn id="3718" xr3:uid="{BFE11A18-1C1A-4413-8ADF-E3CD853B887C}" name="Column3702"/>
    <tableColumn id="3719" xr3:uid="{8DC7AE88-1007-4881-AC90-E3BFD4D709B1}" name="Column3703"/>
    <tableColumn id="3720" xr3:uid="{3BB5565E-A66F-4A26-86FE-3580D2C95285}" name="Column3704"/>
    <tableColumn id="3721" xr3:uid="{8082EF66-0468-40C9-8685-572E0BDBBA66}" name="Column3705"/>
    <tableColumn id="3722" xr3:uid="{46804C07-7835-43C1-88CC-1052C31F2D61}" name="Column3706"/>
    <tableColumn id="3723" xr3:uid="{06AE2F75-6ED7-42AB-A9AB-A71BA1B1ED91}" name="Column3707"/>
    <tableColumn id="3724" xr3:uid="{9C784A5F-0260-4529-8396-EBCF4EA87B26}" name="Column3708"/>
    <tableColumn id="3725" xr3:uid="{FFF89053-3974-43BB-87A4-FF29424C94DD}" name="Column3709"/>
    <tableColumn id="3726" xr3:uid="{F89218C1-645B-452C-9E87-91EA8FE9C91A}" name="Column3710"/>
    <tableColumn id="3727" xr3:uid="{94D78EA8-C5D1-452B-A53D-BAAFDFF46EC0}" name="Column3711"/>
    <tableColumn id="3728" xr3:uid="{6BADF445-8621-4F02-9145-7FD6EC2CEB53}" name="Column3712"/>
    <tableColumn id="3729" xr3:uid="{D9383D7A-8974-487F-9772-4D2E80B3C159}" name="Column3713"/>
    <tableColumn id="3730" xr3:uid="{4F8A5CF1-F6A4-415C-9DD2-B9C62E14B5A2}" name="Column3714"/>
    <tableColumn id="3731" xr3:uid="{36585FA7-3EC5-470B-B282-7A7DA086B34B}" name="Column3715"/>
    <tableColumn id="3732" xr3:uid="{2A6897D6-E317-4CD3-A623-489D0FCF4093}" name="Column3716"/>
    <tableColumn id="3733" xr3:uid="{33F7135E-21F0-44CF-B9A4-E3CB779A010A}" name="Column3717"/>
    <tableColumn id="3734" xr3:uid="{34F08009-FFC5-4D13-B766-10BDFF8116B5}" name="Column3718"/>
    <tableColumn id="3735" xr3:uid="{9F8128A3-6FBB-4FED-949F-695F25A5A113}" name="Column3719"/>
    <tableColumn id="3736" xr3:uid="{F8A9C7D7-B236-467C-BE34-A6B8414D9467}" name="Column3720"/>
    <tableColumn id="3737" xr3:uid="{A062F533-A05A-4151-8D1E-27387AE94EBE}" name="Column3721"/>
    <tableColumn id="3738" xr3:uid="{4B78D743-CEBE-48C7-8718-E843AC2007DD}" name="Column3722"/>
    <tableColumn id="3739" xr3:uid="{012E0BF3-68FB-4440-9778-688812965B36}" name="Column3723"/>
    <tableColumn id="3740" xr3:uid="{981DBC79-A28E-4762-8028-5A46E63712DB}" name="Column3724"/>
    <tableColumn id="3741" xr3:uid="{2345FDA2-4588-4DAA-8FCF-0773A7F5453A}" name="Column3725"/>
    <tableColumn id="3742" xr3:uid="{20BB9880-4649-4761-B769-94BE2C4A54FA}" name="Column3726"/>
    <tableColumn id="3743" xr3:uid="{EF9E0F71-A357-404C-AAAF-BF381D53AB84}" name="Column3727"/>
    <tableColumn id="3744" xr3:uid="{000FD737-CCA6-4CE2-B25C-B32167C0EFEB}" name="Column3728"/>
    <tableColumn id="3745" xr3:uid="{A114C4D5-2A7A-4D9C-9494-EEEC6E0A9AC1}" name="Column3729"/>
    <tableColumn id="3746" xr3:uid="{AA049490-B22D-4A74-888F-A15ED66EA6FE}" name="Column3730"/>
    <tableColumn id="3747" xr3:uid="{91670F28-F2E8-4C1B-8301-2973EB9FAB8F}" name="Column3731"/>
    <tableColumn id="3748" xr3:uid="{2EDC3DB9-9D9D-43CE-9C01-C79F0E1A860B}" name="Column3732"/>
    <tableColumn id="3749" xr3:uid="{AC0C35F1-4A81-4082-87DE-871A648942EC}" name="Column3733"/>
    <tableColumn id="3750" xr3:uid="{4C66D142-1CC2-43F4-9129-46D1D6EEE468}" name="Column3734"/>
    <tableColumn id="3751" xr3:uid="{5C287095-BAFF-49E7-BE7E-F1B470B1BB64}" name="Column3735"/>
    <tableColumn id="3752" xr3:uid="{0E4344B7-1D2C-4FE4-9CD0-B45BDFF1D705}" name="Column3736"/>
    <tableColumn id="3753" xr3:uid="{54F3CC4E-34DC-4651-AC0D-780463086E68}" name="Column3737"/>
    <tableColumn id="3754" xr3:uid="{C2E4A40C-CCCA-4201-8E71-D6C4729DB4A2}" name="Column3738"/>
    <tableColumn id="3755" xr3:uid="{57FFE18C-B7FE-42C1-A1C9-8545ED1EDDD2}" name="Column3739"/>
    <tableColumn id="3756" xr3:uid="{463BA525-2841-44AF-AD1C-D0155742C52F}" name="Column3740"/>
    <tableColumn id="3757" xr3:uid="{F78E9153-B41D-4150-95C7-EFFEF3E50A79}" name="Column3741"/>
    <tableColumn id="3758" xr3:uid="{C5EEF023-C382-46EF-B081-5CA13408A3D0}" name="Column3742"/>
    <tableColumn id="3759" xr3:uid="{AE48B630-974E-4DFB-9EF7-4FA28F59B00D}" name="Column3743"/>
    <tableColumn id="3760" xr3:uid="{CF7FA735-63B4-4B27-ABC5-35882A37A336}" name="Column3744"/>
    <tableColumn id="3761" xr3:uid="{B93A3E2E-B81F-42ED-90E7-74E1D7FAD18B}" name="Column3745"/>
    <tableColumn id="3762" xr3:uid="{D5999954-6C22-4986-88F2-64C9D0093838}" name="Column3746"/>
    <tableColumn id="3763" xr3:uid="{8146BA24-090C-4551-998D-C8BC4F0FF9BB}" name="Column3747"/>
    <tableColumn id="3764" xr3:uid="{1BACABCC-11D7-4791-8338-2553B4739115}" name="Column3748"/>
    <tableColumn id="3765" xr3:uid="{343E6639-DE4B-4671-9A54-13BA8735DB6A}" name="Column3749"/>
    <tableColumn id="3766" xr3:uid="{369D85F6-DBCF-47F9-A9BD-972DBFC87157}" name="Column3750"/>
    <tableColumn id="3767" xr3:uid="{B2CFCA0F-D8BE-4F4F-A542-AB59FF895B93}" name="Column3751"/>
    <tableColumn id="3768" xr3:uid="{88FB22F7-E189-4DBD-B07B-A6AA33171215}" name="Column3752"/>
    <tableColumn id="3769" xr3:uid="{DD83FA40-E5FE-420A-9856-80DE0F17D30A}" name="Column3753"/>
    <tableColumn id="3770" xr3:uid="{BAFC650D-12E7-40BD-870C-6E843A266319}" name="Column3754"/>
    <tableColumn id="3771" xr3:uid="{09E43F65-D328-4CBE-80B3-0156922EF0E8}" name="Column3755"/>
    <tableColumn id="3772" xr3:uid="{0EC1DB19-F824-4315-A4CA-1EB5650E8599}" name="Column3756"/>
    <tableColumn id="3773" xr3:uid="{D76C2D45-745C-4C9E-9630-3CBC0FD1BB0D}" name="Column3757"/>
    <tableColumn id="3774" xr3:uid="{467E6139-84AD-464B-8B1F-AD8ECD8CB397}" name="Column3758"/>
    <tableColumn id="3775" xr3:uid="{8AA2646C-BFED-4D9F-BD37-628AEB4F1518}" name="Column3759"/>
    <tableColumn id="3776" xr3:uid="{56F3474C-9837-48C3-9343-A7DBD87C161B}" name="Column3760"/>
    <tableColumn id="3777" xr3:uid="{3711D97B-5CC2-4A3D-AC6A-A2E0CDDCD53C}" name="Column3761"/>
    <tableColumn id="3778" xr3:uid="{C82E32BE-DDCB-4543-8153-3D2F203DF3B1}" name="Column3762"/>
    <tableColumn id="3779" xr3:uid="{21F809D1-D902-4417-A146-1937173BF08B}" name="Column3763"/>
    <tableColumn id="3780" xr3:uid="{F90FFEF2-0CA1-4723-A9EC-678561B0CA93}" name="Column3764"/>
    <tableColumn id="3781" xr3:uid="{FAA184DC-D60D-4D82-9FA3-A8DFDA470D43}" name="Column3765"/>
    <tableColumn id="3782" xr3:uid="{5EAAD013-DAA9-486D-99D4-5BD71F7D4156}" name="Column3766"/>
    <tableColumn id="3783" xr3:uid="{69E81843-BC62-4A8F-8E05-50FB2715F1E8}" name="Column3767"/>
    <tableColumn id="3784" xr3:uid="{D5F81C13-439D-4DF9-B5E2-20B2E8AAA36D}" name="Column3768"/>
    <tableColumn id="3785" xr3:uid="{5714367B-9897-4F75-A36F-3D1B93A096CB}" name="Column3769"/>
    <tableColumn id="3786" xr3:uid="{AC419DF7-E7BF-47A8-974B-7D5409AC48C2}" name="Column3770"/>
    <tableColumn id="3787" xr3:uid="{31FA2CBB-3E81-4FCC-8304-96BB53E33A0E}" name="Column3771"/>
    <tableColumn id="3788" xr3:uid="{8167F6D5-693C-4CA3-8663-CD577202B70E}" name="Column3772"/>
    <tableColumn id="3789" xr3:uid="{3C96F8DC-DC2A-4169-8CC0-DAD1E21A8144}" name="Column3773"/>
    <tableColumn id="3790" xr3:uid="{C757D445-E426-441A-894C-D3BE29D61394}" name="Column3774"/>
    <tableColumn id="3791" xr3:uid="{56FA5257-0E97-42F9-B998-7CEF1A6FDD70}" name="Column3775"/>
    <tableColumn id="3792" xr3:uid="{03645564-D7C9-4391-88F1-08C851211C2F}" name="Column3776"/>
    <tableColumn id="3793" xr3:uid="{EFB41C28-F587-40AB-912C-40095F4CFB22}" name="Column3777"/>
    <tableColumn id="3794" xr3:uid="{1EBD418D-904F-4B36-9BD9-2218D903396A}" name="Column3778"/>
    <tableColumn id="3795" xr3:uid="{B44D57FE-E62C-4972-AAC2-65ACF6E09341}" name="Column3779"/>
    <tableColumn id="3796" xr3:uid="{C62CEA23-3C02-496B-950C-E53CA596555E}" name="Column3780"/>
    <tableColumn id="3797" xr3:uid="{A049A9B7-CA4E-45B5-8A6D-B7A01F034FD7}" name="Column3781"/>
    <tableColumn id="3798" xr3:uid="{9DF6BC74-991F-44A6-95AB-982354C092A6}" name="Column3782"/>
    <tableColumn id="3799" xr3:uid="{EBA0DCDA-A108-4D0A-B83D-1A816EAF1382}" name="Column3783"/>
    <tableColumn id="3800" xr3:uid="{E7BC4119-B72A-4303-B284-0CCA3F0A47A3}" name="Column3784"/>
    <tableColumn id="3801" xr3:uid="{642E370F-505B-4A2E-840F-56E15C32FD6E}" name="Column3785"/>
    <tableColumn id="3802" xr3:uid="{8E7600E8-6450-41DD-8178-E4BDFA26A632}" name="Column3786"/>
    <tableColumn id="3803" xr3:uid="{7ED1F803-5BC0-46DC-9150-54D8156157A5}" name="Column3787"/>
    <tableColumn id="3804" xr3:uid="{2180568C-7D5C-4775-A1F8-1F7E09AB3D87}" name="Column3788"/>
    <tableColumn id="3805" xr3:uid="{81228E96-38C4-4D7A-859A-C31F5E7FE7AE}" name="Column3789"/>
    <tableColumn id="3806" xr3:uid="{8305A992-F8F0-4FD2-A727-ECAE4E73569E}" name="Column3790"/>
    <tableColumn id="3807" xr3:uid="{415BD3E5-AF08-461D-9F40-60930ACCD275}" name="Column3791"/>
    <tableColumn id="3808" xr3:uid="{1D1E65D2-E611-472C-84BB-C600980E0785}" name="Column3792"/>
    <tableColumn id="3809" xr3:uid="{BBE34F63-4ADE-42B7-8C88-ACCA40C24946}" name="Column3793"/>
    <tableColumn id="3810" xr3:uid="{DEB1520C-F08C-457E-82C2-E09483859E8E}" name="Column3794"/>
    <tableColumn id="3811" xr3:uid="{EB7FE347-BFE4-4EA5-8A24-F50472B38473}" name="Column3795"/>
    <tableColumn id="3812" xr3:uid="{8AE494F3-769B-4A45-94E2-B1BEAF4801A3}" name="Column3796"/>
    <tableColumn id="3813" xr3:uid="{F9B638E0-FDF3-4F04-A407-F403168C920E}" name="Column3797"/>
    <tableColumn id="3814" xr3:uid="{94AA1853-9F95-4FCC-9A56-547790518D90}" name="Column3798"/>
    <tableColumn id="3815" xr3:uid="{FDAD66C8-E52E-4874-A8AD-E6D01DBD628F}" name="Column3799"/>
    <tableColumn id="3816" xr3:uid="{CA40DDB3-A1D7-4124-9B6E-191CC24ADCDA}" name="Column3800"/>
    <tableColumn id="3817" xr3:uid="{6214FF58-0312-42F1-A7AF-71CDEFA9BB33}" name="Column3801"/>
    <tableColumn id="3818" xr3:uid="{D6198C6A-A425-4628-98B5-2B7A5AED1B31}" name="Column3802"/>
    <tableColumn id="3819" xr3:uid="{B3AE32A0-8D95-4931-8615-69FB8512766E}" name="Column3803"/>
    <tableColumn id="3820" xr3:uid="{06904180-6847-42EF-80DD-2B7BB0D7A324}" name="Column3804"/>
    <tableColumn id="3821" xr3:uid="{F1D5FCF8-54DF-42E6-9DDF-F64E47073AB8}" name="Column3805"/>
    <tableColumn id="3822" xr3:uid="{70A1F42D-D7B6-444B-824A-66EF68AFF774}" name="Column3806"/>
    <tableColumn id="3823" xr3:uid="{65710925-BB5D-46C1-926A-92C05B296126}" name="Column3807"/>
    <tableColumn id="3824" xr3:uid="{CE7CABAB-C3A9-4F9E-A50A-3255DB09031F}" name="Column3808"/>
    <tableColumn id="3825" xr3:uid="{F967B6AB-1FBC-47D4-ADED-4C8B7EB1B17D}" name="Column3809"/>
    <tableColumn id="3826" xr3:uid="{B98BE35F-FBEB-4183-9DE1-66CCA9291724}" name="Column3810"/>
    <tableColumn id="3827" xr3:uid="{81DFE03A-C476-465B-904C-6C2C74BAC433}" name="Column3811"/>
    <tableColumn id="3828" xr3:uid="{D96D379C-BD59-4741-9478-B51CFA08A380}" name="Column3812"/>
    <tableColumn id="3829" xr3:uid="{B9C0D9B5-7166-4124-9706-9A5AB45C563E}" name="Column3813"/>
    <tableColumn id="3830" xr3:uid="{0C890E16-7CEA-4597-B697-343F18F0B791}" name="Column3814"/>
    <tableColumn id="3831" xr3:uid="{F9E3FE09-15BC-4EE1-8410-D0F552E3D55E}" name="Column3815"/>
    <tableColumn id="3832" xr3:uid="{48B1B336-8C0E-4362-AACC-B474E7479E03}" name="Column3816"/>
    <tableColumn id="3833" xr3:uid="{E602FBA3-8EEA-4CE2-BEB5-C8198793300E}" name="Column3817"/>
    <tableColumn id="3834" xr3:uid="{8A47D42E-F93D-4E60-9F0A-69FDDFCDC543}" name="Column3818"/>
    <tableColumn id="3835" xr3:uid="{8FEF5FBE-1D8F-4A66-A383-9CFA2E6C964B}" name="Column3819"/>
    <tableColumn id="3836" xr3:uid="{2B7E7033-006A-4B5C-B251-7431CB5F848C}" name="Column3820"/>
    <tableColumn id="3837" xr3:uid="{7828FDD7-8986-4B64-881C-EE49F0A63696}" name="Column3821"/>
    <tableColumn id="3838" xr3:uid="{440563D4-A5B2-4834-8F6F-A2A9606F1744}" name="Column3822"/>
    <tableColumn id="3839" xr3:uid="{07F10C7F-A83F-4761-8049-A357A58D0046}" name="Column3823"/>
    <tableColumn id="3840" xr3:uid="{9AF445D9-595D-43B7-8D91-3F38DC3180F8}" name="Column3824"/>
    <tableColumn id="3841" xr3:uid="{49391DCF-0822-460C-85D0-F897D1E344EF}" name="Column3825"/>
    <tableColumn id="3842" xr3:uid="{BAD3354F-AD97-4C36-9DC1-4A2A99720748}" name="Column3826"/>
    <tableColumn id="3843" xr3:uid="{DAB2F0A3-9F8A-4755-976D-687BEFECC879}" name="Column3827"/>
    <tableColumn id="3844" xr3:uid="{3DAF9F4B-F8B9-4F87-9EF6-2ACA9DBC1352}" name="Column3828"/>
    <tableColumn id="3845" xr3:uid="{6792590C-A4FA-4667-A420-77DC902D61FB}" name="Column3829"/>
    <tableColumn id="3846" xr3:uid="{F084A7EF-ABF6-4E0F-9902-D062ABF13CCA}" name="Column3830"/>
    <tableColumn id="3847" xr3:uid="{0653138D-FA75-49BF-9A79-E4450D5ADA90}" name="Column3831"/>
    <tableColumn id="3848" xr3:uid="{A4949D7D-C116-4853-9EC7-0BC4982537FC}" name="Column3832"/>
    <tableColumn id="3849" xr3:uid="{AF440EDB-DA75-4EBF-B7F4-CF3A361F42DA}" name="Column3833"/>
    <tableColumn id="3850" xr3:uid="{8D0C8581-1366-4C54-8FF2-4A9EF4A6648F}" name="Column3834"/>
    <tableColumn id="3851" xr3:uid="{ABA5AB66-23E8-4CAC-9D06-E9A7C9155913}" name="Column3835"/>
    <tableColumn id="3852" xr3:uid="{68930271-4605-4877-AEAD-188F6D682146}" name="Column3836"/>
    <tableColumn id="3853" xr3:uid="{79CDECF7-B4BB-4CCB-9DA7-4BD197902D47}" name="Column3837"/>
    <tableColumn id="3854" xr3:uid="{F84E4F33-EC27-486F-98A4-8C7C3DC10005}" name="Column3838"/>
    <tableColumn id="3855" xr3:uid="{E84AB22D-D499-4E40-84EB-152EEF944067}" name="Column3839"/>
    <tableColumn id="3856" xr3:uid="{2A673774-DE04-4223-88A5-0ACBF57B44E2}" name="Column3840"/>
    <tableColumn id="3857" xr3:uid="{5566F100-C901-4769-8E15-DBC795F6B92B}" name="Column3841"/>
    <tableColumn id="3858" xr3:uid="{E1237352-BEC2-442F-9DF8-0218369253E9}" name="Column3842"/>
    <tableColumn id="3859" xr3:uid="{18F92001-E8FA-4721-BF59-102058EF8C84}" name="Column3843"/>
    <tableColumn id="3860" xr3:uid="{0AEF29A9-44EB-4866-80D3-A16C6D0FAE19}" name="Column3844"/>
    <tableColumn id="3861" xr3:uid="{511BBFBF-996E-4651-B198-606218105897}" name="Column3845"/>
    <tableColumn id="3862" xr3:uid="{F8BC4D47-8A2C-424C-B034-B2596559BD7C}" name="Column3846"/>
    <tableColumn id="3863" xr3:uid="{4A76D9EE-8185-48F7-9928-7BDD84E41FEA}" name="Column3847"/>
    <tableColumn id="3864" xr3:uid="{4640D900-5C3C-4B48-B210-F5D55217EDFD}" name="Column3848"/>
    <tableColumn id="3865" xr3:uid="{146E3843-EE8C-478C-A211-D220BEA9664E}" name="Column3849"/>
    <tableColumn id="3866" xr3:uid="{5C485547-BA79-4B39-A3A0-867B7C5DCA9B}" name="Column3850"/>
    <tableColumn id="3867" xr3:uid="{E0923F45-6057-4502-8EFB-7FD217B98E6A}" name="Column3851"/>
    <tableColumn id="3868" xr3:uid="{1E04995D-D2D5-4246-A584-2963C5FB3FFC}" name="Column3852"/>
    <tableColumn id="3869" xr3:uid="{FB3BB9FA-52AA-43E4-B4EE-07D8471318AB}" name="Column3853"/>
    <tableColumn id="3870" xr3:uid="{62B94A97-E2A9-4E7B-9F10-DBE2BD87BB13}" name="Column3854"/>
    <tableColumn id="3871" xr3:uid="{D2E22D14-45E1-43F5-8D9F-3EF1EECE3AEC}" name="Column3855"/>
    <tableColumn id="3872" xr3:uid="{113BB50F-A14D-4BDA-B0B0-05C5ABF12C2D}" name="Column3856"/>
    <tableColumn id="3873" xr3:uid="{98FCE6F3-20A9-43F3-BEDD-5EA0698CDF1C}" name="Column3857"/>
    <tableColumn id="3874" xr3:uid="{48973295-8A57-4C6C-BDAC-ECC9E2625591}" name="Column3858"/>
    <tableColumn id="3875" xr3:uid="{4A6711F1-1B92-4019-B0EC-45B1395D22FB}" name="Column3859"/>
    <tableColumn id="3876" xr3:uid="{ADA20663-F8C4-4C07-8ABF-BB06B8CA1C45}" name="Column3860"/>
    <tableColumn id="3877" xr3:uid="{A5B2DDA7-EFA0-4851-8F84-C728ABD2C175}" name="Column3861"/>
    <tableColumn id="3878" xr3:uid="{60BBEA5D-35B2-48AC-866E-B8E5726606C3}" name="Column3862"/>
    <tableColumn id="3879" xr3:uid="{F5951171-2F18-4705-B806-CD3DF8484D7B}" name="Column3863"/>
    <tableColumn id="3880" xr3:uid="{59C78352-08DE-4062-BD05-444A48241C41}" name="Column3864"/>
    <tableColumn id="3881" xr3:uid="{B25F45A6-9BC6-40E7-8390-8B5343AAF4F0}" name="Column3865"/>
    <tableColumn id="3882" xr3:uid="{1DC1FA1E-EB7F-4814-8EB5-ACD18C274E48}" name="Column3866"/>
    <tableColumn id="3883" xr3:uid="{168AC353-6E70-4C2A-9ED0-2D5B07D6C89E}" name="Column3867"/>
    <tableColumn id="3884" xr3:uid="{2A03790D-EED9-4FEA-8374-3B9A4B28ED69}" name="Column3868"/>
    <tableColumn id="3885" xr3:uid="{1D1B9F06-D7AA-4B58-915D-F0A4C3B01E1D}" name="Column3869"/>
    <tableColumn id="3886" xr3:uid="{14461039-5360-4174-8D87-56D2CDF45CD3}" name="Column3870"/>
    <tableColumn id="3887" xr3:uid="{1D83713E-E78F-4EED-8B7B-90A581BDBB21}" name="Column3871"/>
    <tableColumn id="3888" xr3:uid="{910D3534-D922-498D-ADDE-382017318641}" name="Column3872"/>
    <tableColumn id="3889" xr3:uid="{FFD9C677-3D32-4C76-AB2C-37423991557F}" name="Column3873"/>
    <tableColumn id="3890" xr3:uid="{592D50DE-F9F9-4532-9C92-C2F8DD901890}" name="Column3874"/>
    <tableColumn id="3891" xr3:uid="{AF8C44E7-DDD3-45BD-BB40-B31BE716F19E}" name="Column3875"/>
    <tableColumn id="3892" xr3:uid="{51E7F632-2BE7-421C-98E3-2F3B8A71C1BB}" name="Column3876"/>
    <tableColumn id="3893" xr3:uid="{17CD5D48-1377-4AA1-9B63-F66B6B73FBEE}" name="Column3877"/>
    <tableColumn id="3894" xr3:uid="{F3C7CBE4-35B6-459B-97AA-BCB0D9575CE7}" name="Column3878"/>
    <tableColumn id="3895" xr3:uid="{1E3DFD3D-0B88-48F6-9C30-FBECA5CBA203}" name="Column3879"/>
    <tableColumn id="3896" xr3:uid="{85AA5F79-75D2-493D-93B8-5304AB9F115A}" name="Column3880"/>
    <tableColumn id="3897" xr3:uid="{23BEAF4E-61BA-4F24-8029-112528E83C51}" name="Column3881"/>
    <tableColumn id="3898" xr3:uid="{6C2A8095-B8A0-4AB5-AE83-5CA9109E8620}" name="Column3882"/>
    <tableColumn id="3899" xr3:uid="{06819F5F-57BF-4BC3-B544-DF9E26AFA54D}" name="Column3883"/>
    <tableColumn id="3900" xr3:uid="{157C1739-7B89-4F25-8E12-0E9A857FE235}" name="Column3884"/>
    <tableColumn id="3901" xr3:uid="{F7182631-5E3D-4253-9C6A-B4D647B7537F}" name="Column3885"/>
    <tableColumn id="3902" xr3:uid="{B44A8195-2626-473A-833D-42174762DAD5}" name="Column3886"/>
    <tableColumn id="3903" xr3:uid="{237FBCD0-22C0-476B-81F3-FC0A2B3BE48E}" name="Column3887"/>
    <tableColumn id="3904" xr3:uid="{96AE7351-43AB-4C63-B749-6E7EF5B52F1B}" name="Column3888"/>
    <tableColumn id="3905" xr3:uid="{21518FD8-C5E5-4BA9-B1CE-1FE7799D36C3}" name="Column3889"/>
    <tableColumn id="3906" xr3:uid="{32155238-6A2C-49C1-80B1-C79C650C3E0A}" name="Column3890"/>
    <tableColumn id="3907" xr3:uid="{31F5B956-1A35-4AA7-98A2-788453216566}" name="Column3891"/>
    <tableColumn id="3908" xr3:uid="{74874345-9A2A-412B-8DE0-5A31F0E3084A}" name="Column3892"/>
    <tableColumn id="3909" xr3:uid="{BE697D95-91AE-40C5-B3CD-6B31AF33BD6A}" name="Column3893"/>
    <tableColumn id="3910" xr3:uid="{54ABC957-1571-41AF-A123-CA1029D2CBA5}" name="Column3894"/>
    <tableColumn id="3911" xr3:uid="{0D63334A-1157-41CA-A492-755B59F71246}" name="Column3895"/>
    <tableColumn id="3912" xr3:uid="{2335ADC5-3E4B-44B8-9F5A-44E343272DFE}" name="Column3896"/>
    <tableColumn id="3913" xr3:uid="{C6EA82B1-698F-4DDB-8B28-98CC336307DF}" name="Column3897"/>
    <tableColumn id="3914" xr3:uid="{1DBA60AD-97C9-44B3-80D1-EB9CBB65916C}" name="Column3898"/>
    <tableColumn id="3915" xr3:uid="{2A119FC5-A4BE-4345-B128-E8A84BC23652}" name="Column3899"/>
    <tableColumn id="3916" xr3:uid="{223F1E23-8216-4AF6-8A62-48C43B8248B3}" name="Column3900"/>
    <tableColumn id="3917" xr3:uid="{5FC4D12E-B92E-4A30-B63F-685C0DB334FF}" name="Column3901"/>
    <tableColumn id="3918" xr3:uid="{82941FE5-74CF-47FA-AE16-F1C6614C709F}" name="Column3902"/>
    <tableColumn id="3919" xr3:uid="{5E763409-DA69-4622-A88C-A007318AFE07}" name="Column3903"/>
    <tableColumn id="3920" xr3:uid="{168631F1-E8B1-4CED-B6CC-62E4421F47D0}" name="Column3904"/>
    <tableColumn id="3921" xr3:uid="{A4CC2007-92DD-49A3-B67D-E79F4B746694}" name="Column3905"/>
    <tableColumn id="3922" xr3:uid="{F36FAFC1-DCAA-4277-9936-0C3E8954BC8F}" name="Column3906"/>
    <tableColumn id="3923" xr3:uid="{2B4D05DB-2891-411D-8744-48A791B69821}" name="Column3907"/>
    <tableColumn id="3924" xr3:uid="{4D2D8217-7977-4B29-AD38-FD56A1A77013}" name="Column3908"/>
    <tableColumn id="3925" xr3:uid="{CD1D70CB-C8EF-4098-BC9F-A67370A44D28}" name="Column3909"/>
    <tableColumn id="3926" xr3:uid="{CB63413A-CB63-4A8F-860F-CCF422115BDF}" name="Column3910"/>
    <tableColumn id="3927" xr3:uid="{508A45E1-F483-4203-BDA6-B19CC86C84CC}" name="Column3911"/>
    <tableColumn id="3928" xr3:uid="{3DAF750E-FC41-484C-92F4-BFDF6B5F12BA}" name="Column3912"/>
    <tableColumn id="3929" xr3:uid="{EAE1C605-BD01-48B0-BC8D-CEE356514F4D}" name="Column3913"/>
    <tableColumn id="3930" xr3:uid="{90D97951-1211-4FAD-A641-140A3E970442}" name="Column3914"/>
    <tableColumn id="3931" xr3:uid="{E1A4E30E-7BD8-4165-9BCB-F0ABA48DBD3F}" name="Column3915"/>
    <tableColumn id="3932" xr3:uid="{E9429644-030B-4682-9174-334E52C65569}" name="Column3916"/>
    <tableColumn id="3933" xr3:uid="{D97B59E6-C6C5-4DB6-9E02-7C9E72DB3525}" name="Column3917"/>
    <tableColumn id="3934" xr3:uid="{A295BA54-43B6-4FC9-983F-CADAC5D61E09}" name="Column3918"/>
    <tableColumn id="3935" xr3:uid="{ED849AAF-1B6B-43CC-9220-E6A2187999FC}" name="Column3919"/>
    <tableColumn id="3936" xr3:uid="{08F69E4B-9F7D-4804-81A5-3613ECCBE813}" name="Column3920"/>
    <tableColumn id="3937" xr3:uid="{42D246D6-0EF8-4636-84EB-8D85248261EA}" name="Column3921"/>
    <tableColumn id="3938" xr3:uid="{AF414808-8699-47C2-A76A-B87DB4958C82}" name="Column3922"/>
    <tableColumn id="3939" xr3:uid="{5E60C7EA-4543-4A8E-9A63-C1050D84C8D5}" name="Column3923"/>
    <tableColumn id="3940" xr3:uid="{3E053F73-F862-42D8-8DF0-3CEF38AD996A}" name="Column3924"/>
    <tableColumn id="3941" xr3:uid="{28EF81BB-3BEA-4B3E-A0D9-2DDF28086741}" name="Column3925"/>
    <tableColumn id="3942" xr3:uid="{022CE269-005B-43F1-B712-0C786517A764}" name="Column3926"/>
    <tableColumn id="3943" xr3:uid="{D37EF410-3E2E-429F-92E8-70336F940079}" name="Column3927"/>
    <tableColumn id="3944" xr3:uid="{68889B39-93B1-4E9C-BB50-8BF822716ED2}" name="Column3928"/>
    <tableColumn id="3945" xr3:uid="{6EF7238B-C04F-45C4-B252-A511435A1843}" name="Column3929"/>
    <tableColumn id="3946" xr3:uid="{C28DE43F-7213-4566-9BB3-86796372AFEA}" name="Column3930"/>
    <tableColumn id="3947" xr3:uid="{540102A0-050F-469F-AF72-FA905A2AD1CA}" name="Column3931"/>
    <tableColumn id="3948" xr3:uid="{D28D2E81-7315-4089-99F4-EF2295C8929C}" name="Column3932"/>
    <tableColumn id="3949" xr3:uid="{1645438E-3107-465E-B906-EE2F37534FC3}" name="Column3933"/>
    <tableColumn id="3950" xr3:uid="{40789152-865D-49AC-AE0D-71394A22FFAF}" name="Column3934"/>
    <tableColumn id="3951" xr3:uid="{9E3F092F-74A9-4AFB-9BDE-F67CBD8B6147}" name="Column3935"/>
    <tableColumn id="3952" xr3:uid="{E2B5364F-7A59-48C5-9D21-9EF955002692}" name="Column3936"/>
    <tableColumn id="3953" xr3:uid="{5B983DD9-53E6-4F6E-B66E-D2C175D31ACC}" name="Column3937"/>
    <tableColumn id="3954" xr3:uid="{1799B9A5-4E0E-446C-A4D1-62C5F26B99B9}" name="Column3938"/>
    <tableColumn id="3955" xr3:uid="{12158620-7CA9-4AE4-B367-FEC08303635F}" name="Column3939"/>
    <tableColumn id="3956" xr3:uid="{CC8BC827-B4D9-4436-904D-442D109B80D6}" name="Column3940"/>
    <tableColumn id="3957" xr3:uid="{836974EF-3E6E-4B94-AD09-F17C57229250}" name="Column3941"/>
    <tableColumn id="3958" xr3:uid="{1BD689B7-F6D8-4889-81A2-96154A4DFCBF}" name="Column3942"/>
    <tableColumn id="3959" xr3:uid="{5634EFD8-86D8-47FD-9BD1-0F93CBAB294C}" name="Column3943"/>
    <tableColumn id="3960" xr3:uid="{550FCA4B-E87A-40D3-B48D-8156C7183CA5}" name="Column3944"/>
    <tableColumn id="3961" xr3:uid="{31B33B67-3FA8-4462-B68C-C26A4D66CB09}" name="Column3945"/>
    <tableColumn id="3962" xr3:uid="{1455CC90-AA55-4835-AA00-1B9559ED39D1}" name="Column3946"/>
    <tableColumn id="3963" xr3:uid="{1B97A92B-570B-4539-8227-23F23A850771}" name="Column3947"/>
    <tableColumn id="3964" xr3:uid="{C71EB6E2-0648-42AD-9D8D-F6DB7123BCB5}" name="Column3948"/>
    <tableColumn id="3965" xr3:uid="{EF0C4B3C-F291-44B3-9966-4942ADAF6207}" name="Column3949"/>
    <tableColumn id="3966" xr3:uid="{6755184D-65A1-4259-8404-DFE1ED423C9C}" name="Column3950"/>
    <tableColumn id="3967" xr3:uid="{1991C7C2-9B54-4CF7-B79F-1876CD95571D}" name="Column3951"/>
    <tableColumn id="3968" xr3:uid="{C0758841-7A70-4F4B-B962-7D1AD323DE3D}" name="Column3952"/>
    <tableColumn id="3969" xr3:uid="{734EE2FD-6B9D-4F92-9944-39DB97CF2031}" name="Column3953"/>
    <tableColumn id="3970" xr3:uid="{96B30C13-2D8D-4DF7-ABBD-C1E3F9810A59}" name="Column3954"/>
    <tableColumn id="3971" xr3:uid="{9E018E8B-7D36-4732-8EA3-1A834E626064}" name="Column3955"/>
    <tableColumn id="3972" xr3:uid="{1810724C-85A0-4688-83D6-2292E33DF335}" name="Column3956"/>
    <tableColumn id="3973" xr3:uid="{39511928-5841-476B-9D47-956ECD99F48A}" name="Column3957"/>
    <tableColumn id="3974" xr3:uid="{B9D0BF40-5B57-4683-9096-7B10067AE2B2}" name="Column3958"/>
    <tableColumn id="3975" xr3:uid="{97B43BFF-F130-44D6-A4C9-AF011D5D57CE}" name="Column3959"/>
    <tableColumn id="3976" xr3:uid="{F53EBD9B-F476-4814-9282-608FBC22274A}" name="Column3960"/>
    <tableColumn id="3977" xr3:uid="{B4DEEE5A-815F-4C8C-B7D4-0E3E724CA3C8}" name="Column3961"/>
    <tableColumn id="3978" xr3:uid="{19979CC0-6A28-465A-816F-E05D8E4E6B9A}" name="Column3962"/>
    <tableColumn id="3979" xr3:uid="{E3F7AD2C-C555-4E3B-BFF2-EBB80024CA0E}" name="Column3963"/>
    <tableColumn id="3980" xr3:uid="{8F295634-D685-447A-BEAF-D55D672B5A35}" name="Column3964"/>
    <tableColumn id="3981" xr3:uid="{FB8B5B4F-F860-45D1-BB0D-33E5FEAA59DD}" name="Column3965"/>
    <tableColumn id="3982" xr3:uid="{C9F4D83A-B570-454D-A251-07058DB2969F}" name="Column3966"/>
    <tableColumn id="3983" xr3:uid="{E208026D-BE8A-4F3B-8C63-C901196CE7FB}" name="Column3967"/>
    <tableColumn id="3984" xr3:uid="{D017EDDE-9E75-4EF7-BA38-4B83AE4A4857}" name="Column3968"/>
    <tableColumn id="3985" xr3:uid="{9CCE3BCD-B27C-47D2-9501-BCDB3BF9CFA1}" name="Column3969"/>
    <tableColumn id="3986" xr3:uid="{33980650-FB88-4360-961A-2D71BC6610EB}" name="Column3970"/>
    <tableColumn id="3987" xr3:uid="{CD90E6A2-634F-4BB1-97D9-18AD8D12797C}" name="Column3971"/>
    <tableColumn id="3988" xr3:uid="{A97AABD9-392E-4E02-843C-04D3F55D3FC7}" name="Column3972"/>
    <tableColumn id="3989" xr3:uid="{1D73F319-9168-48FC-A5F6-C05DECBE3A9A}" name="Column3973"/>
    <tableColumn id="3990" xr3:uid="{AF4E2B50-B7A1-4034-8B5D-4A19F91BF2AB}" name="Column3974"/>
    <tableColumn id="3991" xr3:uid="{89405978-2167-4514-8F47-5B6FD8F6703C}" name="Column3975"/>
    <tableColumn id="3992" xr3:uid="{4C06D140-CB80-4F1C-840A-C5856074A7EB}" name="Column3976"/>
    <tableColumn id="3993" xr3:uid="{36858636-AB6D-4C03-A762-74F6B29FFA11}" name="Column3977"/>
    <tableColumn id="3994" xr3:uid="{3D76A55F-4139-46CC-88DC-FA96FF174549}" name="Column3978"/>
    <tableColumn id="3995" xr3:uid="{D73E5099-E3DE-4E54-AF87-1653A41B7883}" name="Column3979"/>
    <tableColumn id="3996" xr3:uid="{A37F1F4F-4D07-4BC4-ACA4-4CF3368DCD44}" name="Column3980"/>
    <tableColumn id="3997" xr3:uid="{98CEF14C-CD51-463C-9B63-D73EF2FD1DEA}" name="Column3981"/>
    <tableColumn id="3998" xr3:uid="{014838B9-2AFF-4CC3-9A8B-76747D11A92C}" name="Column3982"/>
    <tableColumn id="3999" xr3:uid="{AEB8C320-A9B6-4B4A-8B5A-3C0205C125D2}" name="Column3983"/>
    <tableColumn id="4000" xr3:uid="{4E78FBAE-0E84-4C29-80BF-79D17C5B19B9}" name="Column3984"/>
    <tableColumn id="4001" xr3:uid="{43DCD759-F6C9-40BA-8EB2-A9BFDC03AEB9}" name="Column3985"/>
    <tableColumn id="4002" xr3:uid="{5001C00E-1033-40DF-BF82-57B14045A548}" name="Column3986"/>
    <tableColumn id="4003" xr3:uid="{A3C3FED9-41D6-4E33-B52C-E9487635DF99}" name="Column3987"/>
    <tableColumn id="4004" xr3:uid="{C78A3715-C8DB-4FA5-8F31-8471458FC497}" name="Column3988"/>
    <tableColumn id="4005" xr3:uid="{DC8DCCF7-606A-4CE2-B62C-EE78449824FB}" name="Column3989"/>
    <tableColumn id="4006" xr3:uid="{63CFC432-8554-459C-831F-A66D84E70BD7}" name="Column3990"/>
    <tableColumn id="4007" xr3:uid="{5DFFC617-5175-4E29-BD19-3CCBF31CEB8E}" name="Column3991"/>
    <tableColumn id="4008" xr3:uid="{EDA83777-E9A2-41A7-93BF-A094C7F75772}" name="Column3992"/>
    <tableColumn id="4009" xr3:uid="{9D370F20-8A98-4C45-8D57-BEECB31F14AA}" name="Column3993"/>
    <tableColumn id="4010" xr3:uid="{3A5ABA18-DC63-4BAC-AC2A-0A2FF452A05B}" name="Column3994"/>
    <tableColumn id="4011" xr3:uid="{E2CCA462-CAC5-4C60-8E88-98BCEED6410F}" name="Column3995"/>
    <tableColumn id="4012" xr3:uid="{F2B7E951-E62A-4004-93CB-EFDB3207EAD2}" name="Column3996"/>
    <tableColumn id="4013" xr3:uid="{119F0A0A-ED2E-4812-A619-F4B1731F5B45}" name="Column3997"/>
    <tableColumn id="4014" xr3:uid="{9EC6087A-1341-4D1C-B641-C442259B608C}" name="Column3998"/>
    <tableColumn id="4015" xr3:uid="{4C9B4829-139F-41F2-8073-A5582E0DF17D}" name="Column3999"/>
    <tableColumn id="4016" xr3:uid="{7625544A-2695-42CF-99CD-6344458B2879}" name="Column4000"/>
    <tableColumn id="4017" xr3:uid="{2332F3FA-68C5-4A29-B191-A526E6A2CF20}" name="Column4001"/>
    <tableColumn id="4018" xr3:uid="{D647ECE3-AA16-4399-B3D2-DE328E4097C6}" name="Column4002"/>
    <tableColumn id="4019" xr3:uid="{DE54A9A1-2B6C-49D5-A360-6E0CF5FD0C2D}" name="Column4003"/>
    <tableColumn id="4020" xr3:uid="{082C732E-09AC-47B7-98BD-7C89D0A9BA35}" name="Column4004"/>
    <tableColumn id="4021" xr3:uid="{47FC1C64-DED3-41B6-9765-94D4991B329B}" name="Column4005"/>
    <tableColumn id="4022" xr3:uid="{1267CE64-0750-4200-B175-00FF4CEB96CA}" name="Column4006"/>
    <tableColumn id="4023" xr3:uid="{4C6A5B38-2BE8-4C57-B449-54088699B095}" name="Column4007"/>
    <tableColumn id="4024" xr3:uid="{3296F935-8B35-4ADC-B539-F66D6601EB57}" name="Column4008"/>
    <tableColumn id="4025" xr3:uid="{BA081AFB-CE68-4C4E-996F-B0AB48114B1F}" name="Column4009"/>
    <tableColumn id="4026" xr3:uid="{A0F2AB79-B95A-491D-A452-5A4B97704AB6}" name="Column4010"/>
    <tableColumn id="4027" xr3:uid="{2FA5D8F1-053B-4147-9FF0-99E3A62E7791}" name="Column4011"/>
    <tableColumn id="4028" xr3:uid="{65E1942A-4C3D-499D-8D5F-243653B7D5E2}" name="Column4012"/>
    <tableColumn id="4029" xr3:uid="{364124A7-3944-4FC6-BBCD-B793457EEEA2}" name="Column4013"/>
    <tableColumn id="4030" xr3:uid="{172F706B-B651-4B0B-A827-C8C87291237E}" name="Column4014"/>
    <tableColumn id="4031" xr3:uid="{2FC524F1-925F-48CB-BA21-1DC258BF2E30}" name="Column4015"/>
    <tableColumn id="4032" xr3:uid="{C487CE18-56C5-4E9A-88B7-7A4612C9158B}" name="Column4016"/>
    <tableColumn id="4033" xr3:uid="{63704203-7094-4A67-A1D8-D146F5C1D36E}" name="Column4017"/>
    <tableColumn id="4034" xr3:uid="{6A2FBE50-0818-41B0-A290-E78CE59A3EE8}" name="Column4018"/>
    <tableColumn id="4035" xr3:uid="{C0759629-3917-4859-8983-40E1945B369A}" name="Column4019"/>
    <tableColumn id="4036" xr3:uid="{78B587C2-005A-4A04-A4AD-3431CED671FA}" name="Column4020"/>
    <tableColumn id="4037" xr3:uid="{AF516531-690C-421F-B902-949F68AB39E4}" name="Column4021"/>
    <tableColumn id="4038" xr3:uid="{73A18B65-438A-44CA-A55E-331C613F43BA}" name="Column4022"/>
    <tableColumn id="4039" xr3:uid="{ABE09A79-D30C-4FEE-AF2B-FAB048BE9AAF}" name="Column4023"/>
    <tableColumn id="4040" xr3:uid="{4F3CCE5D-ED06-457C-A7B1-5A519C59E11E}" name="Column4024"/>
    <tableColumn id="4041" xr3:uid="{9A202B5B-76A5-4825-864A-5B22A146072D}" name="Column4025"/>
    <tableColumn id="4042" xr3:uid="{684D8206-BD90-4D8F-A385-73C7DD668582}" name="Column4026"/>
    <tableColumn id="4043" xr3:uid="{FEBF7D6A-D879-4342-937B-A3FB26F73289}" name="Column4027"/>
    <tableColumn id="4044" xr3:uid="{A2001720-29E1-476E-AEEC-73349AAA63C1}" name="Column4028"/>
    <tableColumn id="4045" xr3:uid="{B0FE5AB1-ABB2-4C4D-AE92-0B5F22CAF658}" name="Column4029"/>
    <tableColumn id="4046" xr3:uid="{352089BE-B517-4282-8490-968F9A6E42C3}" name="Column4030"/>
    <tableColumn id="4047" xr3:uid="{16B5E94A-945F-4B83-A5E8-8A5808007BA7}" name="Column4031"/>
    <tableColumn id="4048" xr3:uid="{26D39D0A-108E-440D-8903-BA4B4453E715}" name="Column4032"/>
    <tableColumn id="4049" xr3:uid="{F2898167-2ECA-4535-9791-E42569AACD86}" name="Column4033"/>
    <tableColumn id="4050" xr3:uid="{F3CCF4EC-E8AF-4978-B148-B306348F4B23}" name="Column4034"/>
    <tableColumn id="4051" xr3:uid="{986F8AB4-FB16-40DB-B5B1-085C0C24C025}" name="Column4035"/>
    <tableColumn id="4052" xr3:uid="{357BFF8C-8EA2-45B7-AA0E-BD562FFCDF8E}" name="Column4036"/>
    <tableColumn id="4053" xr3:uid="{208C2252-BD9D-4A6A-9972-F887426D7D11}" name="Column4037"/>
    <tableColumn id="4054" xr3:uid="{99BDAB22-DD2E-493F-8C20-9F9616389406}" name="Column4038"/>
    <tableColumn id="4055" xr3:uid="{A0EF56FE-70A7-4564-9B4D-3E6FF2322138}" name="Column4039"/>
    <tableColumn id="4056" xr3:uid="{B687FFF6-3ECF-434C-962A-8A604E0E5DA0}" name="Column4040"/>
    <tableColumn id="4057" xr3:uid="{594BA0D2-C4AC-4A28-8E1F-22F99E16FE38}" name="Column4041"/>
    <tableColumn id="4058" xr3:uid="{EAD11B8E-A75C-4382-BDE3-086E7358774F}" name="Column4042"/>
    <tableColumn id="4059" xr3:uid="{E997736A-98FB-4485-9B53-C668C7E96A03}" name="Column4043"/>
    <tableColumn id="4060" xr3:uid="{8FA2B715-3D95-4193-BFB7-B1B4DA98FA2F}" name="Column4044"/>
    <tableColumn id="4061" xr3:uid="{54DE6876-1CCE-40A7-9F8E-13F3E6D4333F}" name="Column4045"/>
    <tableColumn id="4062" xr3:uid="{946CDF31-CC81-4AFC-BC0B-4C9FDED9A78E}" name="Column4046"/>
    <tableColumn id="4063" xr3:uid="{960D61B9-5DB9-45E1-95F9-4378EFA37CA5}" name="Column4047"/>
    <tableColumn id="4064" xr3:uid="{E6A77A48-C3F8-49C2-B8E6-C5F3ADEE3E87}" name="Column4048"/>
    <tableColumn id="4065" xr3:uid="{86E3A565-103F-4E12-9737-D55E81610E5B}" name="Column4049"/>
    <tableColumn id="4066" xr3:uid="{CA298CE3-0820-464A-B136-8EF4C4AC665E}" name="Column4050"/>
    <tableColumn id="4067" xr3:uid="{0FC6E1D3-3CB0-4729-BD2F-C2646CAD4ED9}" name="Column4051"/>
    <tableColumn id="4068" xr3:uid="{81E3FF2C-79D2-40EE-8A84-7206BEFEE62D}" name="Column4052"/>
    <tableColumn id="4069" xr3:uid="{5B93E810-9D4F-4EE1-9EF2-B3C992B61C63}" name="Column4053"/>
    <tableColumn id="4070" xr3:uid="{B819C918-D105-4F4D-A533-72F3EB67B88C}" name="Column4054"/>
    <tableColumn id="4071" xr3:uid="{805ABD83-6A78-40B3-B187-E0306E5EF5B2}" name="Column4055"/>
    <tableColumn id="4072" xr3:uid="{B60A4CD2-6DDF-49EF-B6E2-C30DC1A13F07}" name="Column4056"/>
    <tableColumn id="4073" xr3:uid="{B2752F0D-E236-4647-95F5-8B91E2D3D2D1}" name="Column4057"/>
    <tableColumn id="4074" xr3:uid="{4C91A9A6-E2FD-4868-8704-72BB9126B1E6}" name="Column4058"/>
    <tableColumn id="4075" xr3:uid="{826B1D2B-3EA4-4E55-91A6-318B63D64016}" name="Column4059"/>
    <tableColumn id="4076" xr3:uid="{E5B9222F-D89D-4C8F-9CB3-683957E85325}" name="Column4060"/>
    <tableColumn id="4077" xr3:uid="{883A4725-0ED8-43FE-B664-4FD678593481}" name="Column4061"/>
    <tableColumn id="4078" xr3:uid="{9482BD66-13E1-47B8-B889-86DF1C299909}" name="Column4062"/>
    <tableColumn id="4079" xr3:uid="{4136E94A-EA2F-4A38-A524-840FA400049F}" name="Column4063"/>
    <tableColumn id="4080" xr3:uid="{8D56DAE6-8B0B-4CD9-9F23-3C880FEFC657}" name="Column4064"/>
    <tableColumn id="4081" xr3:uid="{417FD792-748E-4178-8A0B-E0BAF5DD260F}" name="Column4065"/>
    <tableColumn id="4082" xr3:uid="{8FA1EDE8-DC12-4799-BF4F-193274E64CB7}" name="Column4066"/>
    <tableColumn id="4083" xr3:uid="{56685D4D-4D50-4838-B3A6-F8D79E878E73}" name="Column4067"/>
    <tableColumn id="4084" xr3:uid="{1D1516E0-F054-452E-A80D-59FD54E227DF}" name="Column4068"/>
    <tableColumn id="4085" xr3:uid="{03260F85-37D5-4AB5-A466-551558269A1E}" name="Column4069"/>
    <tableColumn id="4086" xr3:uid="{BDEC9E65-D966-4F2A-A3FF-425779B544F1}" name="Column4070"/>
    <tableColumn id="4087" xr3:uid="{79B60684-5A99-49BE-BBFE-1F69D0F369FF}" name="Column4071"/>
    <tableColumn id="4088" xr3:uid="{A18FF4DF-CE82-41F8-A73E-F7D8B91AAB87}" name="Column4072"/>
    <tableColumn id="4089" xr3:uid="{56D8EA8A-7C99-4A7D-ADE5-1FB08B1EA356}" name="Column4073"/>
    <tableColumn id="4090" xr3:uid="{8917BE4D-1856-407E-B941-7436B5EDCACE}" name="Column4074"/>
    <tableColumn id="4091" xr3:uid="{B8981DC2-C014-4BAA-8746-0314E9C95936}" name="Column4075"/>
    <tableColumn id="4092" xr3:uid="{5C5277BA-DEE7-4343-9E52-5EA45AA0839B}" name="Column4076"/>
    <tableColumn id="4093" xr3:uid="{614B29C9-236B-4DC8-BC77-B36C17B80C5E}" name="Column4077"/>
    <tableColumn id="4094" xr3:uid="{E9A4C30E-10FA-4BA3-8E1E-82C7DA3A69FE}" name="Column4078"/>
    <tableColumn id="4095" xr3:uid="{09E08791-AB18-4F07-8F62-BAC2EC06A283}" name="Column4079"/>
    <tableColumn id="4096" xr3:uid="{C4B37026-5D56-43EA-81EB-2138E6F4525D}" name="Column4080"/>
    <tableColumn id="4097" xr3:uid="{1A63C07B-9FCB-48E1-B033-EF3AE654B6F5}" name="Column4081"/>
    <tableColumn id="4098" xr3:uid="{D1B60FD0-825A-4459-8E6C-E5D7457ACCB7}" name="Column4082"/>
    <tableColumn id="4099" xr3:uid="{DD3431B0-E19C-41A4-B459-C8704E43C2A2}" name="Column4083"/>
    <tableColumn id="4100" xr3:uid="{255C7262-4119-4995-BEAC-A7D1638DBB72}" name="Column4084"/>
    <tableColumn id="4101" xr3:uid="{06EA52BB-0213-4CA3-8DFE-036ED2CEE803}" name="Column4085"/>
    <tableColumn id="4102" xr3:uid="{995714D1-2806-420B-A65A-2EF6FC32539A}" name="Column4086"/>
    <tableColumn id="4103" xr3:uid="{28DD87A1-46B6-4AFF-99F9-88C5A0777775}" name="Column4087"/>
    <tableColumn id="4104" xr3:uid="{1B0E2A54-3FC4-47C7-BBAE-40F31A2DA135}" name="Column4088"/>
    <tableColumn id="4105" xr3:uid="{13C25587-08D7-4382-B8A8-BCD6EDD740E7}" name="Column4089"/>
    <tableColumn id="4106" xr3:uid="{83FB073B-D24A-4D6F-9266-1F3AE6FB1F3C}" name="Column4090"/>
    <tableColumn id="4107" xr3:uid="{EB543E0C-1EE5-4C7D-8131-03A779F3D9B1}" name="Column4091"/>
    <tableColumn id="4108" xr3:uid="{F280AB18-0856-4D42-8B9E-CDBA1FCD61F8}" name="Column4092"/>
    <tableColumn id="4109" xr3:uid="{47094CA3-3A29-4443-9647-6942594768DC}" name="Column4093"/>
    <tableColumn id="4110" xr3:uid="{FEF46B40-23AE-4485-AB7A-7EF60A884CE5}" name="Column4094"/>
    <tableColumn id="4111" xr3:uid="{92C41478-7DFA-4CEC-A95B-C96AC649FF2D}" name="Column4095"/>
    <tableColumn id="4112" xr3:uid="{9F0908C2-089D-4323-9CEE-91F3DD4764F9}" name="Column4096"/>
    <tableColumn id="4113" xr3:uid="{7B54D2ED-ACDD-4197-874B-A2EDC5C676A9}" name="Column4097"/>
    <tableColumn id="4114" xr3:uid="{A7ED3AFC-21EB-4F0F-A174-248A19D2A19E}" name="Column4098"/>
    <tableColumn id="4115" xr3:uid="{AD53D323-AC3D-487C-838F-79BEF50EE6F7}" name="Column4099"/>
    <tableColumn id="4116" xr3:uid="{EE43B759-0AEE-4AC5-9EC5-A95D5C118C87}" name="Column4100"/>
    <tableColumn id="4117" xr3:uid="{6E233CAF-3656-4DD4-B955-11EE560D2551}" name="Column4101"/>
    <tableColumn id="4118" xr3:uid="{94685750-2E17-449A-ADB5-555899699CBE}" name="Column4102"/>
    <tableColumn id="4119" xr3:uid="{DBC0FF43-7C8B-4ACD-A35B-99001480C2D5}" name="Column4103"/>
    <tableColumn id="4120" xr3:uid="{0D7AF24A-82D6-4B0E-BE07-9DD4DFF370F8}" name="Column4104"/>
    <tableColumn id="4121" xr3:uid="{09702315-F215-431D-A2B2-081EBD7ED23B}" name="Column4105"/>
    <tableColumn id="4122" xr3:uid="{D523C72D-CFA3-4BE1-B1B5-B42F668E4DD7}" name="Column4106"/>
    <tableColumn id="4123" xr3:uid="{2C347E26-EE30-4678-8FBF-C20BCF1F916C}" name="Column4107"/>
    <tableColumn id="4124" xr3:uid="{AEE42BD4-C91F-444E-AB6B-C960587B3352}" name="Column4108"/>
    <tableColumn id="4125" xr3:uid="{997E8FC3-0266-4412-B02D-57AF7CFCC79E}" name="Column4109"/>
    <tableColumn id="4126" xr3:uid="{1AA71F78-7AC8-488F-9DF4-618C0C2FD0AB}" name="Column4110"/>
    <tableColumn id="4127" xr3:uid="{DD1B4AE1-71B6-4F11-A56A-05EF9221263F}" name="Column4111"/>
    <tableColumn id="4128" xr3:uid="{860E182A-EA71-4F3E-84C7-18370D6303D5}" name="Column4112"/>
    <tableColumn id="4129" xr3:uid="{AEAF57FC-51D8-4031-95F8-4D4A73131398}" name="Column4113"/>
    <tableColumn id="4130" xr3:uid="{17EEEF98-2CD7-43A7-B1CD-A228D4D91D64}" name="Column4114"/>
    <tableColumn id="4131" xr3:uid="{F22AD8F2-7B8E-4F23-BC28-28AD442D3F53}" name="Column4115"/>
    <tableColumn id="4132" xr3:uid="{CBC0E62A-AE93-4252-97AA-AB19924E5687}" name="Column4116"/>
    <tableColumn id="4133" xr3:uid="{11D6C9E7-4E9D-436A-9076-E3A1209190E4}" name="Column4117"/>
    <tableColumn id="4134" xr3:uid="{2FDB8E96-385C-4850-B34B-20D335F155EF}" name="Column4118"/>
    <tableColumn id="4135" xr3:uid="{FFDBD661-927A-4C6E-A549-A5F62FF9FB8B}" name="Column4119"/>
    <tableColumn id="4136" xr3:uid="{A541DE6E-01B9-497C-BC59-8D0FD1142310}" name="Column4120"/>
    <tableColumn id="4137" xr3:uid="{7A9E4625-2C69-48DE-9891-563891FB696D}" name="Column4121"/>
    <tableColumn id="4138" xr3:uid="{D5F48422-2C08-4EFE-82B3-E251B0F0A51F}" name="Column4122"/>
    <tableColumn id="4139" xr3:uid="{AF86768C-2BE0-47D8-8E58-FBF79350FB0E}" name="Column4123"/>
    <tableColumn id="4140" xr3:uid="{120FDA5F-4E18-42A5-9EEC-7A74F862BDDE}" name="Column4124"/>
    <tableColumn id="4141" xr3:uid="{EFD88B1E-7AC3-4BF7-9EF4-446A051113D7}" name="Column4125"/>
    <tableColumn id="4142" xr3:uid="{A564B6D2-61C9-46CB-B854-8DC8731C255A}" name="Column4126"/>
    <tableColumn id="4143" xr3:uid="{2A6E3F78-2DCC-43E3-B08B-4EF035829BB3}" name="Column4127"/>
    <tableColumn id="4144" xr3:uid="{A276D198-870F-4257-B3F7-7FCECAB322C3}" name="Column4128"/>
    <tableColumn id="4145" xr3:uid="{AE095CDA-5D52-482A-9D55-7FB164A19B13}" name="Column4129"/>
    <tableColumn id="4146" xr3:uid="{E6F7359E-CD55-44B3-A592-957BB0DA17A0}" name="Column4130"/>
    <tableColumn id="4147" xr3:uid="{4740A4E8-3337-41DE-8765-5CAF8D7D4DF5}" name="Column4131"/>
    <tableColumn id="4148" xr3:uid="{19F21FEE-8CC3-4412-9AB5-1E8265F2889D}" name="Column4132"/>
    <tableColumn id="4149" xr3:uid="{0F2ABD1B-EA11-48BC-99C8-8F7A3C73E9F4}" name="Column4133"/>
    <tableColumn id="4150" xr3:uid="{C36BA81C-AC95-45AA-9846-97C7B2518A12}" name="Column4134"/>
    <tableColumn id="4151" xr3:uid="{0BD15A19-0ACF-4271-9338-C17483DB132D}" name="Column4135"/>
    <tableColumn id="4152" xr3:uid="{29104806-9778-405B-9659-05E4DE772DD6}" name="Column4136"/>
    <tableColumn id="4153" xr3:uid="{C10B936D-DE68-4591-8C73-5F097AB71C62}" name="Column4137"/>
    <tableColumn id="4154" xr3:uid="{8A49D59B-C22D-40DF-B62F-F97A5199C525}" name="Column4138"/>
    <tableColumn id="4155" xr3:uid="{556C89AF-7357-4129-93CE-3616F1F66F3D}" name="Column4139"/>
    <tableColumn id="4156" xr3:uid="{56217646-1061-42D4-B006-06FC6F089504}" name="Column4140"/>
    <tableColumn id="4157" xr3:uid="{9076A01B-B769-4577-AAC9-43FA74E8C6EB}" name="Column4141"/>
    <tableColumn id="4158" xr3:uid="{EE75D89B-BA5A-4722-AB99-84BF53A6FF87}" name="Column4142"/>
    <tableColumn id="4159" xr3:uid="{9E9F1CF4-AA8C-4898-BE03-D5EC5FC15DA3}" name="Column4143"/>
    <tableColumn id="4160" xr3:uid="{C92EA57E-69F9-4E6A-AE73-6DAC1E74907C}" name="Column4144"/>
    <tableColumn id="4161" xr3:uid="{63BAEA88-E8E5-4EBD-AC41-47C3A927E3C2}" name="Column4145"/>
    <tableColumn id="4162" xr3:uid="{6582382F-67FE-45D4-A28B-CC013BC97A76}" name="Column4146"/>
    <tableColumn id="4163" xr3:uid="{3AE106EC-B1E9-41CE-A1AF-96A0DF7951FE}" name="Column4147"/>
    <tableColumn id="4164" xr3:uid="{0D31A40E-05C5-4456-BF72-D43EAC3E0E40}" name="Column4148"/>
    <tableColumn id="4165" xr3:uid="{4D7B8EB8-3CF1-47AA-B536-3B2CF39C2158}" name="Column4149"/>
    <tableColumn id="4166" xr3:uid="{17ACC5A8-3757-411E-92C4-1B7B417815E8}" name="Column4150"/>
    <tableColumn id="4167" xr3:uid="{FCE69620-BA70-4CDC-8215-53F19D27C540}" name="Column4151"/>
    <tableColumn id="4168" xr3:uid="{7E9D68B6-9E9D-4D13-B0BA-52276FA26447}" name="Column4152"/>
    <tableColumn id="4169" xr3:uid="{323C996E-27C1-4128-8A5C-1A2AC2F2FCFA}" name="Column4153"/>
    <tableColumn id="4170" xr3:uid="{0371C94C-381B-40B9-81FA-096A3FFB0292}" name="Column4154"/>
    <tableColumn id="4171" xr3:uid="{491988D1-D389-48CC-AA62-E32FC51B14F2}" name="Column4155"/>
    <tableColumn id="4172" xr3:uid="{4170E622-4567-408D-9C46-5CECFD2C3042}" name="Column4156"/>
    <tableColumn id="4173" xr3:uid="{8DEC2519-A357-4E61-8BE7-AA284D5FBBF8}" name="Column4157"/>
    <tableColumn id="4174" xr3:uid="{6F939BF6-C8AE-4BC6-AF33-FC971BDE9081}" name="Column4158"/>
    <tableColumn id="4175" xr3:uid="{BF7ADDB8-1D5A-4C5A-8AE1-95A3F889D986}" name="Column4159"/>
    <tableColumn id="4176" xr3:uid="{7BC89533-3A47-4569-8063-3BA6840DA28E}" name="Column4160"/>
    <tableColumn id="4177" xr3:uid="{6A2A987E-B221-4126-9C4F-86D7238A3BBD}" name="Column4161"/>
    <tableColumn id="4178" xr3:uid="{FCD01780-3254-4431-AD3A-8A9FC2201573}" name="Column4162"/>
    <tableColumn id="4179" xr3:uid="{3AC58884-0C3A-449A-B154-34F7B3D674CD}" name="Column4163"/>
    <tableColumn id="4180" xr3:uid="{27732A0A-9A98-4562-BC6C-A1BC6A2329B8}" name="Column4164"/>
    <tableColumn id="4181" xr3:uid="{6FF67E3A-E824-41D7-8FB5-F459A615C08C}" name="Column4165"/>
    <tableColumn id="4182" xr3:uid="{7094B3BC-D96D-495B-9EAB-D840482E823E}" name="Column4166"/>
    <tableColumn id="4183" xr3:uid="{B2217ED5-B6A5-4C1C-B3F3-E4E642195CD5}" name="Column4167"/>
    <tableColumn id="4184" xr3:uid="{413038CC-AC86-4701-AD84-C82F21162B1B}" name="Column4168"/>
    <tableColumn id="4185" xr3:uid="{D6D13D4F-E39A-477A-A2CA-B80A80DD3E4F}" name="Column4169"/>
    <tableColumn id="4186" xr3:uid="{09E447D5-6F86-421B-ACA0-71681120572B}" name="Column4170"/>
    <tableColumn id="4187" xr3:uid="{9B566AA7-0EE2-4414-86CE-EC2E7D43A308}" name="Column4171"/>
    <tableColumn id="4188" xr3:uid="{1B4BC002-F8B0-4E26-BB62-56830F71B437}" name="Column4172"/>
    <tableColumn id="4189" xr3:uid="{700B988A-549F-45B4-9F9E-A1E6EE8924B4}" name="Column4173"/>
    <tableColumn id="4190" xr3:uid="{61EEE941-5A25-4B02-8536-1A6E77D7A85B}" name="Column4174"/>
    <tableColumn id="4191" xr3:uid="{91D98B9E-CC34-44E8-AB37-66EDE09AEBFC}" name="Column4175"/>
    <tableColumn id="4192" xr3:uid="{FD23CDA1-E143-4170-8589-15C565B7CD80}" name="Column4176"/>
    <tableColumn id="4193" xr3:uid="{B99C8795-FC1B-49B8-8482-D84FD97151C5}" name="Column4177"/>
    <tableColumn id="4194" xr3:uid="{B096FFB2-835C-44CA-8361-6AEB58334B45}" name="Column4178"/>
    <tableColumn id="4195" xr3:uid="{1B42BF49-B5FC-4998-BD82-DE1E1317165A}" name="Column4179"/>
    <tableColumn id="4196" xr3:uid="{EDA82C56-FB8D-4609-B3B9-9F8521585046}" name="Column4180"/>
    <tableColumn id="4197" xr3:uid="{800CE3E0-4F17-4123-9FE3-5A31D56F8BE1}" name="Column4181"/>
    <tableColumn id="4198" xr3:uid="{66E82269-10C3-41D6-9783-B4675287F10D}" name="Column4182"/>
    <tableColumn id="4199" xr3:uid="{0BD6DFB7-7E84-473C-AD51-41565F7D2133}" name="Column4183"/>
    <tableColumn id="4200" xr3:uid="{E8C1A92E-21CF-4485-8357-DE5771BC124B}" name="Column4184"/>
    <tableColumn id="4201" xr3:uid="{8D0E6A8E-630E-4ACF-B866-207F21382FD8}" name="Column4185"/>
    <tableColumn id="4202" xr3:uid="{C7FDA6B8-468B-4AB3-B80A-D85F68B16FD6}" name="Column4186"/>
    <tableColumn id="4203" xr3:uid="{8A4FB1EE-3065-4C97-8053-596EBE977BE1}" name="Column4187"/>
    <tableColumn id="4204" xr3:uid="{879A3734-3958-496F-A37C-9D235BF13ECD}" name="Column4188"/>
    <tableColumn id="4205" xr3:uid="{1BA9AAA5-0DF1-4F54-B119-E8822A1A4878}" name="Column4189"/>
    <tableColumn id="4206" xr3:uid="{D775640E-791E-4860-9B3C-EAD5B79FFAB9}" name="Column4190"/>
    <tableColumn id="4207" xr3:uid="{6377B956-F829-42F0-8A37-CE6CC0836876}" name="Column4191"/>
    <tableColumn id="4208" xr3:uid="{D5D4761A-B593-446A-93D6-E45065D8FC49}" name="Column4192"/>
    <tableColumn id="4209" xr3:uid="{31DF48EE-6C08-4C77-9497-A4615762F30C}" name="Column4193"/>
    <tableColumn id="4210" xr3:uid="{94DD27E6-3CD9-4D84-9A48-DDFCE9255B70}" name="Column4194"/>
    <tableColumn id="4211" xr3:uid="{84A65DDA-3C73-42C2-A9D7-91AC8BF5C4C5}" name="Column4195"/>
    <tableColumn id="4212" xr3:uid="{8D3A925D-9CCC-461E-A86C-EB89507446F0}" name="Column4196"/>
    <tableColumn id="4213" xr3:uid="{5242ABF9-F598-4239-AA78-E6D604B1A546}" name="Column4197"/>
    <tableColumn id="4214" xr3:uid="{39BA35B2-0AD2-410B-A9B7-614929FCBE01}" name="Column4198"/>
    <tableColumn id="4215" xr3:uid="{28306304-C6C4-4469-8E2B-A069014C253D}" name="Column4199"/>
    <tableColumn id="4216" xr3:uid="{578771DF-7B64-4FEB-8B34-77305CA844C7}" name="Column4200"/>
    <tableColumn id="4217" xr3:uid="{664A6178-994A-4C72-AA8C-EB3811F6E6B1}" name="Column4201"/>
    <tableColumn id="4218" xr3:uid="{018EB197-ED0A-43BE-BD6B-A2BF280B55B6}" name="Column4202"/>
    <tableColumn id="4219" xr3:uid="{54E6C348-FD66-424E-91DB-4B9F6E24E937}" name="Column4203"/>
    <tableColumn id="4220" xr3:uid="{2C86B205-285B-430A-8CED-838B6FA07E95}" name="Column4204"/>
    <tableColumn id="4221" xr3:uid="{733C8D80-764C-45F6-A7E3-2B58DA2577F7}" name="Column4205"/>
    <tableColumn id="4222" xr3:uid="{B1C54B59-97AE-43C5-84F5-0FDE0C5B1818}" name="Column4206"/>
    <tableColumn id="4223" xr3:uid="{C09BF56B-C15D-4579-84AD-0671E6A2F10F}" name="Column4207"/>
    <tableColumn id="4224" xr3:uid="{A3C46456-709B-4513-87C7-C05CD5EDFB9E}" name="Column4208"/>
    <tableColumn id="4225" xr3:uid="{EDDE51CE-6BD9-4594-ACB8-F0223B459198}" name="Column4209"/>
    <tableColumn id="4226" xr3:uid="{3C881017-4464-4008-9D03-13551F0B701C}" name="Column4210"/>
    <tableColumn id="4227" xr3:uid="{00531377-BF46-4E81-B0BA-0F517A9D0911}" name="Column4211"/>
    <tableColumn id="4228" xr3:uid="{AF1DFC30-8DC6-4F85-8670-70055BCC08FC}" name="Column4212"/>
    <tableColumn id="4229" xr3:uid="{F5F164DB-4718-4A72-A1B6-99C5508BDCB9}" name="Column4213"/>
    <tableColumn id="4230" xr3:uid="{83ED9CA3-7575-4756-B2F8-5B71B3B6413F}" name="Column4214"/>
    <tableColumn id="4231" xr3:uid="{34BA441B-FFAF-428B-8BE2-FE45C19CCD53}" name="Column4215"/>
    <tableColumn id="4232" xr3:uid="{3FD33112-E59A-43B6-A13A-494FD2257ADC}" name="Column4216"/>
    <tableColumn id="4233" xr3:uid="{D15D13E8-FA23-457D-9C30-C7D09D43634C}" name="Column4217"/>
    <tableColumn id="4234" xr3:uid="{67B1B52F-38A6-4A4E-BDFF-0D90133CD9D2}" name="Column4218"/>
    <tableColumn id="4235" xr3:uid="{956B12E7-B07E-40AE-AE4B-2DAB035AB4F5}" name="Column4219"/>
    <tableColumn id="4236" xr3:uid="{B7A8DE64-E12A-42D7-A644-B747B565A933}" name="Column4220"/>
    <tableColumn id="4237" xr3:uid="{22C76837-7766-454F-80B7-EE9CE8E2BD5E}" name="Column4221"/>
    <tableColumn id="4238" xr3:uid="{B7CDE756-D83B-478C-8EB9-8564D45D511A}" name="Column4222"/>
    <tableColumn id="4239" xr3:uid="{AABC69FA-EEC6-4570-BA51-06D5A32DD784}" name="Column4223"/>
    <tableColumn id="4240" xr3:uid="{864AA309-AB65-47D0-B7A3-270529984A3F}" name="Column4224"/>
    <tableColumn id="4241" xr3:uid="{844DE4AA-1EEC-4C82-B35A-6421EEFBD1C8}" name="Column4225"/>
    <tableColumn id="4242" xr3:uid="{B33BB692-6109-4E09-BF57-22B3CAAB2CC9}" name="Column4226"/>
    <tableColumn id="4243" xr3:uid="{6DDD5E2E-5153-479C-927B-9A06D696B2AD}" name="Column4227"/>
    <tableColumn id="4244" xr3:uid="{E4A1C8BB-2473-425B-B807-102D2454CDFC}" name="Column4228"/>
    <tableColumn id="4245" xr3:uid="{524A4D30-92CF-48F1-B885-D0BE23CB4ED8}" name="Column4229"/>
    <tableColumn id="4246" xr3:uid="{49AF3064-1905-4DFB-A172-C3674EAF2255}" name="Column4230"/>
    <tableColumn id="4247" xr3:uid="{EED719D2-33D6-4984-BD83-21A928F03332}" name="Column4231"/>
    <tableColumn id="4248" xr3:uid="{EE2182ED-8B5C-4B96-AEEF-390DD2544BDF}" name="Column4232"/>
    <tableColumn id="4249" xr3:uid="{64123400-7440-4883-AE9A-DC0D5A0D6F23}" name="Column4233"/>
    <tableColumn id="4250" xr3:uid="{7256969E-120D-4613-B08D-BFA09B04BCB9}" name="Column4234"/>
    <tableColumn id="4251" xr3:uid="{D5AF8BF2-BF38-484F-9B58-9C0625FF95B0}" name="Column4235"/>
    <tableColumn id="4252" xr3:uid="{357965A2-E00A-4903-9DED-90DF7502FE70}" name="Column4236"/>
    <tableColumn id="4253" xr3:uid="{FB2C81F5-C7E7-42D8-9363-79402B7883D0}" name="Column4237"/>
    <tableColumn id="4254" xr3:uid="{698AF227-BB84-415B-BFC5-0AFF272DAAE1}" name="Column4238"/>
    <tableColumn id="4255" xr3:uid="{1EE6C2E6-C96B-4B07-9D76-8B7B17626849}" name="Column4239"/>
    <tableColumn id="4256" xr3:uid="{6949B6A8-1399-43B2-85C8-D976C30D114A}" name="Column4240"/>
    <tableColumn id="4257" xr3:uid="{7EB1DD3F-9919-45D4-92EE-AD6B41AD3667}" name="Column4241"/>
    <tableColumn id="4258" xr3:uid="{433228C9-FDA8-49CD-AAF8-23CBCAB6AA9B}" name="Column4242"/>
    <tableColumn id="4259" xr3:uid="{DE881908-D2E7-4BEB-9F9D-EF5CB64A1C23}" name="Column4243"/>
    <tableColumn id="4260" xr3:uid="{F4E5D988-45BC-4903-9A35-85C87EFBEBD8}" name="Column4244"/>
    <tableColumn id="4261" xr3:uid="{5B8B5A71-D986-466E-811C-30B7230F5663}" name="Column4245"/>
    <tableColumn id="4262" xr3:uid="{6561497C-3895-4058-9F0E-517CFE4F2D10}" name="Column4246"/>
    <tableColumn id="4263" xr3:uid="{75112BBF-2EFA-4052-A47F-509E46E2DBC7}" name="Column4247"/>
    <tableColumn id="4264" xr3:uid="{BF6D03AB-C553-4A76-AEF0-84B1BA58D0EC}" name="Column4248"/>
    <tableColumn id="4265" xr3:uid="{2D52B91F-C468-4F35-8F89-B46788973A86}" name="Column4249"/>
    <tableColumn id="4266" xr3:uid="{B23F9451-9611-4691-9A95-68AA907BEA9D}" name="Column4250"/>
    <tableColumn id="4267" xr3:uid="{23B65E44-9201-45DB-9CF3-FFB0D9AC7D86}" name="Column4251"/>
    <tableColumn id="4268" xr3:uid="{D116F2E5-A9FF-416B-A9F3-B112D80BBBA9}" name="Column4252"/>
    <tableColumn id="4269" xr3:uid="{E6E86725-B3B8-4F2E-B1B6-CE71FABD8C15}" name="Column4253"/>
    <tableColumn id="4270" xr3:uid="{B8CDE3CE-C696-420D-B3E1-BA63B2480A27}" name="Column4254"/>
    <tableColumn id="4271" xr3:uid="{FFFBE4C1-35B7-408B-9EA3-F65931828C01}" name="Column4255"/>
    <tableColumn id="4272" xr3:uid="{A579CF69-0CD7-4BDB-B62C-C8F8BC6D09EA}" name="Column4256"/>
    <tableColumn id="4273" xr3:uid="{889684E9-8DCF-4768-BDF6-0B3A533039BC}" name="Column4257"/>
    <tableColumn id="4274" xr3:uid="{1C7444DA-81FE-40C4-AAD5-98AE40C48D32}" name="Column4258"/>
    <tableColumn id="4275" xr3:uid="{C78E87BB-AD77-48F9-8A60-741E9456519C}" name="Column4259"/>
    <tableColumn id="4276" xr3:uid="{0FDA1A3F-2F4E-4275-9701-E2622D58A338}" name="Column4260"/>
    <tableColumn id="4277" xr3:uid="{A1FB0558-5EA9-48B4-9DA4-A91BA0233A6C}" name="Column4261"/>
    <tableColumn id="4278" xr3:uid="{9E5BB4FD-289D-4D92-B0FC-5A9D216C7D2C}" name="Column4262"/>
    <tableColumn id="4279" xr3:uid="{E8E63D82-8FA9-402C-B7ED-7391268E8CAD}" name="Column4263"/>
    <tableColumn id="4280" xr3:uid="{413DA5F4-7287-44A4-83BE-E1A256093194}" name="Column4264"/>
    <tableColumn id="4281" xr3:uid="{9A8F25C3-1096-4122-A331-8BA8F6A90986}" name="Column4265"/>
    <tableColumn id="4282" xr3:uid="{44BA6B04-93E0-4ADA-B7C5-44FE6A9C43E5}" name="Column4266"/>
    <tableColumn id="4283" xr3:uid="{89295E4D-3102-4DC9-8204-927E168E273D}" name="Column4267"/>
    <tableColumn id="4284" xr3:uid="{60752F0D-5BF2-4B2D-94D7-D95FCF58C5F0}" name="Column4268"/>
    <tableColumn id="4285" xr3:uid="{0D10E53C-9B68-4480-9584-1C17215883FF}" name="Column4269"/>
    <tableColumn id="4286" xr3:uid="{ECFF2C27-9775-41D7-98C7-53AE6CD086D5}" name="Column4270"/>
    <tableColumn id="4287" xr3:uid="{AF22FB22-22ED-41F6-A7E3-83E695341C1C}" name="Column4271"/>
    <tableColumn id="4288" xr3:uid="{B599A32C-A67F-4A66-9A89-F264E137BFE8}" name="Column4272"/>
    <tableColumn id="4289" xr3:uid="{9E1BBFD7-3A08-453C-A928-1D9A36AF0C84}" name="Column4273"/>
    <tableColumn id="4290" xr3:uid="{238CBF35-BAF8-4399-9811-084F40BEF6BE}" name="Column4274"/>
    <tableColumn id="4291" xr3:uid="{917FD799-C188-46A1-900C-1BA3F017DC17}" name="Column4275"/>
    <tableColumn id="4292" xr3:uid="{002BE6E4-97A9-4265-9B2F-49ADCF47180D}" name="Column4276"/>
    <tableColumn id="4293" xr3:uid="{A92E5D1F-6F71-480F-816E-0AE0C17BDDA8}" name="Column4277"/>
    <tableColumn id="4294" xr3:uid="{14F1FE7D-459A-4A3E-865D-094FD06171EC}" name="Column4278"/>
    <tableColumn id="4295" xr3:uid="{A7F885BD-C352-4773-AB21-520ADF95E619}" name="Column4279"/>
    <tableColumn id="4296" xr3:uid="{14F5356F-3FB8-4C59-870B-8DF9D7910D55}" name="Column4280"/>
    <tableColumn id="4297" xr3:uid="{0C5131C9-5AC2-4D76-BC30-34A86E87AA33}" name="Column4281"/>
    <tableColumn id="4298" xr3:uid="{570287A0-43C8-4E9F-93FF-47E8B97C578F}" name="Column4282"/>
    <tableColumn id="4299" xr3:uid="{3F6A6314-B499-43EF-B3C1-1492A486AF93}" name="Column4283"/>
    <tableColumn id="4300" xr3:uid="{D2A9B623-4F6B-4449-9D09-497EA483BDBD}" name="Column4284"/>
    <tableColumn id="4301" xr3:uid="{37265BCD-FD11-4120-8A21-38CFADEC2634}" name="Column4285"/>
    <tableColumn id="4302" xr3:uid="{971AC1E7-1E97-4EDC-9283-2DE470C1EF33}" name="Column4286"/>
    <tableColumn id="4303" xr3:uid="{2FCDF0BC-26F4-479E-AD52-B12F803F8D0D}" name="Column4287"/>
    <tableColumn id="4304" xr3:uid="{F1F1A7C9-F308-435A-A361-8512596EAA32}" name="Column4288"/>
    <tableColumn id="4305" xr3:uid="{6C35B42D-0A1F-4D8F-8952-E02A98973AE9}" name="Column4289"/>
    <tableColumn id="4306" xr3:uid="{657D00CE-C1C5-4851-B510-B6C17756EC6C}" name="Column4290"/>
    <tableColumn id="4307" xr3:uid="{BF5CA15F-7407-47D0-9836-3BF3BC2B4F7D}" name="Column4291"/>
    <tableColumn id="4308" xr3:uid="{A1B887D6-490D-4DD7-914A-61E6B47C6F98}" name="Column4292"/>
    <tableColumn id="4309" xr3:uid="{9F15859E-F497-47A0-80B3-5A227A9C108D}" name="Column4293"/>
    <tableColumn id="4310" xr3:uid="{9D497AD6-7F0A-429B-B857-4E0F9995794B}" name="Column4294"/>
    <tableColumn id="4311" xr3:uid="{C995AF9F-ACCF-4D98-B51B-910321F95200}" name="Column4295"/>
    <tableColumn id="4312" xr3:uid="{79932722-60E4-4045-AEE1-0331A6257539}" name="Column4296"/>
    <tableColumn id="4313" xr3:uid="{48188D67-5006-44B2-9127-5D76211A4886}" name="Column4297"/>
    <tableColumn id="4314" xr3:uid="{A7294ECC-550E-4D35-8BF2-DB682B4E9E82}" name="Column4298"/>
    <tableColumn id="4315" xr3:uid="{051E0BE6-56B0-4BBA-8AD9-8F9D30E74F8E}" name="Column4299"/>
    <tableColumn id="4316" xr3:uid="{BBCE3866-0A81-4EF2-BF93-44621436E945}" name="Column4300"/>
    <tableColumn id="4317" xr3:uid="{5E2D4036-DBCD-42DD-8D13-208FA67783B8}" name="Column4301"/>
    <tableColumn id="4318" xr3:uid="{EF7648E4-66AF-4C99-BACE-F7AF0D975683}" name="Column4302"/>
    <tableColumn id="4319" xr3:uid="{E9F0E523-10B9-4F93-9B81-C48C124CF1D8}" name="Column4303"/>
    <tableColumn id="4320" xr3:uid="{01D8AA0B-A862-49F8-845C-6765549BBBE0}" name="Column4304"/>
    <tableColumn id="4321" xr3:uid="{ABC76C05-2B15-4AFD-A271-9284140F723B}" name="Column4305"/>
    <tableColumn id="4322" xr3:uid="{158FC2A7-59E5-4C9A-8915-B6DBFAFA976B}" name="Column4306"/>
    <tableColumn id="4323" xr3:uid="{CA823118-0EB1-40A2-9572-460CB995823A}" name="Column4307"/>
    <tableColumn id="4324" xr3:uid="{40F5A8BD-079C-4D15-B803-D9F91C202D03}" name="Column4308"/>
    <tableColumn id="4325" xr3:uid="{45CEEE88-117D-4EFB-9139-C0A1638BC89F}" name="Column4309"/>
    <tableColumn id="4326" xr3:uid="{F4B72950-ACB6-4FFB-A5DC-D4E1BC10880E}" name="Column4310"/>
    <tableColumn id="4327" xr3:uid="{2AF52B65-7B9C-4209-87C0-A60EF5D07FB7}" name="Column4311"/>
    <tableColumn id="4328" xr3:uid="{B5F7ACBC-EBF4-4953-84D2-159B0919A844}" name="Column4312"/>
    <tableColumn id="4329" xr3:uid="{F7FE27F0-C140-4338-BD69-FA6997EFD79D}" name="Column4313"/>
    <tableColumn id="4330" xr3:uid="{AA4F2272-34E6-4F19-9656-1E0DE3A4C69C}" name="Column4314"/>
    <tableColumn id="4331" xr3:uid="{6EBB7F73-DA57-41B4-8BF2-629DB9D3C063}" name="Column4315"/>
    <tableColumn id="4332" xr3:uid="{B6AD906B-6218-4399-BD69-FBA7F0B5C04B}" name="Column4316"/>
    <tableColumn id="4333" xr3:uid="{B701B537-BECA-4BAB-A912-8A6C3924BA91}" name="Column4317"/>
    <tableColumn id="4334" xr3:uid="{7581A614-FD52-4C85-894F-847281C1C096}" name="Column4318"/>
    <tableColumn id="4335" xr3:uid="{C0B51743-66DC-4502-84F8-410A7F04D65D}" name="Column4319"/>
    <tableColumn id="4336" xr3:uid="{475F3D0A-FE6F-4D94-98AF-9E75FCFB15B5}" name="Column4320"/>
    <tableColumn id="4337" xr3:uid="{D037A8DC-530B-4FFF-8367-95734246250A}" name="Column4321"/>
    <tableColumn id="4338" xr3:uid="{94E296A4-30F1-4F9E-AD69-2A8D0F108AD7}" name="Column4322"/>
    <tableColumn id="4339" xr3:uid="{471574E8-41DA-4C1B-AB15-09FA5017C7B4}" name="Column4323"/>
    <tableColumn id="4340" xr3:uid="{7CF6338B-63C1-49C9-A448-AA5C1261FB77}" name="Column4324"/>
    <tableColumn id="4341" xr3:uid="{6795AE3F-43C2-4A71-AC99-58C335D2532A}" name="Column4325"/>
    <tableColumn id="4342" xr3:uid="{9F7CA4CA-80BD-4766-AEAB-68DAD468F039}" name="Column4326"/>
    <tableColumn id="4343" xr3:uid="{D0FDCF48-34DA-47FA-B25F-F829BC538054}" name="Column4327"/>
    <tableColumn id="4344" xr3:uid="{76972A5E-7AD9-4C85-9014-3534CF9C2E47}" name="Column4328"/>
    <tableColumn id="4345" xr3:uid="{A9577048-6773-464A-8E8E-D7DFD5282963}" name="Column4329"/>
    <tableColumn id="4346" xr3:uid="{1C14B41D-C748-4CA7-8061-E572083DDD8D}" name="Column4330"/>
    <tableColumn id="4347" xr3:uid="{F231EEC8-18E3-4CFB-9BB6-F9ECD2998E61}" name="Column4331"/>
    <tableColumn id="4348" xr3:uid="{52EF79DF-49D5-4C35-92E2-7BC55BACC119}" name="Column4332"/>
    <tableColumn id="4349" xr3:uid="{04822944-D536-48E0-8AA2-A6C7CE527170}" name="Column4333"/>
    <tableColumn id="4350" xr3:uid="{8E077680-2F64-41A7-8068-4333174817BC}" name="Column4334"/>
    <tableColumn id="4351" xr3:uid="{80758229-E75C-4EFC-A903-839C3A8D93D1}" name="Column4335"/>
    <tableColumn id="4352" xr3:uid="{EA4F12A7-6C37-4D1E-9386-7D5286A7FD96}" name="Column4336"/>
    <tableColumn id="4353" xr3:uid="{CD3DF12A-41C5-4A05-A6FC-2293355F20BF}" name="Column4337"/>
    <tableColumn id="4354" xr3:uid="{1D30666A-C4A3-45C2-9621-38534E74226F}" name="Column4338"/>
    <tableColumn id="4355" xr3:uid="{3626D022-BD0C-4F94-835E-3BD01EC08477}" name="Column4339"/>
    <tableColumn id="4356" xr3:uid="{BED07F97-AE3D-4129-A2DB-BA2EC86D445C}" name="Column4340"/>
    <tableColumn id="4357" xr3:uid="{30C70B35-DEE9-4946-8C3F-441484B1E3A1}" name="Column4341"/>
    <tableColumn id="4358" xr3:uid="{8CE8BA82-0E9E-4B01-8F29-006D7BC7BF6B}" name="Column4342"/>
    <tableColumn id="4359" xr3:uid="{696CFF43-8C7E-44DF-B483-E07C87906D0C}" name="Column4343"/>
    <tableColumn id="4360" xr3:uid="{41E9C974-C600-4D73-BAA4-C6ADD2E80D1B}" name="Column4344"/>
    <tableColumn id="4361" xr3:uid="{B2F8B758-5201-40E9-9EA7-4647C3102303}" name="Column4345"/>
    <tableColumn id="4362" xr3:uid="{8535D7C0-8B20-440C-9160-73CBF43A775F}" name="Column4346"/>
    <tableColumn id="4363" xr3:uid="{7296BE58-67CF-4039-8E72-C0F17065835A}" name="Column4347"/>
    <tableColumn id="4364" xr3:uid="{471A07CD-A3F0-4462-BFCE-E9A90DB26BE3}" name="Column4348"/>
    <tableColumn id="4365" xr3:uid="{198EC3BD-AE2D-47A5-93A4-5DFA8869721B}" name="Column4349"/>
    <tableColumn id="4366" xr3:uid="{F5817DB3-ED7C-440A-A608-EE57073EEFB6}" name="Column4350"/>
    <tableColumn id="4367" xr3:uid="{DE253DF4-2806-474A-BB67-9C9E60110077}" name="Column4351"/>
    <tableColumn id="4368" xr3:uid="{19F978B0-603B-4F9B-8393-4938EF44EB7D}" name="Column4352"/>
    <tableColumn id="4369" xr3:uid="{B0A65AE4-2D79-418A-9041-08AC30FB2352}" name="Column4353"/>
    <tableColumn id="4370" xr3:uid="{3D192209-B17F-4164-A295-0A83469BB51C}" name="Column4354"/>
    <tableColumn id="4371" xr3:uid="{94C5043D-47E7-4C88-BAE9-EDDE3CCA4868}" name="Column4355"/>
    <tableColumn id="4372" xr3:uid="{2CDB8862-D2C4-4D1A-92BE-7EE4548452BF}" name="Column4356"/>
    <tableColumn id="4373" xr3:uid="{40621847-FCCC-42D3-A548-1EF3AFF6F056}" name="Column4357"/>
    <tableColumn id="4374" xr3:uid="{B85D0426-E91C-4D01-B6E8-FAAC5E5C85E6}" name="Column4358"/>
    <tableColumn id="4375" xr3:uid="{51D2B2F5-3653-4591-8D9E-A30BD4EA638E}" name="Column4359"/>
    <tableColumn id="4376" xr3:uid="{367D99F3-1C3A-4025-A52B-7F62F233FF13}" name="Column4360"/>
    <tableColumn id="4377" xr3:uid="{98E929BE-FBAB-42CD-8504-6E780471C39A}" name="Column4361"/>
    <tableColumn id="4378" xr3:uid="{AA05B208-7E88-421E-94EE-DE0CDAA3FDD9}" name="Column4362"/>
    <tableColumn id="4379" xr3:uid="{01736153-8C94-4FEA-8D7E-ABFB42321051}" name="Column4363"/>
    <tableColumn id="4380" xr3:uid="{E691098B-FF50-4B16-B4F6-F047B9F88E22}" name="Column4364"/>
    <tableColumn id="4381" xr3:uid="{4F3DA724-D011-46E0-A13B-EEB0541B41B5}" name="Column4365"/>
    <tableColumn id="4382" xr3:uid="{57180F16-63D3-4768-A30C-2E68EC6ADAE6}" name="Column4366"/>
    <tableColumn id="4383" xr3:uid="{CC8D3BB6-F58C-4566-9359-C6359EE4CCE9}" name="Column4367"/>
    <tableColumn id="4384" xr3:uid="{002DAE63-E64C-4872-B41D-D402900CBB89}" name="Column4368"/>
    <tableColumn id="4385" xr3:uid="{867F45BC-F438-45CF-9773-1EA32FE37C28}" name="Column4369"/>
    <tableColumn id="4386" xr3:uid="{3FBDEDC9-B94D-4FDD-A3F4-7091B87CFF8E}" name="Column4370"/>
    <tableColumn id="4387" xr3:uid="{D06F76FB-0D1F-40A8-A1F0-13E8E9BC98E4}" name="Column4371"/>
    <tableColumn id="4388" xr3:uid="{2CD1B074-A2F3-480C-AB93-5442545AB430}" name="Column4372"/>
    <tableColumn id="4389" xr3:uid="{359DC7AA-026B-4CBD-820F-0151DDE177F2}" name="Column4373"/>
    <tableColumn id="4390" xr3:uid="{60238577-47A5-4BD6-B461-BD82734EEE0A}" name="Column4374"/>
    <tableColumn id="4391" xr3:uid="{CA49576B-386F-4142-BAAD-C6D028946B04}" name="Column4375"/>
    <tableColumn id="4392" xr3:uid="{FA4C338C-A1F8-4638-936B-122A0FE5B5E9}" name="Column4376"/>
    <tableColumn id="4393" xr3:uid="{FC0F65F3-C5D2-4CD9-A8E9-A9080123247D}" name="Column4377"/>
    <tableColumn id="4394" xr3:uid="{9E42A09D-BE47-495A-B4A0-FC57227E84B3}" name="Column4378"/>
    <tableColumn id="4395" xr3:uid="{4264BEA2-1AF3-4E1E-A0AC-82C35D0FB57D}" name="Column4379"/>
    <tableColumn id="4396" xr3:uid="{9EB8B744-5D72-496E-894A-2F21DFD19A06}" name="Column4380"/>
    <tableColumn id="4397" xr3:uid="{00482C9B-F912-4333-9960-F0A2AE2E4C97}" name="Column4381"/>
    <tableColumn id="4398" xr3:uid="{C96E7AA6-AC54-4BD1-A934-7B2021C3CF9D}" name="Column4382"/>
    <tableColumn id="4399" xr3:uid="{BC1C023D-04C1-4AD3-9F05-E22ECD247272}" name="Column4383"/>
    <tableColumn id="4400" xr3:uid="{CAEB69E5-BF06-4488-8C43-F99DFBAB2495}" name="Column4384"/>
    <tableColumn id="4401" xr3:uid="{F25A40FF-8ED6-4607-8EA1-058C6590575F}" name="Column4385"/>
    <tableColumn id="4402" xr3:uid="{8760E34E-019A-440B-AF51-CE70AC1D5D7F}" name="Column4386"/>
    <tableColumn id="4403" xr3:uid="{6167499C-0675-4263-A9FB-B1814585F32E}" name="Column4387"/>
    <tableColumn id="4404" xr3:uid="{86E39EFD-915C-41DC-BCC7-0C111A923FD0}" name="Column4388"/>
    <tableColumn id="4405" xr3:uid="{D073BB2D-6C40-4DCA-9B61-9E96FB04D9F9}" name="Column4389"/>
    <tableColumn id="4406" xr3:uid="{AE1CDF1C-6DDB-4481-AF8A-ABF35A4B3C4C}" name="Column4390"/>
    <tableColumn id="4407" xr3:uid="{6721F052-DD67-4A13-8562-B0D6D60BB754}" name="Column4391"/>
    <tableColumn id="4408" xr3:uid="{14A00D7F-1CCB-48A8-8CF5-682DEFE221F9}" name="Column4392"/>
    <tableColumn id="4409" xr3:uid="{1793C83B-D37F-4CB3-B670-4B1A6EDD9E5D}" name="Column4393"/>
    <tableColumn id="4410" xr3:uid="{87008404-8387-45FD-ADCC-08A69C5B8F39}" name="Column4394"/>
    <tableColumn id="4411" xr3:uid="{45A9D0F7-5D85-4CD8-AB29-9FEB1F9E022B}" name="Column4395"/>
    <tableColumn id="4412" xr3:uid="{CE4211A1-3F0C-468B-B960-0035C0FD87C2}" name="Column4396"/>
    <tableColumn id="4413" xr3:uid="{2D62C13C-91D8-42BA-9575-152AF0699E50}" name="Column4397"/>
    <tableColumn id="4414" xr3:uid="{BD0C89D9-BAEE-4AD2-8983-EC22E1860837}" name="Column4398"/>
    <tableColumn id="4415" xr3:uid="{25808486-2DCD-4F1F-BA7D-6B2EB1829151}" name="Column4399"/>
    <tableColumn id="4416" xr3:uid="{72F6A092-B114-40D1-A2B2-E52E4CC02D56}" name="Column4400"/>
    <tableColumn id="4417" xr3:uid="{CAE49E0A-7D78-4942-9F8B-4311CE851161}" name="Column4401"/>
    <tableColumn id="4418" xr3:uid="{F9F069D2-FF96-4777-AD89-408867277DB9}" name="Column4402"/>
    <tableColumn id="4419" xr3:uid="{D939CD35-3767-4350-82DF-5601D4E12ACC}" name="Column4403"/>
    <tableColumn id="4420" xr3:uid="{3C6199EF-D72C-4BF2-AC20-EF8424692DA6}" name="Column4404"/>
    <tableColumn id="4421" xr3:uid="{F8AFFAFE-D53C-450A-A703-A49EEB150861}" name="Column4405"/>
    <tableColumn id="4422" xr3:uid="{8D6CC7A0-C634-442C-A8B2-FDF957E3C023}" name="Column4406"/>
    <tableColumn id="4423" xr3:uid="{DB0DEBA5-B157-4E1C-AB8E-25DE2FAEA7DD}" name="Column4407"/>
    <tableColumn id="4424" xr3:uid="{52DE34AE-3D65-4CA2-A0AA-3B9D71DE551C}" name="Column4408"/>
    <tableColumn id="4425" xr3:uid="{0AAE9F46-E6FC-48D9-9106-98FDC47EAA3F}" name="Column4409"/>
    <tableColumn id="4426" xr3:uid="{655030B9-5245-4E24-B1B9-FD61900A5EC9}" name="Column4410"/>
    <tableColumn id="4427" xr3:uid="{81251E78-E612-498F-A5D9-EC3BE0C0A1E8}" name="Column4411"/>
    <tableColumn id="4428" xr3:uid="{B12E1A1C-8C0C-4025-8623-5799ED05176C}" name="Column4412"/>
    <tableColumn id="4429" xr3:uid="{17BA259F-8FB7-49F8-8137-A00075B9E5C6}" name="Column4413"/>
    <tableColumn id="4430" xr3:uid="{BC4C01F4-0125-4FC8-B8D0-A0703D420477}" name="Column4414"/>
    <tableColumn id="4431" xr3:uid="{945ED067-68A5-4DB3-80FE-E6560F607967}" name="Column4415"/>
    <tableColumn id="4432" xr3:uid="{2A0A028F-9663-48F4-833D-1532EC80241F}" name="Column4416"/>
    <tableColumn id="4433" xr3:uid="{90506422-5C8D-4EC4-B15F-05B7B53E1EC5}" name="Column4417"/>
    <tableColumn id="4434" xr3:uid="{4BCF6EA4-0A23-4D3F-86D5-4D41056C6FEC}" name="Column4418"/>
    <tableColumn id="4435" xr3:uid="{C6B476F5-E4B8-4E14-9A2A-2C0DBF7DBCCE}" name="Column4419"/>
    <tableColumn id="4436" xr3:uid="{F58D06B6-EF49-4A6E-B619-5CC5D6034E67}" name="Column4420"/>
    <tableColumn id="4437" xr3:uid="{9717F529-90F9-4ED2-95F1-0923B8C9FAEB}" name="Column4421"/>
    <tableColumn id="4438" xr3:uid="{C197849A-F3B6-4906-9928-C86390B2D0E7}" name="Column4422"/>
    <tableColumn id="4439" xr3:uid="{889EFC6B-EBC8-4F9F-BE70-FD523AB84C88}" name="Column4423"/>
    <tableColumn id="4440" xr3:uid="{92CF108E-2F76-4D17-B2B3-AA1C1F9A49E8}" name="Column4424"/>
    <tableColumn id="4441" xr3:uid="{743C614C-7E99-4CB5-93A4-E1E499BADF84}" name="Column4425"/>
    <tableColumn id="4442" xr3:uid="{BF54BB7A-F778-4553-9DD2-48D176B567B2}" name="Column4426"/>
    <tableColumn id="4443" xr3:uid="{BCD6B4DE-C678-46B1-93FC-E883B61C6351}" name="Column4427"/>
    <tableColumn id="4444" xr3:uid="{D1060F73-C8CD-48DE-8CBF-C10C040D23E1}" name="Column4428"/>
    <tableColumn id="4445" xr3:uid="{125985D9-E250-4578-8C7F-60D7E1FC5EC7}" name="Column4429"/>
    <tableColumn id="4446" xr3:uid="{850EF662-4C38-4482-9638-C3A4A6871C0A}" name="Column4430"/>
    <tableColumn id="4447" xr3:uid="{8EC864F4-5333-420A-915F-C3E20CD6AB71}" name="Column4431"/>
    <tableColumn id="4448" xr3:uid="{614B9E23-72B2-4408-BDB2-E474A9EE9CC0}" name="Column4432"/>
    <tableColumn id="4449" xr3:uid="{A25FEA63-37BA-470A-AE64-B47A35397DFE}" name="Column4433"/>
    <tableColumn id="4450" xr3:uid="{0F515E80-F69F-4BA6-8511-7F994E2C5049}" name="Column4434"/>
    <tableColumn id="4451" xr3:uid="{B6FED4AC-6B87-4EF3-AA2B-BCE9C712E624}" name="Column4435"/>
    <tableColumn id="4452" xr3:uid="{AC3F4BE1-E0BE-4DD1-A7B2-907CE12B4614}" name="Column4436"/>
    <tableColumn id="4453" xr3:uid="{61D4AF00-A146-446E-909B-FD0F1281D242}" name="Column4437"/>
    <tableColumn id="4454" xr3:uid="{92AB9330-4F8E-4BC8-B93B-82AB2EE1B864}" name="Column4438"/>
    <tableColumn id="4455" xr3:uid="{5E1C4CD8-1572-406B-A26F-04C6A3A94194}" name="Column4439"/>
    <tableColumn id="4456" xr3:uid="{921C0511-9DD0-4603-BCFE-405DBB55F68C}" name="Column4440"/>
    <tableColumn id="4457" xr3:uid="{A07972E8-ED27-4E39-A5F4-6B2623DE396A}" name="Column4441"/>
    <tableColumn id="4458" xr3:uid="{08C80501-0067-4105-BF38-C9A312163439}" name="Column4442"/>
    <tableColumn id="4459" xr3:uid="{CC58D177-51F1-4C62-9F8F-A75082221CBF}" name="Column4443"/>
    <tableColumn id="4460" xr3:uid="{F66B8C53-3BA5-4919-920F-A58A608AA53A}" name="Column4444"/>
    <tableColumn id="4461" xr3:uid="{55FDA2D4-174B-4934-BC12-9B1AA75A4746}" name="Column4445"/>
    <tableColumn id="4462" xr3:uid="{0ED7FD1D-4BB1-4FB1-9B92-46FFCA639BFE}" name="Column4446"/>
    <tableColumn id="4463" xr3:uid="{0503F711-66C2-41EF-97BF-7AAE3BB9A5D4}" name="Column4447"/>
    <tableColumn id="4464" xr3:uid="{A1421472-2DC0-4406-A4B4-0427947CF93D}" name="Column4448"/>
    <tableColumn id="4465" xr3:uid="{9D88937C-C767-4CCC-8624-61D5FE70BD98}" name="Column4449"/>
    <tableColumn id="4466" xr3:uid="{BB356E7F-BC68-4E6C-AC51-A97E37294015}" name="Column4450"/>
    <tableColumn id="4467" xr3:uid="{990D146F-E060-486E-9E0B-BAC777A130C3}" name="Column4451"/>
    <tableColumn id="4468" xr3:uid="{20204113-5F1C-4A2A-B020-AD723A7FF80C}" name="Column4452"/>
    <tableColumn id="4469" xr3:uid="{AFC2B605-8473-46DA-B7CC-740F4809DAE9}" name="Column4453"/>
    <tableColumn id="4470" xr3:uid="{AF40AEA3-7DA5-43B0-A50A-2C4B01D8C828}" name="Column4454"/>
    <tableColumn id="4471" xr3:uid="{6B86A8B5-11A8-4B14-98DF-FAB35576A59F}" name="Column4455"/>
    <tableColumn id="4472" xr3:uid="{36BF4C82-7BC5-4049-84B5-88FE5F7B42C6}" name="Column4456"/>
    <tableColumn id="4473" xr3:uid="{370F9AF0-6D0B-4043-8473-8183D2498613}" name="Column4457"/>
    <tableColumn id="4474" xr3:uid="{8BD5F03B-BFC1-426A-977C-2869C26B4289}" name="Column4458"/>
    <tableColumn id="4475" xr3:uid="{07F36710-98B8-4C1C-AFA5-8C7C1F36C0DB}" name="Column4459"/>
    <tableColumn id="4476" xr3:uid="{82BAF33D-211A-4338-8AB3-5142ADE4A8EB}" name="Column4460"/>
    <tableColumn id="4477" xr3:uid="{C16FB21C-A3A3-4F5C-ACF8-5B76EE9F0D91}" name="Column4461"/>
    <tableColumn id="4478" xr3:uid="{6B4D29B8-989C-451C-B017-ED46B3E3E60E}" name="Column4462"/>
    <tableColumn id="4479" xr3:uid="{0C86DB71-E44C-4A34-945C-0498D4E61D50}" name="Column4463"/>
    <tableColumn id="4480" xr3:uid="{3BE9C974-5E22-40C9-9AA5-F25F2FC601F6}" name="Column4464"/>
    <tableColumn id="4481" xr3:uid="{E46D1C0A-B91A-4823-9D29-FB33E3C2D74F}" name="Column4465"/>
    <tableColumn id="4482" xr3:uid="{60215EFF-C308-4D32-BB74-BBC1B5BB0301}" name="Column4466"/>
    <tableColumn id="4483" xr3:uid="{D2A5EC95-C071-43FA-939A-1CC42FDA4453}" name="Column4467"/>
    <tableColumn id="4484" xr3:uid="{1DF82356-2529-4D6A-AD5E-C8BA4DE59F3F}" name="Column4468"/>
    <tableColumn id="4485" xr3:uid="{C09B9746-19F2-4E2F-B40E-5FEE1E46148A}" name="Column4469"/>
    <tableColumn id="4486" xr3:uid="{D9D922EE-F013-4BB2-AE92-4865A1961724}" name="Column4470"/>
    <tableColumn id="4487" xr3:uid="{25C4915B-E9E6-40A0-B9C7-8AD4044B257A}" name="Column4471"/>
    <tableColumn id="4488" xr3:uid="{8E92F32C-67E8-466F-A939-F4DA56013AA3}" name="Column4472"/>
    <tableColumn id="4489" xr3:uid="{5FDF9575-EE7F-4A07-9D80-E66AD48E08E5}" name="Column4473"/>
    <tableColumn id="4490" xr3:uid="{0656FAE0-02C8-4AA3-B5F3-51A69A51B8D6}" name="Column4474"/>
    <tableColumn id="4491" xr3:uid="{BB971B0B-7B5D-4798-9505-EB1AAE8A7A53}" name="Column4475"/>
    <tableColumn id="4492" xr3:uid="{438DCB08-5221-497E-A9A3-6800B63E4C5B}" name="Column4476"/>
    <tableColumn id="4493" xr3:uid="{5F1F0967-9842-4A8A-B066-3436E183D238}" name="Column4477"/>
    <tableColumn id="4494" xr3:uid="{29604BFB-CD18-44D6-AA31-99DBC6A5FD92}" name="Column4478"/>
    <tableColumn id="4495" xr3:uid="{C92B9203-36F9-4F74-BE78-DA52ECD772BA}" name="Column4479"/>
    <tableColumn id="4496" xr3:uid="{CC68AFA8-2E03-450F-969D-66903478EE95}" name="Column4480"/>
    <tableColumn id="4497" xr3:uid="{270DE78F-198B-4BB2-90E0-D00329029896}" name="Column4481"/>
    <tableColumn id="4498" xr3:uid="{555C8596-7F75-4BA3-81A1-0EC96146762E}" name="Column4482"/>
    <tableColumn id="4499" xr3:uid="{DC823882-1A2F-4D3B-8646-B4841CD8A92C}" name="Column4483"/>
    <tableColumn id="4500" xr3:uid="{3790CA66-56E0-4E53-830B-1C75B919F9AA}" name="Column4484"/>
    <tableColumn id="4501" xr3:uid="{FB9A9A7F-07FC-4C2D-8930-B89A67CAA118}" name="Column4485"/>
    <tableColumn id="4502" xr3:uid="{F4485E98-A32F-481A-97FB-A5644FE66BEE}" name="Column4486"/>
    <tableColumn id="4503" xr3:uid="{E3EA278F-A747-4AC1-A992-6A1BF8688069}" name="Column4487"/>
    <tableColumn id="4504" xr3:uid="{5168EA22-E0A1-405B-8513-DEE639A55DF2}" name="Column4488"/>
    <tableColumn id="4505" xr3:uid="{1567DDC5-0CEC-4FF1-A580-01D38EE65F9C}" name="Column4489"/>
    <tableColumn id="4506" xr3:uid="{4E129DAE-5EC5-46FF-AC8D-C3AA57051488}" name="Column4490"/>
    <tableColumn id="4507" xr3:uid="{45CA4D74-3FF7-4635-89A7-8A940ADD916A}" name="Column4491"/>
    <tableColumn id="4508" xr3:uid="{5D887E24-1179-41F7-9EBC-2A18F94C63CD}" name="Column4492"/>
    <tableColumn id="4509" xr3:uid="{83711184-CEEF-40D0-A6C7-08621199DFCC}" name="Column4493"/>
    <tableColumn id="4510" xr3:uid="{2C985948-70B9-41EF-BA35-D7FC0C28D899}" name="Column4494"/>
    <tableColumn id="4511" xr3:uid="{BD4F7700-B1B3-413A-A173-8224DE424003}" name="Column4495"/>
    <tableColumn id="4512" xr3:uid="{FBE7F27E-468A-44B1-80D2-73E16B6145D5}" name="Column4496"/>
    <tableColumn id="4513" xr3:uid="{3F6D4787-721E-4426-841D-6DA00E8D1900}" name="Column4497"/>
    <tableColumn id="4514" xr3:uid="{665269B5-2947-4719-888E-FE85157D13CA}" name="Column4498"/>
    <tableColumn id="4515" xr3:uid="{137E2D10-DC90-470D-8447-C92DD0F3C0CA}" name="Column4499"/>
    <tableColumn id="4516" xr3:uid="{3494B95A-C720-42F5-AFA5-CB974949D6AF}" name="Column4500"/>
    <tableColumn id="4517" xr3:uid="{5D460E6F-5603-4E8F-B06A-FCD27AC00E62}" name="Column4501"/>
    <tableColumn id="4518" xr3:uid="{2F9A590F-5A08-4DC3-BB62-A57FAD73C189}" name="Column4502"/>
    <tableColumn id="4519" xr3:uid="{8EBEE410-3531-4E01-B086-AB96896F31F8}" name="Column4503"/>
    <tableColumn id="4520" xr3:uid="{C502DB7D-E68F-44D0-B914-74A40E93CA56}" name="Column4504"/>
    <tableColumn id="4521" xr3:uid="{579A1599-47EB-4ED9-8BAE-491B623AA021}" name="Column4505"/>
    <tableColumn id="4522" xr3:uid="{A8BDE3C4-762A-4C42-B7AF-785E636F161D}" name="Column4506"/>
    <tableColumn id="4523" xr3:uid="{2CB8DEC7-2C5F-4B6B-A8CA-0515E63B8504}" name="Column4507"/>
    <tableColumn id="4524" xr3:uid="{13B071A9-F7CD-4EAE-BD57-00D2BA733B3B}" name="Column4508"/>
    <tableColumn id="4525" xr3:uid="{1CB7E4BD-C12B-40AC-844C-21E5628F823D}" name="Column4509"/>
    <tableColumn id="4526" xr3:uid="{7C36B89B-741C-4004-B3F9-B1DD243703CB}" name="Column4510"/>
    <tableColumn id="4527" xr3:uid="{E4C99465-32B4-4321-BD44-99E8C3BC4B51}" name="Column4511"/>
    <tableColumn id="4528" xr3:uid="{CF7044FA-778A-4226-B57D-33F43E93BD27}" name="Column4512"/>
    <tableColumn id="4529" xr3:uid="{FC4DFBD6-9DDC-4ABA-96CC-03C998F2BC2D}" name="Column4513"/>
    <tableColumn id="4530" xr3:uid="{5D491CCA-2AB0-44C1-806D-8407C9D41FFA}" name="Column4514"/>
    <tableColumn id="4531" xr3:uid="{55E24778-7AC0-4A8B-9207-49586FA8DA8E}" name="Column4515"/>
    <tableColumn id="4532" xr3:uid="{85177CCB-D494-4E88-8633-C0D349B35485}" name="Column4516"/>
    <tableColumn id="4533" xr3:uid="{6F31EED6-B68B-4C33-954F-2568C603555A}" name="Column4517"/>
    <tableColumn id="4534" xr3:uid="{9FBBF07E-3579-4C06-BB8A-B0E7CA34035C}" name="Column4518"/>
    <tableColumn id="4535" xr3:uid="{929AFB1A-A1EA-4A0F-83C9-DDB77C74959A}" name="Column4519"/>
    <tableColumn id="4536" xr3:uid="{C49B3147-9117-48A0-A636-E7519F6D50E9}" name="Column4520"/>
    <tableColumn id="4537" xr3:uid="{E43EAB59-5F96-4DFD-99FB-0C8909AA305E}" name="Column4521"/>
    <tableColumn id="4538" xr3:uid="{74263194-A095-429F-B6ED-E699EE6A5404}" name="Column4522"/>
    <tableColumn id="4539" xr3:uid="{619A5693-4F93-45A5-9600-A198616241FC}" name="Column4523"/>
    <tableColumn id="4540" xr3:uid="{74206316-C4FC-4D4C-92B8-EECEF4738A27}" name="Column4524"/>
    <tableColumn id="4541" xr3:uid="{315C5788-AEE2-4C80-8882-BA9144B02CD3}" name="Column4525"/>
    <tableColumn id="4542" xr3:uid="{A9B92339-026C-462B-AA1D-06AD29C726C2}" name="Column4526"/>
    <tableColumn id="4543" xr3:uid="{0AF9C9F7-14D5-4887-8B0F-8C8BDF53D65F}" name="Column4527"/>
    <tableColumn id="4544" xr3:uid="{C9EA82AB-38C1-4E65-8428-CF62C8F71574}" name="Column4528"/>
    <tableColumn id="4545" xr3:uid="{F0A7C5F8-8C41-4333-8F8D-70992E372E9B}" name="Column4529"/>
    <tableColumn id="4546" xr3:uid="{8D08350C-0EDB-4666-A7C2-F705E4DA790B}" name="Column4530"/>
    <tableColumn id="4547" xr3:uid="{8C0927FB-CC81-47FD-A3AB-BFE0A6E372D9}" name="Column4531"/>
    <tableColumn id="4548" xr3:uid="{7AB3C826-1FF2-42B4-9F39-B8AE06FBEAC9}" name="Column4532"/>
    <tableColumn id="4549" xr3:uid="{1E8FC0D7-2171-401E-B7AF-B0544FDC5099}" name="Column4533"/>
    <tableColumn id="4550" xr3:uid="{2534E4DB-F397-4872-BBE2-85EB951E4CCE}" name="Column4534"/>
    <tableColumn id="4551" xr3:uid="{F34385B0-6E6D-48ED-AA7A-7A6E933E8CB5}" name="Column4535"/>
    <tableColumn id="4552" xr3:uid="{008C3355-5D7B-4AE5-A245-9D3A7037F448}" name="Column4536"/>
    <tableColumn id="4553" xr3:uid="{47CDA74D-26DC-4AFF-B956-56210C1B9DB0}" name="Column4537"/>
    <tableColumn id="4554" xr3:uid="{42F7099B-490A-4A0C-9EE2-3ECE25A4679E}" name="Column4538"/>
    <tableColumn id="4555" xr3:uid="{C01D6E69-7886-4B3F-A25E-5DD1B1226B39}" name="Column4539"/>
    <tableColumn id="4556" xr3:uid="{A45910AE-7CDC-48EE-B4CA-3F9922535DA6}" name="Column4540"/>
    <tableColumn id="4557" xr3:uid="{6F57BF78-4E47-4AA4-A9A0-3A500FF9375F}" name="Column4541"/>
    <tableColumn id="4558" xr3:uid="{6F21CE0A-2828-4C63-92BB-C75918AEA3EB}" name="Column4542"/>
    <tableColumn id="4559" xr3:uid="{FC2C73E8-D267-4EBF-89AE-223BD3A198AE}" name="Column4543"/>
    <tableColumn id="4560" xr3:uid="{4AA0E918-874E-4B41-9D6D-789F1ACAA85D}" name="Column4544"/>
    <tableColumn id="4561" xr3:uid="{53475636-A542-4AD9-8CA4-BC8904772924}" name="Column4545"/>
    <tableColumn id="4562" xr3:uid="{BF9BFF6C-7491-4F5E-972C-F0491BE4FE8D}" name="Column4546"/>
    <tableColumn id="4563" xr3:uid="{489C108F-2D50-4DC3-9CDC-9F0A146E830B}" name="Column4547"/>
    <tableColumn id="4564" xr3:uid="{C6ABFA37-0028-4554-A479-5EB82F2BF752}" name="Column4548"/>
    <tableColumn id="4565" xr3:uid="{A229158E-D57C-4D9D-9B44-F171BD0940D8}" name="Column4549"/>
    <tableColumn id="4566" xr3:uid="{FF4D2F10-C347-4D8D-92EF-BBDBC0DDFD36}" name="Column4550"/>
    <tableColumn id="4567" xr3:uid="{70D13942-C3D8-4ED6-B95E-252DB9E4C1B2}" name="Column4551"/>
    <tableColumn id="4568" xr3:uid="{71797321-7272-4B3F-82C3-96A7C897CE9D}" name="Column4552"/>
    <tableColumn id="4569" xr3:uid="{336E0D6D-82D2-46F8-A6E5-46AAED3D57C3}" name="Column4553"/>
    <tableColumn id="4570" xr3:uid="{FC5503FB-3104-4413-AF96-763F618EA20C}" name="Column4554"/>
    <tableColumn id="4571" xr3:uid="{DA29BF34-27BA-4EC8-9839-20801D2FB007}" name="Column4555"/>
    <tableColumn id="4572" xr3:uid="{0181FBD0-E47F-4E9F-943C-A56492FD9039}" name="Column4556"/>
    <tableColumn id="4573" xr3:uid="{378C16B2-3971-47C9-B61B-C40A33A156A6}" name="Column4557"/>
    <tableColumn id="4574" xr3:uid="{CBB0F491-BDB2-4D4F-96F7-A222CE3683CB}" name="Column4558"/>
    <tableColumn id="4575" xr3:uid="{CFEA0F5A-9ED8-44BD-B385-FA33126C3AA7}" name="Column4559"/>
    <tableColumn id="4576" xr3:uid="{91104826-BFE9-4540-BA00-C20DA519FAC4}" name="Column4560"/>
    <tableColumn id="4577" xr3:uid="{2F152A3F-DF0A-49FE-995D-86FC2624B274}" name="Column4561"/>
    <tableColumn id="4578" xr3:uid="{98BFE78F-0D2C-4842-A37F-B8F39549C48E}" name="Column4562"/>
    <tableColumn id="4579" xr3:uid="{5AF25AB3-1F8E-441A-8672-355846526D0E}" name="Column4563"/>
    <tableColumn id="4580" xr3:uid="{3C69F68B-2E34-4E79-9AEF-08B09B3F1B53}" name="Column4564"/>
    <tableColumn id="4581" xr3:uid="{4D9F0219-B116-42D3-AE29-C4DBBA19E5E8}" name="Column4565"/>
    <tableColumn id="4582" xr3:uid="{57FBFB00-6BA3-47C0-A30B-2CB22F548C0E}" name="Column4566"/>
    <tableColumn id="4583" xr3:uid="{7FD4F2CB-7B0B-4553-8087-107252879FAD}" name="Column4567"/>
    <tableColumn id="4584" xr3:uid="{07FEC22F-1D45-4909-847E-3C0A85397C2A}" name="Column4568"/>
    <tableColumn id="4585" xr3:uid="{D8DFD427-1EF1-41D3-95CF-7459E2884FF8}" name="Column4569"/>
    <tableColumn id="4586" xr3:uid="{2B71FD0D-3CCC-4139-ACF6-CE670C6BC63F}" name="Column4570"/>
    <tableColumn id="4587" xr3:uid="{3E98AC69-88B1-4699-B82D-054C0F3830B6}" name="Column4571"/>
    <tableColumn id="4588" xr3:uid="{46CCEB84-1565-4723-9237-9BD4C74E5403}" name="Column4572"/>
    <tableColumn id="4589" xr3:uid="{7018197D-BE81-44D4-AD0D-7026F2E9975E}" name="Column4573"/>
    <tableColumn id="4590" xr3:uid="{578DBAA2-DA2B-4E8F-800B-D19DC6DB11D1}" name="Column4574"/>
    <tableColumn id="4591" xr3:uid="{6A54E4B6-1E44-4090-85F7-63F8050ED5F6}" name="Column4575"/>
    <tableColumn id="4592" xr3:uid="{77BE15CC-1FA8-4504-91BB-B4077FE5028E}" name="Column4576"/>
    <tableColumn id="4593" xr3:uid="{AAEBC210-8570-47C4-B736-F2CAF3D52E6E}" name="Column4577"/>
    <tableColumn id="4594" xr3:uid="{22AABC0F-A03E-45CE-AEA9-FB12AA0AE6C2}" name="Column4578"/>
    <tableColumn id="4595" xr3:uid="{E893834D-0E9C-4DC9-ACA0-367352DA3E95}" name="Column4579"/>
    <tableColumn id="4596" xr3:uid="{DF32CCFF-786F-4D64-A4AF-200EB1C9F4EE}" name="Column4580"/>
    <tableColumn id="4597" xr3:uid="{E518E3AB-B88A-41A4-BCA2-113AA121B32D}" name="Column4581"/>
    <tableColumn id="4598" xr3:uid="{081F252C-2EB7-4060-B1FD-9542997EE2B7}" name="Column4582"/>
    <tableColumn id="4599" xr3:uid="{43466D59-DEF4-4892-919F-E2AA0A3EB6E3}" name="Column4583"/>
    <tableColumn id="4600" xr3:uid="{B0BE2128-CBBE-4022-AA04-52A5CDF84768}" name="Column4584"/>
    <tableColumn id="4601" xr3:uid="{27BF3B73-00D6-4E07-AD72-5FD6A44671B7}" name="Column4585"/>
    <tableColumn id="4602" xr3:uid="{DBE0AC44-FBC4-47A4-B5AE-0BEA0705960F}" name="Column4586"/>
    <tableColumn id="4603" xr3:uid="{E0911A62-27DB-4E19-8831-5719201C8331}" name="Column4587"/>
    <tableColumn id="4604" xr3:uid="{DC0EFCB1-76AB-4E9D-A42D-ABECCD2343DE}" name="Column4588"/>
    <tableColumn id="4605" xr3:uid="{22F451A8-8F64-462D-A3B3-2BB85D3AB241}" name="Column4589"/>
    <tableColumn id="4606" xr3:uid="{97C7E653-F8F1-411F-A618-6AAEEB088326}" name="Column4590"/>
    <tableColumn id="4607" xr3:uid="{98EA9E55-6BF8-4FCA-B0CB-D3702F80C7FB}" name="Column4591"/>
    <tableColumn id="4608" xr3:uid="{07C88B88-AF20-4715-8EE4-188D5971ECCA}" name="Column4592"/>
    <tableColumn id="4609" xr3:uid="{BD557CBA-11AB-492C-B88B-C1F48B0BBB98}" name="Column4593"/>
    <tableColumn id="4610" xr3:uid="{DA553CF8-DA91-4DC9-A88B-CEAB7505BD6E}" name="Column4594"/>
    <tableColumn id="4611" xr3:uid="{FDE723EC-B045-4C46-8268-347345874C73}" name="Column4595"/>
    <tableColumn id="4612" xr3:uid="{A88AE8C6-5744-4CD1-9F2C-8039A1F21E98}" name="Column4596"/>
    <tableColumn id="4613" xr3:uid="{2341E631-6510-4F1B-8793-5E5022F46C4B}" name="Column4597"/>
    <tableColumn id="4614" xr3:uid="{B6FB0949-D6D7-4754-8764-F2728724BDD6}" name="Column4598"/>
    <tableColumn id="4615" xr3:uid="{697D4B46-B9C4-4971-B7D3-6EFB3A174589}" name="Column4599"/>
    <tableColumn id="4616" xr3:uid="{9F4F0AF4-96CC-4ABD-939E-314EA4946465}" name="Column4600"/>
    <tableColumn id="4617" xr3:uid="{C650A936-AEC8-4239-81B8-0683BF27800F}" name="Column4601"/>
    <tableColumn id="4618" xr3:uid="{52242856-1FB7-4DE8-B674-44DAD9CAD05F}" name="Column4602"/>
    <tableColumn id="4619" xr3:uid="{F023856D-09D6-44D6-91D7-31BD93022186}" name="Column4603"/>
    <tableColumn id="4620" xr3:uid="{A39F2484-D1BC-4B2E-84D4-35EBEF8FA7D9}" name="Column4604"/>
    <tableColumn id="4621" xr3:uid="{FB2CA1E2-5DF3-4D5E-AF76-BB08FF6F11A7}" name="Column4605"/>
    <tableColumn id="4622" xr3:uid="{52F19114-B5E9-4D3F-AC7F-4E60AAE02EA0}" name="Column4606"/>
    <tableColumn id="4623" xr3:uid="{2BA302C4-D519-43CD-BCE4-91ABBBC98E1C}" name="Column4607"/>
    <tableColumn id="4624" xr3:uid="{D1AEF032-4EC6-45D3-B2C4-CB16F762F2AC}" name="Column4608"/>
    <tableColumn id="4625" xr3:uid="{8B8B889F-B4BA-47ED-9E4A-11520980655A}" name="Column4609"/>
    <tableColumn id="4626" xr3:uid="{5BCB6488-9379-4B38-AD0E-925E4A49503F}" name="Column4610"/>
    <tableColumn id="4627" xr3:uid="{0EE89725-539D-4863-98CB-8C3FF556A05B}" name="Column4611"/>
    <tableColumn id="4628" xr3:uid="{2AEDDDC3-4CC8-45A0-80CD-2D37780577D8}" name="Column4612"/>
    <tableColumn id="4629" xr3:uid="{973A7B47-F9CE-4751-9817-883C6E1CC088}" name="Column4613"/>
    <tableColumn id="4630" xr3:uid="{BB7C6977-7449-4EF4-A0B2-F1537E2462B7}" name="Column4614"/>
    <tableColumn id="4631" xr3:uid="{749720D0-145B-4EFD-9710-5DA5459937D8}" name="Column4615"/>
    <tableColumn id="4632" xr3:uid="{4E8F7954-A46F-4343-8F6E-675DA17B6CCA}" name="Column4616"/>
    <tableColumn id="4633" xr3:uid="{149EF3A9-16AA-4972-A37C-93C95F617A17}" name="Column4617"/>
    <tableColumn id="4634" xr3:uid="{7B18CF50-F151-4BBA-9A7B-90977747BAE7}" name="Column4618"/>
    <tableColumn id="4635" xr3:uid="{6F087048-3C7F-4983-A08E-29ACBD369688}" name="Column4619"/>
    <tableColumn id="4636" xr3:uid="{4C96B29F-7147-4F1C-A12F-B816128FB345}" name="Column4620"/>
    <tableColumn id="4637" xr3:uid="{43A0D92B-50F8-44F9-A4B0-3DB7FD94683A}" name="Column4621"/>
    <tableColumn id="4638" xr3:uid="{62B0EF40-2315-4C65-BC69-A95603914338}" name="Column4622"/>
    <tableColumn id="4639" xr3:uid="{B1B14AA8-430E-4156-936C-D132EB286904}" name="Column4623"/>
    <tableColumn id="4640" xr3:uid="{52DA6901-2C96-48C9-9F6F-AF7A4CF2FA8F}" name="Column4624"/>
    <tableColumn id="4641" xr3:uid="{FBBB2B4E-C479-4F64-B8BB-5C7A50A19A80}" name="Column4625"/>
    <tableColumn id="4642" xr3:uid="{D3E9D860-DB92-4DDD-AD99-E6905D267A67}" name="Column4626"/>
    <tableColumn id="4643" xr3:uid="{5B7EECC5-54E6-4BC5-9A6D-749C916187B8}" name="Column4627"/>
    <tableColumn id="4644" xr3:uid="{36333193-2BAB-4839-85FC-1B5CD9541A1A}" name="Column4628"/>
    <tableColumn id="4645" xr3:uid="{76AFA7CB-7887-40E1-BAA7-F79BB901C8F2}" name="Column4629"/>
    <tableColumn id="4646" xr3:uid="{41E64DEB-E689-456A-A800-EC280F144460}" name="Column4630"/>
    <tableColumn id="4647" xr3:uid="{1687CA8C-7CE7-4BFF-BE00-9EF8DA2DBF77}" name="Column4631"/>
    <tableColumn id="4648" xr3:uid="{0760A0F0-C00F-4DD9-829F-A2DF917700F5}" name="Column4632"/>
    <tableColumn id="4649" xr3:uid="{D6106189-4380-461A-AFF2-4B8C468A7889}" name="Column4633"/>
    <tableColumn id="4650" xr3:uid="{7CFB49BE-89C7-4D5A-AEEC-D77C3AB319A6}" name="Column4634"/>
    <tableColumn id="4651" xr3:uid="{0716A48D-351A-4FD7-A3CC-5C4EADE4C1B9}" name="Column4635"/>
    <tableColumn id="4652" xr3:uid="{8257AAF9-B861-4A70-86B2-45DDAD1C51CE}" name="Column4636"/>
    <tableColumn id="4653" xr3:uid="{298EAD95-5AB0-447F-A5BC-35D6D44F9BBA}" name="Column4637"/>
    <tableColumn id="4654" xr3:uid="{9C60EB51-8922-4810-8C4E-CBCA7737E957}" name="Column4638"/>
    <tableColumn id="4655" xr3:uid="{363BF2AC-66F1-4F90-A3FC-BABCD0E8CBC9}" name="Column4639"/>
    <tableColumn id="4656" xr3:uid="{FD6AEBCD-443E-4E7C-B568-94F070F0F2A6}" name="Column4640"/>
    <tableColumn id="4657" xr3:uid="{AA3B6DFC-C48C-49BD-99DC-22B0C8B6135B}" name="Column4641"/>
    <tableColumn id="4658" xr3:uid="{CDF01708-A4AF-422B-8DAC-30BED231058B}" name="Column4642"/>
    <tableColumn id="4659" xr3:uid="{461A8052-2D5B-4DAC-934B-4D30DCF7C612}" name="Column4643"/>
    <tableColumn id="4660" xr3:uid="{55E3F21E-29BD-499B-A019-A6936E762E66}" name="Column4644"/>
    <tableColumn id="4661" xr3:uid="{1DCA5C17-8641-432D-8AD2-0D992B1CD3B5}" name="Column4645"/>
    <tableColumn id="4662" xr3:uid="{FC427F1A-ED45-4E3B-ABEB-5D2AD759D35E}" name="Column4646"/>
    <tableColumn id="4663" xr3:uid="{BAC07CBF-0CA4-45E3-9728-D85246854914}" name="Column4647"/>
    <tableColumn id="4664" xr3:uid="{C8AD05B3-0094-482B-88EE-35B4E7A05537}" name="Column4648"/>
    <tableColumn id="4665" xr3:uid="{3E286566-22DA-445C-B387-0E7A9CE818B4}" name="Column4649"/>
    <tableColumn id="4666" xr3:uid="{D57A52D6-08C8-47D1-BAF3-097BF083B6C4}" name="Column4650"/>
    <tableColumn id="4667" xr3:uid="{98D64EE6-88E5-4BD7-96BE-CF623E588BE6}" name="Column4651"/>
    <tableColumn id="4668" xr3:uid="{A88002BC-D25A-4ED7-A7C6-08E3C7D823E8}" name="Column4652"/>
    <tableColumn id="4669" xr3:uid="{29C4DED5-D362-4C13-9668-D3D539CA1288}" name="Column4653"/>
    <tableColumn id="4670" xr3:uid="{4E76F117-75AA-4FA0-8D79-6FA65EFAED07}" name="Column4654"/>
    <tableColumn id="4671" xr3:uid="{D25D288C-B4D2-4D2B-B670-15027936E217}" name="Column4655"/>
    <tableColumn id="4672" xr3:uid="{E7A8F0CD-12AD-442F-80EB-B60D8D58C177}" name="Column4656"/>
    <tableColumn id="4673" xr3:uid="{D24E43AF-BE8D-49E4-A39B-C37512E11906}" name="Column4657"/>
    <tableColumn id="4674" xr3:uid="{2F81385A-FE41-4822-80A5-7138D8A94818}" name="Column4658"/>
    <tableColumn id="4675" xr3:uid="{9CC404C7-67E5-4AED-B036-4503485BE73A}" name="Column4659"/>
    <tableColumn id="4676" xr3:uid="{DEFF06E9-A441-4280-8014-7C535361963C}" name="Column4660"/>
    <tableColumn id="4677" xr3:uid="{03744CE3-2C4A-4437-8A69-5F0BED071D4B}" name="Column4661"/>
    <tableColumn id="4678" xr3:uid="{EA5F4DAC-4444-4594-A74E-FAD4C183F28B}" name="Column4662"/>
    <tableColumn id="4679" xr3:uid="{89D50F4B-E129-4A7C-803C-FAB12E71979A}" name="Column4663"/>
    <tableColumn id="4680" xr3:uid="{9F3F1732-4B09-4F40-908C-8929183254A0}" name="Column4664"/>
    <tableColumn id="4681" xr3:uid="{FC45687E-BFDB-4E32-90D7-A312055416C8}" name="Column4665"/>
    <tableColumn id="4682" xr3:uid="{D4BCD2B0-2F16-4365-9A4D-B93044EFA7FB}" name="Column4666"/>
    <tableColumn id="4683" xr3:uid="{84601DC1-7F08-4D71-8F72-D979251E9EB0}" name="Column4667"/>
    <tableColumn id="4684" xr3:uid="{B372BEB0-1651-46BD-A4B5-1B9EF4C38EBC}" name="Column4668"/>
    <tableColumn id="4685" xr3:uid="{9E867074-B182-4C04-A7E9-FC971BF18F3B}" name="Column4669"/>
    <tableColumn id="4686" xr3:uid="{D43E45D7-F0DE-4596-8679-FB532706DD38}" name="Column4670"/>
    <tableColumn id="4687" xr3:uid="{4A53D351-123A-4846-AF75-C35AEDC56063}" name="Column4671"/>
    <tableColumn id="4688" xr3:uid="{B5ADBD75-FF77-400D-82A2-62FF65981919}" name="Column4672"/>
    <tableColumn id="4689" xr3:uid="{7B4A2340-0E23-4098-B2A7-0963BE16C811}" name="Column4673"/>
    <tableColumn id="4690" xr3:uid="{5133424C-29BA-40FD-B0C2-1D7BA5E4A8CD}" name="Column4674"/>
    <tableColumn id="4691" xr3:uid="{1F76230C-CEFD-4DEB-AE73-F6A74793F878}" name="Column4675"/>
    <tableColumn id="4692" xr3:uid="{8ACF05C2-4071-4402-93DB-8285E00D5CE7}" name="Column4676"/>
    <tableColumn id="4693" xr3:uid="{358762C0-DECF-4B46-866F-50CC9C3E3EBB}" name="Column4677"/>
    <tableColumn id="4694" xr3:uid="{A646978D-57B9-4388-894A-43BF84C6B568}" name="Column4678"/>
    <tableColumn id="4695" xr3:uid="{ADB26D37-5BD1-467E-A6A2-ED0CD40D5019}" name="Column4679"/>
    <tableColumn id="4696" xr3:uid="{8E998A64-93F5-43BF-8E84-1C5DACCC3E5A}" name="Column4680"/>
    <tableColumn id="4697" xr3:uid="{0457A2FC-89CF-4204-BE13-9BAD08BA4E2C}" name="Column4681"/>
    <tableColumn id="4698" xr3:uid="{877FB307-77BC-4DC5-AEA8-F95EF7E177EE}" name="Column4682"/>
    <tableColumn id="4699" xr3:uid="{CD3D697F-64DA-4427-B523-FF15AF08F79E}" name="Column4683"/>
    <tableColumn id="4700" xr3:uid="{FB746699-618D-440B-A2CF-E8D712E8D198}" name="Column4684"/>
    <tableColumn id="4701" xr3:uid="{D88EA903-28FD-4FDE-AC13-6A6D83E27823}" name="Column4685"/>
    <tableColumn id="4702" xr3:uid="{3489932A-3941-4319-8B28-8E290CEC8BCE}" name="Column4686"/>
    <tableColumn id="4703" xr3:uid="{D44E138E-2B0C-492E-839A-12F9D157A9CB}" name="Column4687"/>
    <tableColumn id="4704" xr3:uid="{972A4CED-35B5-405E-B006-48069580FB42}" name="Column4688"/>
    <tableColumn id="4705" xr3:uid="{FF0DE9A9-9465-458E-B501-EC12C0E62875}" name="Column4689"/>
    <tableColumn id="4706" xr3:uid="{1CE0C31B-75F1-44A4-89EF-6CF7C7DD5C15}" name="Column4690"/>
    <tableColumn id="4707" xr3:uid="{A6BBD13D-A266-4C6C-A8E4-4A25DD1165D5}" name="Column4691"/>
    <tableColumn id="4708" xr3:uid="{B3453EED-0A46-4077-BD64-866A3EEE3927}" name="Column4692"/>
    <tableColumn id="4709" xr3:uid="{511445A5-7228-41F4-81C7-A91E56C1D263}" name="Column4693"/>
    <tableColumn id="4710" xr3:uid="{1B3BBF27-8929-4082-BFA5-8550A648A65E}" name="Column4694"/>
    <tableColumn id="4711" xr3:uid="{E7D8AF43-D63A-4B1E-ADEF-A4E4484A5B80}" name="Column4695"/>
    <tableColumn id="4712" xr3:uid="{B39CC900-66DA-41A0-A95C-B3A6B7C136EE}" name="Column4696"/>
    <tableColumn id="4713" xr3:uid="{1A5F3FAB-D6CD-4219-ADF8-6CBC12949A66}" name="Column4697"/>
    <tableColumn id="4714" xr3:uid="{75CB5503-8FD3-4014-9743-3A121D220016}" name="Column4698"/>
    <tableColumn id="4715" xr3:uid="{78A6AB62-AACE-43E3-B05B-F10756D31ACA}" name="Column4699"/>
    <tableColumn id="4716" xr3:uid="{68B09A58-C005-4BA0-951A-3FE826569FAE}" name="Column4700"/>
    <tableColumn id="4717" xr3:uid="{F768DE61-E8BE-4874-B8F1-57A30A8795AC}" name="Column4701"/>
    <tableColumn id="4718" xr3:uid="{84396B92-7B1A-42C9-9771-C6A2A63D0A3C}" name="Column4702"/>
    <tableColumn id="4719" xr3:uid="{FD191419-E32A-4530-A20C-28BDF6AD909C}" name="Column4703"/>
    <tableColumn id="4720" xr3:uid="{22B3A2D9-54BC-4081-B08C-60D3EF3912CA}" name="Column4704"/>
    <tableColumn id="4721" xr3:uid="{CBC34BC3-D37D-4507-BDEC-EB4082A691B1}" name="Column4705"/>
    <tableColumn id="4722" xr3:uid="{5BFF61C3-C1B0-44CE-A381-1874BE3AB428}" name="Column4706"/>
    <tableColumn id="4723" xr3:uid="{EFC0CC4B-64A5-4922-9ADA-4E6F26B6DFEB}" name="Column4707"/>
    <tableColumn id="4724" xr3:uid="{3B6DD734-D498-442A-8612-C5A675252851}" name="Column4708"/>
    <tableColumn id="4725" xr3:uid="{3F2289F8-70E0-4257-A227-63F0D906C3F1}" name="Column4709"/>
    <tableColumn id="4726" xr3:uid="{C6EEDED6-80F6-40A2-9B14-5C5357C34CCD}" name="Column4710"/>
    <tableColumn id="4727" xr3:uid="{994E5E30-7786-43AD-82DB-9D34F7B961A4}" name="Column4711"/>
    <tableColumn id="4728" xr3:uid="{DAEEA157-7808-4902-B55A-E2A7E1BA93CE}" name="Column4712"/>
    <tableColumn id="4729" xr3:uid="{948C9175-EC4F-47C7-8B42-257732C88757}" name="Column4713"/>
    <tableColumn id="4730" xr3:uid="{0A8747DA-62F9-4CFD-9C47-EF15A05F177C}" name="Column4714"/>
    <tableColumn id="4731" xr3:uid="{19B8CE6F-66ED-4C3A-AE7E-1FBB5D9A990E}" name="Column4715"/>
    <tableColumn id="4732" xr3:uid="{C7657B40-1375-445B-84D8-1581B5A0EE89}" name="Column4716"/>
    <tableColumn id="4733" xr3:uid="{2EB5FE5E-1AC4-4CEF-BD83-C2772DD8D2DC}" name="Column4717"/>
    <tableColumn id="4734" xr3:uid="{9BC92AF3-A11C-42D1-A592-0794E8EE69FD}" name="Column4718"/>
    <tableColumn id="4735" xr3:uid="{5065DB97-705B-4E39-8EC2-0349DE2BF1EE}" name="Column4719"/>
    <tableColumn id="4736" xr3:uid="{DD9583D4-6B5B-4040-8307-F215BE40236C}" name="Column4720"/>
    <tableColumn id="4737" xr3:uid="{000F8DBC-7AE8-4566-9175-13FB74B4390C}" name="Column4721"/>
    <tableColumn id="4738" xr3:uid="{F904ACF9-372B-44FB-86E6-1E0948EA3BA5}" name="Column4722"/>
    <tableColumn id="4739" xr3:uid="{F7DDCC79-557C-4395-BEE8-4A26EBC44EDB}" name="Column4723"/>
    <tableColumn id="4740" xr3:uid="{63545254-5EAB-46D0-B9B0-339FDFD77C1A}" name="Column4724"/>
    <tableColumn id="4741" xr3:uid="{14F97760-B9A7-4538-9CDE-DE9070FA3BB8}" name="Column4725"/>
    <tableColumn id="4742" xr3:uid="{F84F017A-B059-476F-9A7F-E962C0FCDDEB}" name="Column4726"/>
    <tableColumn id="4743" xr3:uid="{609CF358-8742-4D05-9EBD-0A54DFD47995}" name="Column4727"/>
    <tableColumn id="4744" xr3:uid="{0C122421-BB32-4CA6-BDA3-6F372D70D2CF}" name="Column4728"/>
    <tableColumn id="4745" xr3:uid="{3C96BF3D-64FD-4BA0-AAFA-421FE01F720A}" name="Column4729"/>
    <tableColumn id="4746" xr3:uid="{7087216B-A8C0-48AD-8AAD-DA594F11071E}" name="Column4730"/>
    <tableColumn id="4747" xr3:uid="{E3982388-244A-4C94-9C37-D2D678C89608}" name="Column4731"/>
    <tableColumn id="4748" xr3:uid="{1C27EE60-E10C-4FD3-975C-8943BDA876DF}" name="Column4732"/>
    <tableColumn id="4749" xr3:uid="{55F8EAAF-0F9D-4E8C-A6F5-0623B223E085}" name="Column4733"/>
    <tableColumn id="4750" xr3:uid="{8CDF130E-CE1D-4A5B-8218-6789281ECB24}" name="Column4734"/>
    <tableColumn id="4751" xr3:uid="{B01B33AA-CCA5-4AE6-B890-0B359BEE53F4}" name="Column4735"/>
    <tableColumn id="4752" xr3:uid="{5F5B3105-0390-4293-84D5-B9F1DEB7ABB7}" name="Column4736"/>
    <tableColumn id="4753" xr3:uid="{9CFF78E8-6072-4E7E-935E-5E36BAAC7EB6}" name="Column4737"/>
    <tableColumn id="4754" xr3:uid="{E91E972D-FFF4-4981-BAB2-37AB1E2464DF}" name="Column4738"/>
    <tableColumn id="4755" xr3:uid="{09F9715C-D305-447A-B765-64DB36F6AC69}" name="Column4739"/>
    <tableColumn id="4756" xr3:uid="{2B6535CA-C41F-46AA-819E-00A38CFD0222}" name="Column4740"/>
    <tableColumn id="4757" xr3:uid="{62D1C850-C57B-4504-B567-58510623A3DD}" name="Column4741"/>
    <tableColumn id="4758" xr3:uid="{EEDE7C58-654E-4299-BE99-5BE277362B19}" name="Column4742"/>
    <tableColumn id="4759" xr3:uid="{B70FBAF8-662F-40BD-9897-5B3F2E7628C8}" name="Column4743"/>
    <tableColumn id="4760" xr3:uid="{31D52F03-B49D-45AA-BE0D-381DE73B4963}" name="Column4744"/>
    <tableColumn id="4761" xr3:uid="{59E0AB2E-1DF1-43F8-A357-D312D89F6592}" name="Column4745"/>
    <tableColumn id="4762" xr3:uid="{02EA66E6-95E6-45BC-BC2B-3BC0C636330D}" name="Column4746"/>
    <tableColumn id="4763" xr3:uid="{541E097B-601C-4177-8C49-93091BDC59F6}" name="Column4747"/>
    <tableColumn id="4764" xr3:uid="{64BE3AFD-23B2-4E56-9580-1E66AF8742EF}" name="Column4748"/>
    <tableColumn id="4765" xr3:uid="{8EDA8A96-F2CF-4D57-8D10-BCAD39BCB952}" name="Column4749"/>
    <tableColumn id="4766" xr3:uid="{B60B0FB5-9BEB-4015-B52B-FAB74EE3D1E5}" name="Column4750"/>
    <tableColumn id="4767" xr3:uid="{8FD16CF1-8D5D-4A5E-BC95-9DCB994BFD3C}" name="Column4751"/>
    <tableColumn id="4768" xr3:uid="{EFE13260-9B63-4103-80F0-D56F7EAC9032}" name="Column4752"/>
    <tableColumn id="4769" xr3:uid="{6027DB80-5CD7-4BE7-A982-B96342BC76B4}" name="Column4753"/>
    <tableColumn id="4770" xr3:uid="{3A4E8714-88B4-4745-839F-0A2FF94897B3}" name="Column4754"/>
    <tableColumn id="4771" xr3:uid="{A6941B23-1719-4C8B-886F-D0D47EEF7087}" name="Column4755"/>
    <tableColumn id="4772" xr3:uid="{3B19B148-E1CC-4B19-ACA3-2E5000DBECD8}" name="Column4756"/>
    <tableColumn id="4773" xr3:uid="{2870E2A4-17CA-494D-B0F9-78BEC582F458}" name="Column4757"/>
    <tableColumn id="4774" xr3:uid="{83565658-BFE8-4CBD-84A4-F5E848A257B9}" name="Column4758"/>
    <tableColumn id="4775" xr3:uid="{098FED99-AF61-45AF-817D-2F66ADD391CE}" name="Column4759"/>
    <tableColumn id="4776" xr3:uid="{267A57ED-C760-4485-ADEB-6AD5C25F9B06}" name="Column4760"/>
    <tableColumn id="4777" xr3:uid="{DA0CDCD4-BD36-4734-ACFE-6D8E66B7852E}" name="Column4761"/>
    <tableColumn id="4778" xr3:uid="{C706489A-E02E-44D0-84EE-8C872767622F}" name="Column4762"/>
    <tableColumn id="4779" xr3:uid="{D2F922A5-7248-4AD7-88B0-FAC24CBF5140}" name="Column4763"/>
    <tableColumn id="4780" xr3:uid="{C8D7E891-90AE-4BB8-A7C7-73197C7DB111}" name="Column4764"/>
    <tableColumn id="4781" xr3:uid="{767ABEC0-2DCF-41B5-BA47-0499C1E29B0A}" name="Column4765"/>
    <tableColumn id="4782" xr3:uid="{0ABFA2D8-CC80-48B1-B0E6-4111F03133CF}" name="Column4766"/>
    <tableColumn id="4783" xr3:uid="{80839E32-2874-4B55-8270-E2EFF9540B99}" name="Column4767"/>
    <tableColumn id="4784" xr3:uid="{5DBFCFB0-E9EF-497A-B2D6-BBCB7E34E26F}" name="Column4768"/>
    <tableColumn id="4785" xr3:uid="{EA68287A-1B31-4F97-B7E5-5711E4EBA771}" name="Column4769"/>
    <tableColumn id="4786" xr3:uid="{6E562CDC-4290-4E49-87D3-C80F6EBA597B}" name="Column4770"/>
    <tableColumn id="4787" xr3:uid="{C68B762E-7EE2-4C9B-B961-3C60A3C2BD56}" name="Column4771"/>
    <tableColumn id="4788" xr3:uid="{3F54613D-5A3F-4112-9B10-0A079EE836FB}" name="Column4772"/>
    <tableColumn id="4789" xr3:uid="{2D36A0B8-7D27-42A7-BBED-8BC7B29EFC5A}" name="Column4773"/>
    <tableColumn id="4790" xr3:uid="{0EC5F6D6-A3D9-4677-9B41-CEB1BE0678F7}" name="Column4774"/>
    <tableColumn id="4791" xr3:uid="{F345ABA3-9EDD-4109-B097-6D1BE09D81DC}" name="Column4775"/>
    <tableColumn id="4792" xr3:uid="{28688A49-319D-4A77-A048-1F8080C1A8C1}" name="Column4776"/>
    <tableColumn id="4793" xr3:uid="{8ED839D7-D83E-4DD4-B7E9-A921352CCC48}" name="Column4777"/>
    <tableColumn id="4794" xr3:uid="{752F4C27-2600-40D6-9E1D-55203B5C0369}" name="Column4778"/>
    <tableColumn id="4795" xr3:uid="{94874A04-2703-4EC1-BD57-468BFC142C08}" name="Column4779"/>
    <tableColumn id="4796" xr3:uid="{049EB73A-6D21-48A1-83B6-19D8AD143C55}" name="Column4780"/>
    <tableColumn id="4797" xr3:uid="{F8155C8C-5274-49A0-815D-0148AE4F14EB}" name="Column4781"/>
    <tableColumn id="4798" xr3:uid="{1047B8D5-3B19-44A5-8771-F84E194E7E66}" name="Column4782"/>
    <tableColumn id="4799" xr3:uid="{A3BD31DF-C7E8-48F5-A8DD-0C0631922CC7}" name="Column4783"/>
    <tableColumn id="4800" xr3:uid="{8E8312AF-F68F-45BC-9CD7-5962DC52D94C}" name="Column4784"/>
    <tableColumn id="4801" xr3:uid="{D4BD9B68-22F9-485F-A93D-100117FC9DC2}" name="Column4785"/>
    <tableColumn id="4802" xr3:uid="{CB9677A2-7611-498B-A718-1C96C9D67FFF}" name="Column4786"/>
    <tableColumn id="4803" xr3:uid="{3BEC9CB5-C006-4DD4-8670-DB0EBAE8639C}" name="Column4787"/>
    <tableColumn id="4804" xr3:uid="{21D4AE7E-B296-4C60-A32E-5F6EFF8242FD}" name="Column4788"/>
    <tableColumn id="4805" xr3:uid="{C5E61452-2D11-4C51-B211-BF7A685667BD}" name="Column4789"/>
    <tableColumn id="4806" xr3:uid="{CAD4A8F2-1C6D-49FC-B978-0CD78B4CCFA5}" name="Column4790"/>
    <tableColumn id="4807" xr3:uid="{BA1A0368-0514-46B0-A7BD-DFC7F6C2AC7A}" name="Column4791"/>
    <tableColumn id="4808" xr3:uid="{A7929EF2-26FF-4A0B-9E92-B6121A9542F7}" name="Column4792"/>
    <tableColumn id="4809" xr3:uid="{8DA233C4-BE04-4666-B5C6-C37AEB6E0866}" name="Column4793"/>
    <tableColumn id="4810" xr3:uid="{A5C6B570-8FDC-4862-9B67-648DF97169FD}" name="Column4794"/>
    <tableColumn id="4811" xr3:uid="{250A175C-E248-49CD-8394-A1E09059260A}" name="Column4795"/>
    <tableColumn id="4812" xr3:uid="{5108F93A-D8FB-4837-A63F-7C0866FB945D}" name="Column4796"/>
    <tableColumn id="4813" xr3:uid="{E685E6AD-B6A7-4F1E-A035-78F7C61C477B}" name="Column4797"/>
    <tableColumn id="4814" xr3:uid="{F77EE155-2EC0-4910-91D5-28416FA7D378}" name="Column4798"/>
    <tableColumn id="4815" xr3:uid="{E159017F-5F89-4C3A-848B-EB4EAECDF6D5}" name="Column4799"/>
    <tableColumn id="4816" xr3:uid="{757DC09C-89A1-44E6-B1FB-7096D01C121D}" name="Column4800"/>
    <tableColumn id="4817" xr3:uid="{28047BFC-B68D-4DB1-B9D2-0F43B085C977}" name="Column4801"/>
    <tableColumn id="4818" xr3:uid="{7FB23CFC-3968-4F1F-A7F3-9581D9C55396}" name="Column4802"/>
    <tableColumn id="4819" xr3:uid="{6F95EF88-BAB0-4259-AE19-82D021F0746D}" name="Column4803"/>
    <tableColumn id="4820" xr3:uid="{A72646E5-4368-4520-9E28-C9981741044A}" name="Column4804"/>
    <tableColumn id="4821" xr3:uid="{0C3251CC-EF2B-43A6-BC4D-07D15602F080}" name="Column4805"/>
    <tableColumn id="4822" xr3:uid="{B4123D32-891E-4E9A-A24F-F3EB66C735B5}" name="Column4806"/>
    <tableColumn id="4823" xr3:uid="{6477C863-C0E0-4D0D-8E6A-0549A0E2CA48}" name="Column4807"/>
    <tableColumn id="4824" xr3:uid="{23C81E8E-79CC-4E6D-8080-E9021761F4A4}" name="Column4808"/>
    <tableColumn id="4825" xr3:uid="{19B9C394-6D45-4F42-B313-38D63BCB9B9C}" name="Column4809"/>
    <tableColumn id="4826" xr3:uid="{3EA1F181-2BDA-4641-829D-79BD79D602D0}" name="Column4810"/>
    <tableColumn id="4827" xr3:uid="{25CA427D-D2DD-4094-B2C0-C7FB57BA5CFC}" name="Column4811"/>
    <tableColumn id="4828" xr3:uid="{10B71590-0634-45D1-9147-E9173EFA209A}" name="Column4812"/>
    <tableColumn id="4829" xr3:uid="{9B45FC66-675E-4C4A-9F50-EB1B7DC19719}" name="Column4813"/>
    <tableColumn id="4830" xr3:uid="{E2407057-0AA0-44E8-8A0F-5C1D66D52629}" name="Column4814"/>
    <tableColumn id="4831" xr3:uid="{BFA988E3-8B40-4FE3-9D55-6F43B7F5CCB8}" name="Column4815"/>
    <tableColumn id="4832" xr3:uid="{8EB2A0D2-1A39-4E25-9895-EBA982BA884B}" name="Column4816"/>
    <tableColumn id="4833" xr3:uid="{162563D8-18A1-4D78-BB23-8E70ADFD29B1}" name="Column4817"/>
    <tableColumn id="4834" xr3:uid="{D9D1F5E2-B26D-4E9F-AA45-1B96AF0220E7}" name="Column4818"/>
    <tableColumn id="4835" xr3:uid="{768FA371-DDA1-4A9F-AD4B-154BE25E0C17}" name="Column4819"/>
    <tableColumn id="4836" xr3:uid="{21D74378-006B-4B26-A352-9D59506DAA8B}" name="Column4820"/>
    <tableColumn id="4837" xr3:uid="{BFC823E3-C4EC-4DD5-B02E-5388B1781A52}" name="Column4821"/>
    <tableColumn id="4838" xr3:uid="{E190C261-19CB-4960-BFAC-ED2BBFEB481D}" name="Column4822"/>
    <tableColumn id="4839" xr3:uid="{2C743DF4-4C5A-425E-ACA9-D63CB4F717BE}" name="Column4823"/>
    <tableColumn id="4840" xr3:uid="{E0BAF8A6-CCCD-41DA-B896-9A905F1399BB}" name="Column4824"/>
    <tableColumn id="4841" xr3:uid="{E721FA2A-5912-4A48-996E-2659D0345194}" name="Column4825"/>
    <tableColumn id="4842" xr3:uid="{B9F9527C-0A31-40F6-ABFE-C4F7506BA8A8}" name="Column4826"/>
    <tableColumn id="4843" xr3:uid="{6A692ECA-033E-4544-976F-528F0575B8C1}" name="Column4827"/>
    <tableColumn id="4844" xr3:uid="{CFAD22DB-C781-4CBD-8986-2EF571CBAF55}" name="Column4828"/>
    <tableColumn id="4845" xr3:uid="{51534212-8B89-45D8-BA4B-4CD97E532F80}" name="Column4829"/>
    <tableColumn id="4846" xr3:uid="{710A4E77-885F-4339-8B8C-3FD6762E4BE4}" name="Column4830"/>
    <tableColumn id="4847" xr3:uid="{682C2ABB-E2E2-422F-BD71-228EF4E7A840}" name="Column4831"/>
    <tableColumn id="4848" xr3:uid="{2EEB6ACE-E93D-4504-97F4-8713C084435E}" name="Column4832"/>
    <tableColumn id="4849" xr3:uid="{DCCB3387-AB86-41F6-B76F-23CA5F0C9AF2}" name="Column4833"/>
    <tableColumn id="4850" xr3:uid="{7CD5C3CD-B780-4F38-9CB5-9245FD43CD24}" name="Column4834"/>
    <tableColumn id="4851" xr3:uid="{66BA9763-B11C-49B4-8A9F-0AF7B56C644B}" name="Column4835"/>
    <tableColumn id="4852" xr3:uid="{9037EE80-9257-4E70-B562-89C910106337}" name="Column4836"/>
    <tableColumn id="4853" xr3:uid="{3F565E04-19E7-44A4-9761-87440D018744}" name="Column4837"/>
    <tableColumn id="4854" xr3:uid="{593D4F1C-674B-47C9-92B1-F71CB048A196}" name="Column4838"/>
    <tableColumn id="4855" xr3:uid="{9F950E60-D033-4C27-A58C-0142B8B7D0DD}" name="Column4839"/>
    <tableColumn id="4856" xr3:uid="{3D7827C3-0D0A-44E0-902B-A73F04B536E8}" name="Column4840"/>
    <tableColumn id="4857" xr3:uid="{FD1C5ACA-0BFF-4330-8FB6-0C0151A872BB}" name="Column4841"/>
    <tableColumn id="4858" xr3:uid="{D485313A-F224-46A3-ADE2-074760BEF8C4}" name="Column4842"/>
    <tableColumn id="4859" xr3:uid="{AB8A2519-B0EC-4727-B423-47A751DADAC6}" name="Column4843"/>
    <tableColumn id="4860" xr3:uid="{928593DF-BC4B-4069-9F72-67396505929F}" name="Column4844"/>
    <tableColumn id="4861" xr3:uid="{45A86E30-14F8-45DA-BC41-E6E19CE1207C}" name="Column4845"/>
    <tableColumn id="4862" xr3:uid="{B0711D43-FAD6-4A95-8D78-D74EE80BC953}" name="Column4846"/>
    <tableColumn id="4863" xr3:uid="{DEE92527-B647-4A54-8247-D40F29BC26A5}" name="Column4847"/>
    <tableColumn id="4864" xr3:uid="{D5D9AEAC-BD8A-4F56-AA27-DA1C4B26478E}" name="Column4848"/>
    <tableColumn id="4865" xr3:uid="{E5E09016-785F-4546-9F04-67125D77A767}" name="Column4849"/>
    <tableColumn id="4866" xr3:uid="{1840605F-E5D4-414F-8FD3-9AFEFA763D3D}" name="Column4850"/>
    <tableColumn id="4867" xr3:uid="{E8B0B566-2748-4D39-946B-03F06BFEEA0D}" name="Column4851"/>
    <tableColumn id="4868" xr3:uid="{4FBC6C77-D349-404A-B36C-B39F8EA6A197}" name="Column4852"/>
    <tableColumn id="4869" xr3:uid="{56627055-39DE-4C2E-AA96-D96F293C552C}" name="Column4853"/>
    <tableColumn id="4870" xr3:uid="{3E34B986-B465-41A2-8FE9-2D90867BEE27}" name="Column4854"/>
    <tableColumn id="4871" xr3:uid="{7DDF6B19-C433-4131-B7C9-BF2D116245CB}" name="Column4855"/>
    <tableColumn id="4872" xr3:uid="{98D3605B-1AC9-464C-A21E-440649857C9E}" name="Column4856"/>
    <tableColumn id="4873" xr3:uid="{D506DAB2-CC5B-49E6-A0AD-683218C49211}" name="Column4857"/>
    <tableColumn id="4874" xr3:uid="{0B58D124-F98B-4695-A0C2-4CABC83F7A55}" name="Column4858"/>
    <tableColumn id="4875" xr3:uid="{9699702A-0E2C-46FE-8D38-257A6185B7DB}" name="Column4859"/>
    <tableColumn id="4876" xr3:uid="{5244D440-68CC-4F95-B66E-6125A426C97A}" name="Column4860"/>
    <tableColumn id="4877" xr3:uid="{226E1360-310C-4143-A931-D1A719CF225E}" name="Column4861"/>
    <tableColumn id="4878" xr3:uid="{7F39A332-61F1-4E01-B630-8B0922978BF2}" name="Column4862"/>
    <tableColumn id="4879" xr3:uid="{5BFBCB80-8B14-4549-AA16-726936EF4A45}" name="Column4863"/>
    <tableColumn id="4880" xr3:uid="{6DA210E2-FFB3-48FB-B4C6-448F1D48B3E4}" name="Column4864"/>
    <tableColumn id="4881" xr3:uid="{D6BD690E-A5E5-4477-B34A-35D3A34455FC}" name="Column4865"/>
    <tableColumn id="4882" xr3:uid="{459C4A09-A305-4CEF-AA74-06EB4B35C1B5}" name="Column4866"/>
    <tableColumn id="4883" xr3:uid="{41BD8BB3-EE43-4782-B978-AA92242E697E}" name="Column4867"/>
    <tableColumn id="4884" xr3:uid="{E729CA3C-195D-4490-9567-A2936983391A}" name="Column4868"/>
    <tableColumn id="4885" xr3:uid="{BABEE84A-80B7-4008-93B1-125D8FB2D8E7}" name="Column4869"/>
    <tableColumn id="4886" xr3:uid="{7A5C6A51-CC8C-4394-9A34-909BFAAE1354}" name="Column4870"/>
    <tableColumn id="4887" xr3:uid="{BCBD5899-8154-44DD-846A-F6E9942CAF83}" name="Column4871"/>
    <tableColumn id="4888" xr3:uid="{B73A7E08-42A4-4A0A-BA55-83ED5BCCB363}" name="Column4872"/>
    <tableColumn id="4889" xr3:uid="{52C7A47E-63B5-4F94-8BF3-18CCA679C9C3}" name="Column4873"/>
    <tableColumn id="4890" xr3:uid="{8E3C473E-1DC4-42F3-ADF6-8202555661C5}" name="Column4874"/>
    <tableColumn id="4891" xr3:uid="{9998CB68-BDBD-4039-9E5B-DE48E4987C73}" name="Column4875"/>
    <tableColumn id="4892" xr3:uid="{308B3256-C090-40B9-A2BD-3F005E5BAEAA}" name="Column4876"/>
    <tableColumn id="4893" xr3:uid="{9C9541A5-08B1-4469-B1BE-C5E46C72AB14}" name="Column4877"/>
    <tableColumn id="4894" xr3:uid="{605B6A76-B753-4D3F-89EF-66258955BB33}" name="Column4878"/>
    <tableColumn id="4895" xr3:uid="{1D33FC33-47BA-4F7C-AFC4-C71930C66C57}" name="Column4879"/>
    <tableColumn id="4896" xr3:uid="{7EE093B5-FC42-4A66-AB4B-7202CBB70C96}" name="Column4880"/>
    <tableColumn id="4897" xr3:uid="{0656810D-4961-407C-8848-9A6FF171B39F}" name="Column4881"/>
    <tableColumn id="4898" xr3:uid="{9C8B2E1E-62A9-455F-A993-02127C88BB33}" name="Column4882"/>
    <tableColumn id="4899" xr3:uid="{D5CB143A-F1EC-49C9-AAD1-1E1291887557}" name="Column4883"/>
    <tableColumn id="4900" xr3:uid="{ED27B928-77A0-4658-B1F1-D7E96D487564}" name="Column4884"/>
    <tableColumn id="4901" xr3:uid="{BD2D3F1F-9F62-4C10-8C63-9DE92678CA89}" name="Column4885"/>
    <tableColumn id="4902" xr3:uid="{4052749A-B5E8-43E0-A316-EC7ABE328FA4}" name="Column4886"/>
    <tableColumn id="4903" xr3:uid="{6710E6CA-67BF-42FC-995C-E45CFFE7B4D8}" name="Column4887"/>
    <tableColumn id="4904" xr3:uid="{5B694985-7543-4847-96FA-EBE99323608A}" name="Column4888"/>
    <tableColumn id="4905" xr3:uid="{D6A06A6A-017F-4FBD-A8E8-A66DDF197489}" name="Column4889"/>
    <tableColumn id="4906" xr3:uid="{54CD70D6-55AB-497C-B6E1-6BA004A46851}" name="Column4890"/>
    <tableColumn id="4907" xr3:uid="{36C0D6F1-0CDE-4261-B629-E735EE5EEFAF}" name="Column4891"/>
    <tableColumn id="4908" xr3:uid="{23CA093B-56D4-4A5A-85B1-A473B011B422}" name="Column4892"/>
    <tableColumn id="4909" xr3:uid="{B7CF4A02-6BEB-4938-8030-E4E85C591DF9}" name="Column4893"/>
    <tableColumn id="4910" xr3:uid="{C95A5E60-0531-4E8F-8C06-2EF331228C9C}" name="Column4894"/>
    <tableColumn id="4911" xr3:uid="{B05BFC52-7A9E-4457-B8B7-A360CE8D0B16}" name="Column4895"/>
    <tableColumn id="4912" xr3:uid="{EF96E279-8AAA-4DE7-B179-BA0EC1F75A5A}" name="Column4896"/>
    <tableColumn id="4913" xr3:uid="{2CE014EF-5F0A-41B7-98BD-249DA0F3FF0C}" name="Column4897"/>
    <tableColumn id="4914" xr3:uid="{CCA1CE68-973C-48EA-87CD-1FB0ECFA4ED6}" name="Column4898"/>
    <tableColumn id="4915" xr3:uid="{6D7AC318-D2A8-40B3-B609-152E311FB9BC}" name="Column4899"/>
    <tableColumn id="4916" xr3:uid="{01EE9BC4-74D6-4024-B999-6B5AD5867A68}" name="Column4900"/>
    <tableColumn id="4917" xr3:uid="{AE6D08D4-7CDC-4EA1-A708-D452F896503F}" name="Column4901"/>
    <tableColumn id="4918" xr3:uid="{8EF93EFD-CA55-405B-84BA-77E12BE4F452}" name="Column4902"/>
    <tableColumn id="4919" xr3:uid="{0C9E10A8-AE53-42AB-ACE7-DB1E2E1C0107}" name="Column4903"/>
    <tableColumn id="4920" xr3:uid="{7CF9623D-7539-45AB-A438-D8263FE6153C}" name="Column4904"/>
    <tableColumn id="4921" xr3:uid="{DE127CD1-5C65-4DD4-9B24-DFA49E81623D}" name="Column4905"/>
    <tableColumn id="4922" xr3:uid="{6C03A0A5-8CF6-4613-AA51-D202E1706D22}" name="Column4906"/>
    <tableColumn id="4923" xr3:uid="{7DB7182B-AAB1-40F1-B96F-5685F9185160}" name="Column4907"/>
    <tableColumn id="4924" xr3:uid="{50535150-5558-441B-BFD3-4C9150C1F260}" name="Column4908"/>
    <tableColumn id="4925" xr3:uid="{91D94933-B490-464B-90A0-31271DC680A0}" name="Column4909"/>
    <tableColumn id="4926" xr3:uid="{DB8D0C20-07F0-4D11-A084-AE3C9BF0BBE7}" name="Column4910"/>
    <tableColumn id="4927" xr3:uid="{7F642694-CE09-45DB-8DE0-830B27611394}" name="Column4911"/>
    <tableColumn id="4928" xr3:uid="{768484CD-9DFB-41A4-B737-E334C7B54B8A}" name="Column4912"/>
    <tableColumn id="4929" xr3:uid="{C2E3E543-D5EC-4B2F-97F9-E844CD213C10}" name="Column4913"/>
    <tableColumn id="4930" xr3:uid="{BC64C355-1DB8-41EC-B6B5-BB038D60916C}" name="Column4914"/>
    <tableColumn id="4931" xr3:uid="{38331771-F5F6-41A3-8897-79D9774F220F}" name="Column4915"/>
    <tableColumn id="4932" xr3:uid="{1CF00966-5A8E-46F8-8731-F7CB5BCC85B5}" name="Column4916"/>
    <tableColumn id="4933" xr3:uid="{2BB28EF5-FE7C-4F08-BC03-4C1BB9D6E0B5}" name="Column4917"/>
    <tableColumn id="4934" xr3:uid="{4810BBA6-9925-41AF-B46A-C4C26B111A7F}" name="Column4918"/>
    <tableColumn id="4935" xr3:uid="{3F9CCBAD-D8E1-4714-92BD-18C0D7FC0D43}" name="Column4919"/>
    <tableColumn id="4936" xr3:uid="{F02596D0-F128-4427-A7C2-5B862884D36A}" name="Column4920"/>
    <tableColumn id="4937" xr3:uid="{C0079ADF-A804-4826-9B63-2DBF37E5F6E7}" name="Column4921"/>
    <tableColumn id="4938" xr3:uid="{0DE90F5C-EB63-4D1D-9D8D-10E96378CDA5}" name="Column4922"/>
    <tableColumn id="4939" xr3:uid="{054EF57A-5EA4-4FC5-BE86-8FFC610833B2}" name="Column4923"/>
    <tableColumn id="4940" xr3:uid="{7509DEBE-2DE3-4CBE-8F8F-97342C2638B4}" name="Column4924"/>
    <tableColumn id="4941" xr3:uid="{B46BBAAA-1145-4D5A-8663-194E0583596C}" name="Column4925"/>
    <tableColumn id="4942" xr3:uid="{A8C5D90D-21D1-4A01-9C24-E1FB8AC3ED62}" name="Column4926"/>
    <tableColumn id="4943" xr3:uid="{508F2808-9A05-4DF2-B9F1-5874E0F906FD}" name="Column4927"/>
    <tableColumn id="4944" xr3:uid="{CBCB3675-E403-4484-8A79-84DB29BE9A28}" name="Column4928"/>
    <tableColumn id="4945" xr3:uid="{194B39DB-2A18-4578-A11C-BC398E9E45AE}" name="Column4929"/>
    <tableColumn id="4946" xr3:uid="{23C2D24E-26BA-47BB-BC17-5522CCC85098}" name="Column4930"/>
    <tableColumn id="4947" xr3:uid="{C55CD760-A566-4BCC-BBB4-4ADE3F043D02}" name="Column4931"/>
    <tableColumn id="4948" xr3:uid="{41D351E8-B678-45DE-A252-038FF5B1DF07}" name="Column4932"/>
    <tableColumn id="4949" xr3:uid="{31A11423-C0FA-48E9-A4DE-A02966FF860A}" name="Column4933"/>
    <tableColumn id="4950" xr3:uid="{AEAEA8A6-A8B6-49D6-827B-DDFE5DFEE32C}" name="Column4934"/>
    <tableColumn id="4951" xr3:uid="{543574CA-961D-4596-8EBC-92A79FCA8B88}" name="Column4935"/>
    <tableColumn id="4952" xr3:uid="{16EEACB3-9B18-496D-A71E-7E0FB14BEF09}" name="Column4936"/>
    <tableColumn id="4953" xr3:uid="{610DE0F6-E6E2-4FDF-90B3-1F23D72A03BA}" name="Column4937"/>
    <tableColumn id="4954" xr3:uid="{3B8D21DD-0FE8-4D4C-9DC0-BBDE88E575D4}" name="Column4938"/>
    <tableColumn id="4955" xr3:uid="{57E974FB-0772-4702-A468-1A9FECBFCEE6}" name="Column4939"/>
    <tableColumn id="4956" xr3:uid="{00D4BCF4-64BC-48C1-9489-2DCA46DC4F21}" name="Column4940"/>
    <tableColumn id="4957" xr3:uid="{1A0E08F6-1BA1-426A-996B-C7717ABC06E5}" name="Column4941"/>
    <tableColumn id="4958" xr3:uid="{6FEF6D72-62B8-4A0E-9F9E-464DEF9AD08E}" name="Column4942"/>
    <tableColumn id="4959" xr3:uid="{F6087689-B987-4DF7-AD5B-DDDD98105A16}" name="Column4943"/>
    <tableColumn id="4960" xr3:uid="{294A33D5-6A69-4D1E-8765-DF76BDD5A275}" name="Column4944"/>
    <tableColumn id="4961" xr3:uid="{DCB3D0BA-17F0-40A1-B007-B93D7AB6E3E9}" name="Column4945"/>
    <tableColumn id="4962" xr3:uid="{74B76B11-0ACC-4D6B-8687-D8DD12B2D0BA}" name="Column4946"/>
    <tableColumn id="4963" xr3:uid="{B392C6CB-6DC4-41C8-A06E-E4E698189129}" name="Column4947"/>
    <tableColumn id="4964" xr3:uid="{35FBAC95-2E2D-4CF5-AC50-EFE8CF7EFEFD}" name="Column4948"/>
    <tableColumn id="4965" xr3:uid="{07E6A071-A413-4105-8285-E7B2D085CDEA}" name="Column4949"/>
    <tableColumn id="4966" xr3:uid="{A535E49E-81EE-41A4-96C1-97E37C721C97}" name="Column4950"/>
    <tableColumn id="4967" xr3:uid="{43FDE712-FDC0-4DE0-BA4A-88C02BC54AA2}" name="Column4951"/>
    <tableColumn id="4968" xr3:uid="{FCD38EC1-69AA-4C32-BC7D-C43099735C7A}" name="Column4952"/>
    <tableColumn id="4969" xr3:uid="{3A418C71-2025-441C-A0F5-82EFC118B613}" name="Column4953"/>
    <tableColumn id="4970" xr3:uid="{DBE5462C-F698-4DB0-A0AB-FFEC588B23BA}" name="Column4954"/>
    <tableColumn id="4971" xr3:uid="{B5CA3F44-0FFF-43A2-BA55-3521A3CABCB3}" name="Column4955"/>
    <tableColumn id="4972" xr3:uid="{D7838E44-874B-4276-892F-D4D95477786E}" name="Column4956"/>
    <tableColumn id="4973" xr3:uid="{5B5D3F5C-7B6B-4017-AD61-71EE97AD33F3}" name="Column4957"/>
    <tableColumn id="4974" xr3:uid="{9ED9D1C6-EA59-4C30-A4B3-7CC01F9C6DE4}" name="Column4958"/>
    <tableColumn id="4975" xr3:uid="{5CEC2759-7756-43EE-9BBC-90AE6A518A4E}" name="Column4959"/>
    <tableColumn id="4976" xr3:uid="{1BD144AB-1CFC-431E-BBAB-CBC429FA32E1}" name="Column4960"/>
    <tableColumn id="4977" xr3:uid="{BFE85A71-1B4D-43BC-9A68-AEFD852DB03F}" name="Column4961"/>
    <tableColumn id="4978" xr3:uid="{6CD6A9EE-23DA-4461-880F-32BB92C6F606}" name="Column4962"/>
    <tableColumn id="4979" xr3:uid="{9C33C73B-A44F-42EC-BAE0-0429CD2C4D3B}" name="Column4963"/>
    <tableColumn id="4980" xr3:uid="{736A1B1E-A21E-4AA3-A008-6E4F0B07D6A0}" name="Column4964"/>
    <tableColumn id="4981" xr3:uid="{CE66F77C-97C4-4D35-8235-4A2B6BF5F8A0}" name="Column4965"/>
    <tableColumn id="4982" xr3:uid="{DA79BF9B-2F15-4E72-8679-144511AC9412}" name="Column4966"/>
    <tableColumn id="4983" xr3:uid="{56934431-6F90-4EEE-AD93-842C562F1FB0}" name="Column4967"/>
    <tableColumn id="4984" xr3:uid="{6E9304E0-88DB-4C1A-A680-D011B291DA4E}" name="Column4968"/>
    <tableColumn id="4985" xr3:uid="{2DC3A42A-DDA8-49EC-B4A8-00FF95417C6D}" name="Column4969"/>
    <tableColumn id="4986" xr3:uid="{67A9E9E5-6C0A-4EFD-AC15-60173D6249A8}" name="Column4970"/>
    <tableColumn id="4987" xr3:uid="{6AE162D8-5DA8-4921-A65B-90A5AAD23046}" name="Column4971"/>
    <tableColumn id="4988" xr3:uid="{9ADC2C77-492E-4ACD-B31B-A21C6677BDCC}" name="Column4972"/>
    <tableColumn id="4989" xr3:uid="{B0C3FE34-6E28-49B0-9705-7A48978BF477}" name="Column4973"/>
    <tableColumn id="4990" xr3:uid="{D87E4578-91F0-4B11-A348-7B12E7D8A7F6}" name="Column4974"/>
    <tableColumn id="4991" xr3:uid="{461956DD-710D-4C04-837B-CFAEFEB8519B}" name="Column4975"/>
    <tableColumn id="4992" xr3:uid="{659BA149-E63A-4FD4-A67D-0E328AD30C9C}" name="Column4976"/>
    <tableColumn id="4993" xr3:uid="{C68622D7-F49A-44DB-889B-721A44E452C4}" name="Column4977"/>
    <tableColumn id="4994" xr3:uid="{A7E611F7-F2EA-4E18-9312-2B6CE55520F4}" name="Column4978"/>
    <tableColumn id="4995" xr3:uid="{44D07616-8FFC-4B7A-9404-4DE50E0916D1}" name="Column4979"/>
    <tableColumn id="4996" xr3:uid="{FDDFA9CA-44EB-43A1-9D34-567467F04F2C}" name="Column4980"/>
    <tableColumn id="4997" xr3:uid="{D62E8474-3032-453C-9A1D-6E4267E03EBD}" name="Column4981"/>
    <tableColumn id="4998" xr3:uid="{1704CEB0-5C75-4A10-A3BC-D507ED28B1F6}" name="Column4982"/>
    <tableColumn id="4999" xr3:uid="{E17D2957-A828-4DCC-B71B-DD2D71122C20}" name="Column4983"/>
    <tableColumn id="5000" xr3:uid="{A8F5E82D-E022-4D58-B7A5-96D56B8565AF}" name="Column4984"/>
    <tableColumn id="5001" xr3:uid="{06A08EEE-EEFB-4A5B-8CE1-C1BFF0F7401F}" name="Column4985"/>
    <tableColumn id="5002" xr3:uid="{3A107C04-DBCC-4B99-B66C-82814F85C836}" name="Column4986"/>
    <tableColumn id="5003" xr3:uid="{7955EA12-2334-45D8-B13B-CDD2F0734AF7}" name="Column4987"/>
    <tableColumn id="5004" xr3:uid="{3F39D562-AF81-4CC3-BF75-70843C0C9FE5}" name="Column4988"/>
    <tableColumn id="5005" xr3:uid="{6A73E8D9-5567-4B0D-A8E3-6D401558C281}" name="Column4989"/>
    <tableColumn id="5006" xr3:uid="{47B56B60-E17C-4E1E-8D91-63AC1A750468}" name="Column4990"/>
    <tableColumn id="5007" xr3:uid="{B9A79B4B-79EB-45FD-BF95-9A521F076CBD}" name="Column4991"/>
    <tableColumn id="5008" xr3:uid="{9FD6184B-1CDC-4BCD-B10E-81C2546C55FA}" name="Column4992"/>
    <tableColumn id="5009" xr3:uid="{B438379A-9396-472E-939E-421EE78A05B4}" name="Column4993"/>
    <tableColumn id="5010" xr3:uid="{572FC339-6F02-466F-94B0-B982109F698D}" name="Column4994"/>
    <tableColumn id="5011" xr3:uid="{C8B2B977-D020-465E-9C7D-4111F90177AC}" name="Column4995"/>
    <tableColumn id="5012" xr3:uid="{864CEE61-BC04-45A1-878C-6E14E5F925C7}" name="Column4996"/>
    <tableColumn id="5013" xr3:uid="{A07D782F-4D7D-4C8D-8DF5-ED1B44F5C564}" name="Column4997"/>
    <tableColumn id="5014" xr3:uid="{07A0765A-0213-42A4-95A8-3C0F9DBA04A1}" name="Column4998"/>
    <tableColumn id="5015" xr3:uid="{869E1886-0427-47A4-9938-1DBAB348C5EA}" name="Column4999"/>
    <tableColumn id="5016" xr3:uid="{73DCEDAA-62D3-4417-B0A4-F8D04A2F2E14}" name="Column5000"/>
    <tableColumn id="5017" xr3:uid="{B7EDB5EB-12F2-40D0-97C1-10C09430C817}" name="Column5001"/>
    <tableColumn id="5018" xr3:uid="{39C05DAE-A915-4A9B-AC47-AE86A6167EC0}" name="Column5002"/>
    <tableColumn id="5019" xr3:uid="{30077A94-7DC7-4D7B-8BB3-39B1C7560B74}" name="Column5003"/>
    <tableColumn id="5020" xr3:uid="{E041C222-406B-4A20-9B89-B4B066162DD0}" name="Column5004"/>
    <tableColumn id="5021" xr3:uid="{C7E849FD-0DF0-425D-8B55-5AA9823D5CE7}" name="Column5005"/>
    <tableColumn id="5022" xr3:uid="{6DD872DE-56A0-4B48-9638-1A37692F9827}" name="Column5006"/>
    <tableColumn id="5023" xr3:uid="{40FA9F5F-6803-4083-9672-83037155E7CA}" name="Column5007"/>
    <tableColumn id="5024" xr3:uid="{E5D920E8-98F8-4147-844F-A3E14A61C115}" name="Column5008"/>
    <tableColumn id="5025" xr3:uid="{06C6404D-54DD-46CD-A5C9-5831D6CE722A}" name="Column5009"/>
    <tableColumn id="5026" xr3:uid="{EA88E248-7E29-4A1C-91F3-189054807068}" name="Column5010"/>
    <tableColumn id="5027" xr3:uid="{7AFFD699-EFDE-4D7C-91B7-7E2A8FC18DEB}" name="Column5011"/>
    <tableColumn id="5028" xr3:uid="{39523FAC-52C1-4842-851F-F002F1D6E28D}" name="Column5012"/>
    <tableColumn id="5029" xr3:uid="{6DB1ACB3-AB2D-4BD8-AC6A-DE1BA697F89F}" name="Column5013"/>
    <tableColumn id="5030" xr3:uid="{7C589241-D3EB-4DAC-8E3F-82FBB399AF70}" name="Column5014"/>
    <tableColumn id="5031" xr3:uid="{4CA47D5D-D11B-4694-9D2D-222121D42292}" name="Column5015"/>
    <tableColumn id="5032" xr3:uid="{D5695CF6-DDE1-4513-8E02-FB72EBAA0376}" name="Column5016"/>
    <tableColumn id="5033" xr3:uid="{F9AB0ABC-B687-4382-B90E-7D6FB9D23F71}" name="Column5017"/>
    <tableColumn id="5034" xr3:uid="{CB1685A0-3243-4779-B398-E677ABA2C925}" name="Column5018"/>
    <tableColumn id="5035" xr3:uid="{96803119-591E-4BFC-8731-1415FF6E8E02}" name="Column5019"/>
    <tableColumn id="5036" xr3:uid="{CAB6396A-03D9-42D5-A2E0-51EBCEE9F070}" name="Column5020"/>
    <tableColumn id="5037" xr3:uid="{DB6EA3A7-D16B-47EF-A1D6-E469120D1773}" name="Column5021"/>
    <tableColumn id="5038" xr3:uid="{A5696116-4752-47EA-8C15-B164D8966FFF}" name="Column5022"/>
    <tableColumn id="5039" xr3:uid="{B77DC5CE-AFCB-45C4-8C2E-F58576A55AAC}" name="Column5023"/>
    <tableColumn id="5040" xr3:uid="{A66BD45E-A296-4EA8-A3B7-091F4B598EB4}" name="Column5024"/>
    <tableColumn id="5041" xr3:uid="{34BE5533-DB6D-455B-808F-C67250EC4998}" name="Column5025"/>
    <tableColumn id="5042" xr3:uid="{2F1828AB-2551-4BA7-8903-6562BAEC3CB5}" name="Column5026"/>
    <tableColumn id="5043" xr3:uid="{1BE4AC0F-07B4-488C-9B62-23066D458EA9}" name="Column5027"/>
    <tableColumn id="5044" xr3:uid="{64CFABA9-DA9C-436C-A7CE-442A6473AED8}" name="Column5028"/>
    <tableColumn id="5045" xr3:uid="{F819A7A4-9C11-495F-91DA-9D9A4D36289C}" name="Column5029"/>
    <tableColumn id="5046" xr3:uid="{0E0BED94-43CB-47F0-A032-3827678FA6DC}" name="Column5030"/>
    <tableColumn id="5047" xr3:uid="{B43DCA24-0925-41F6-A00D-48DF80883E81}" name="Column5031"/>
    <tableColumn id="5048" xr3:uid="{309468DE-FBF6-44A2-92E8-E72F00B0627E}" name="Column5032"/>
    <tableColumn id="5049" xr3:uid="{709EBD9D-7701-4D75-B0F9-5BF674DD6D96}" name="Column5033"/>
    <tableColumn id="5050" xr3:uid="{40EEF9E5-485B-40A7-80B5-89C5AFD29905}" name="Column5034"/>
    <tableColumn id="5051" xr3:uid="{A7ED82F1-A1DE-4C71-A31E-27C9B4B97710}" name="Column5035"/>
    <tableColumn id="5052" xr3:uid="{ABF4E678-DD81-4BAE-9257-F1C2DAD202DE}" name="Column5036"/>
    <tableColumn id="5053" xr3:uid="{ECBE3E8C-2BDD-4C88-A978-3D6C4F8F8B69}" name="Column5037"/>
    <tableColumn id="5054" xr3:uid="{7085AFCD-D4BD-476C-94E3-BCFCB04F54DC}" name="Column5038"/>
    <tableColumn id="5055" xr3:uid="{0DEF3456-700E-4A76-962A-892CB05833C9}" name="Column5039"/>
    <tableColumn id="5056" xr3:uid="{CE55B2E9-F3B7-4A0E-B0D3-3EDF79A74C97}" name="Column5040"/>
    <tableColumn id="5057" xr3:uid="{2108A3E5-957E-4926-823F-8D01D3F91551}" name="Column5041"/>
    <tableColumn id="5058" xr3:uid="{82B5E5AE-30E9-4B89-8DB7-4171DD92EC7B}" name="Column5042"/>
    <tableColumn id="5059" xr3:uid="{61C2F373-D47F-4760-99BD-EA744CA3C9A8}" name="Column5043"/>
    <tableColumn id="5060" xr3:uid="{173D8C31-400E-489F-BAEB-62259D6994FC}" name="Column5044"/>
    <tableColumn id="5061" xr3:uid="{7C609485-E66F-44F4-9322-F5E1252E3FB6}" name="Column5045"/>
    <tableColumn id="5062" xr3:uid="{4A760D1F-D52F-47C5-A692-6DA3896198E7}" name="Column5046"/>
    <tableColumn id="5063" xr3:uid="{ACCFDDD3-3C08-45D9-8B91-760B84705DA0}" name="Column5047"/>
    <tableColumn id="5064" xr3:uid="{0B421666-7E32-4813-8AC1-E4808415BCED}" name="Column5048"/>
    <tableColumn id="5065" xr3:uid="{647F6ADE-2602-4766-921A-7AFEF33D0DF8}" name="Column5049"/>
    <tableColumn id="5066" xr3:uid="{0998CCF5-6307-4CA0-9908-4C7FAF21C44C}" name="Column5050"/>
    <tableColumn id="5067" xr3:uid="{B04A472C-DA88-4437-98D5-A7A3D4E9D8BD}" name="Column5051"/>
    <tableColumn id="5068" xr3:uid="{BF4FBFE2-9182-453E-BE69-465CCCB5567A}" name="Column5052"/>
    <tableColumn id="5069" xr3:uid="{73F7E3DA-FF2A-4E6C-9364-036A043A29E1}" name="Column5053"/>
    <tableColumn id="5070" xr3:uid="{0CCC9204-970F-468B-9496-A3C822A02D84}" name="Column5054"/>
    <tableColumn id="5071" xr3:uid="{EB0BD2C1-FCED-44CD-9006-D29E468D3CE5}" name="Column5055"/>
    <tableColumn id="5072" xr3:uid="{2777CE7C-EABC-4EBD-B425-74EB605A7700}" name="Column5056"/>
    <tableColumn id="5073" xr3:uid="{3EA52F24-4AE7-40A3-BA63-04A7FA0FA6AB}" name="Column5057"/>
    <tableColumn id="5074" xr3:uid="{4A94008B-6849-4C9D-97DE-77FEA3078A10}" name="Column5058"/>
    <tableColumn id="5075" xr3:uid="{8023C054-8036-4F15-8AA0-366B58750ADE}" name="Column5059"/>
    <tableColumn id="5076" xr3:uid="{D5D6E081-2BC2-4B63-9F9C-7A14368DD0EE}" name="Column5060"/>
    <tableColumn id="5077" xr3:uid="{DB6E4C5C-4EFC-42CA-997D-8A92E4E9BF29}" name="Column5061"/>
    <tableColumn id="5078" xr3:uid="{020AE272-0853-4737-BBB0-8CE4B802998E}" name="Column5062"/>
    <tableColumn id="5079" xr3:uid="{4376B1BF-F063-4040-BD95-FE090B8EE281}" name="Column5063"/>
    <tableColumn id="5080" xr3:uid="{FC085297-0EBB-45F5-8602-B31C6F8A2C34}" name="Column5064"/>
    <tableColumn id="5081" xr3:uid="{0381B892-C309-4CF0-95B9-3ACCD3443833}" name="Column5065"/>
    <tableColumn id="5082" xr3:uid="{93BA5990-54CA-4784-AFDD-25FB6D4D816B}" name="Column5066"/>
    <tableColumn id="5083" xr3:uid="{74B8EEB6-AD31-459A-9EF6-847BDE3D687E}" name="Column5067"/>
    <tableColumn id="5084" xr3:uid="{3A4EAAE5-4881-4A37-985B-73C193ACF0B6}" name="Column5068"/>
    <tableColumn id="5085" xr3:uid="{40FA6057-8F58-4A2E-8D90-3C6DAEE03D6E}" name="Column5069"/>
    <tableColumn id="5086" xr3:uid="{BDC6FF55-ACCC-4FAF-956C-39A7EAF3F012}" name="Column5070"/>
    <tableColumn id="5087" xr3:uid="{96C0F436-EB10-4C49-9AC6-0BA3B31DC3B4}" name="Column5071"/>
    <tableColumn id="5088" xr3:uid="{6A4624CD-5418-4929-B93B-9B431B67CDA2}" name="Column5072"/>
    <tableColumn id="5089" xr3:uid="{5FC8F6EC-1412-4757-9F32-02AF194EF6E4}" name="Column5073"/>
    <tableColumn id="5090" xr3:uid="{8E084565-118B-4BFE-9164-0A1E9886E73A}" name="Column5074"/>
    <tableColumn id="5091" xr3:uid="{F9741339-1353-4C1A-A3F1-11A6674B965D}" name="Column5075"/>
    <tableColumn id="5092" xr3:uid="{08D55F2B-60FE-4105-902D-680E25A252ED}" name="Column5076"/>
    <tableColumn id="5093" xr3:uid="{7B695F3E-961E-400C-8784-86ED7F34C0E0}" name="Column5077"/>
    <tableColumn id="5094" xr3:uid="{BA528D44-B141-4B13-B959-638E9B652683}" name="Column5078"/>
    <tableColumn id="5095" xr3:uid="{897270D7-0B56-4571-95DA-01CB1EBA33E3}" name="Column5079"/>
    <tableColumn id="5096" xr3:uid="{C4DE557D-DBD7-4B6B-A8D3-84EF1A6CA752}" name="Column5080"/>
    <tableColumn id="5097" xr3:uid="{A6153A88-37FF-4FAD-967D-0A0AE1D69CB9}" name="Column5081"/>
    <tableColumn id="5098" xr3:uid="{E8929DA1-B952-4E85-A8FE-F9ED56548519}" name="Column5082"/>
    <tableColumn id="5099" xr3:uid="{21C501D1-907C-4457-AC95-81BC5E8E87BE}" name="Column5083"/>
    <tableColumn id="5100" xr3:uid="{F52D850F-CE70-45EE-92EC-54330292E836}" name="Column5084"/>
    <tableColumn id="5101" xr3:uid="{49738BB4-78E3-414B-BDD5-F5A2F8CECEDA}" name="Column5085"/>
    <tableColumn id="5102" xr3:uid="{D1C83FA9-6CB2-424B-831B-95444475D768}" name="Column5086"/>
    <tableColumn id="5103" xr3:uid="{F9B46624-9913-41A5-A2A6-81ED1792E024}" name="Column5087"/>
    <tableColumn id="5104" xr3:uid="{26DE7E67-A5F1-4A10-938C-F82ADBF31B12}" name="Column5088"/>
    <tableColumn id="5105" xr3:uid="{A5D44B3F-4B95-4A01-B960-604F6E51A411}" name="Column5089"/>
    <tableColumn id="5106" xr3:uid="{1956432E-69C0-4DD7-A78F-BE4C61CDB52E}" name="Column5090"/>
    <tableColumn id="5107" xr3:uid="{A6EBFC8D-E5C8-400E-8536-3803CD6469B9}" name="Column5091"/>
    <tableColumn id="5108" xr3:uid="{926ECE08-CAEB-49A7-A008-DFFC030E4013}" name="Column5092"/>
    <tableColumn id="5109" xr3:uid="{F5C00C24-28B6-4877-841D-B4310DA7A65C}" name="Column5093"/>
    <tableColumn id="5110" xr3:uid="{F6A744E3-3D05-41EA-94D6-EE288EB93627}" name="Column5094"/>
    <tableColumn id="5111" xr3:uid="{2E4934F1-FC4A-49A6-BE17-033D969EC8CB}" name="Column5095"/>
    <tableColumn id="5112" xr3:uid="{78CE5285-923F-4157-BBBC-0BAB993E7AB9}" name="Column5096"/>
    <tableColumn id="5113" xr3:uid="{8C88D68A-D2DD-4FF5-9BC8-36123290B8E1}" name="Column5097"/>
    <tableColumn id="5114" xr3:uid="{34EFF05C-54A3-43B4-ACFD-FC98BBDFE43E}" name="Column5098"/>
    <tableColumn id="5115" xr3:uid="{B8BE1CC0-4527-4CDF-A23E-769C3E437E64}" name="Column5099"/>
    <tableColumn id="5116" xr3:uid="{A558D9D2-6107-411F-972F-5D42498959BB}" name="Column5100"/>
    <tableColumn id="5117" xr3:uid="{D012E41D-AA83-4BB5-82A8-C81975B3CF7F}" name="Column5101"/>
    <tableColumn id="5118" xr3:uid="{09EBC27E-0544-428B-9270-8CFBADCCA707}" name="Column5102"/>
    <tableColumn id="5119" xr3:uid="{B2E3C662-7A40-449F-9266-A6CB7DC2EB30}" name="Column5103"/>
    <tableColumn id="5120" xr3:uid="{2C3EA299-E7BD-4006-853C-2D1B732E8E61}" name="Column5104"/>
    <tableColumn id="5121" xr3:uid="{0FF40734-9BBB-44DF-9932-78D560AA8250}" name="Column5105"/>
    <tableColumn id="5122" xr3:uid="{DF024959-21F0-4DEF-8F0A-9799B1814C96}" name="Column5106"/>
    <tableColumn id="5123" xr3:uid="{D8B3815C-5527-413D-9FC4-CB5B1C7371DC}" name="Column5107"/>
    <tableColumn id="5124" xr3:uid="{3F1D4FD6-70A0-4C45-B2CA-107372BE21B8}" name="Column5108"/>
    <tableColumn id="5125" xr3:uid="{02E50EF5-3225-40AB-8D38-BB8350AF860E}" name="Column5109"/>
    <tableColumn id="5126" xr3:uid="{A0CAD9F7-7A66-443F-B8C1-9D3C25E26282}" name="Column5110"/>
    <tableColumn id="5127" xr3:uid="{1E33999F-E098-40E8-B58E-D2C61B1F7B11}" name="Column5111"/>
    <tableColumn id="5128" xr3:uid="{2365CBCC-2194-41CB-AEB2-7321E6FDE00B}" name="Column5112"/>
    <tableColumn id="5129" xr3:uid="{65E6B237-C394-4B58-A06F-BB5B400D2577}" name="Column5113"/>
    <tableColumn id="5130" xr3:uid="{8A067B05-8621-42AB-A935-A1D7F879A760}" name="Column5114"/>
    <tableColumn id="5131" xr3:uid="{B9D51C98-8233-46D5-9410-6463A0E4DD82}" name="Column5115"/>
    <tableColumn id="5132" xr3:uid="{D4F96012-0E22-4A5E-857A-7EFCB44E5F70}" name="Column5116"/>
    <tableColumn id="5133" xr3:uid="{8ACEFFDC-6BE0-4E64-82D5-3E7A30BABC08}" name="Column5117"/>
    <tableColumn id="5134" xr3:uid="{AE197436-F765-4949-B9C4-598BA40BB36D}" name="Column5118"/>
    <tableColumn id="5135" xr3:uid="{4FDC69DD-F3E2-430D-9464-4C24CC586FEC}" name="Column5119"/>
    <tableColumn id="5136" xr3:uid="{E8672E52-04CF-4E00-ACCD-81C5C722EF8F}" name="Column5120"/>
    <tableColumn id="5137" xr3:uid="{C80A143E-1AFF-4E95-9F70-088910B13BF9}" name="Column5121"/>
    <tableColumn id="5138" xr3:uid="{27737A4E-46EA-4AAE-B3AD-94AD8F31E7A9}" name="Column5122"/>
    <tableColumn id="5139" xr3:uid="{6601C205-F6FC-4AFA-9EB8-CD74EAC290A6}" name="Column5123"/>
    <tableColumn id="5140" xr3:uid="{5B55E6DD-9B4A-42EF-829A-F79D1466C7B2}" name="Column5124"/>
    <tableColumn id="5141" xr3:uid="{37DC89EF-4387-4D81-B823-0D491D1D703A}" name="Column5125"/>
    <tableColumn id="5142" xr3:uid="{4E7B1345-73B5-4901-8391-05C02CFC692B}" name="Column5126"/>
    <tableColumn id="5143" xr3:uid="{16863688-B97B-4895-93B2-FEDC9377DFB5}" name="Column5127"/>
    <tableColumn id="5144" xr3:uid="{93084AB7-9FCD-417D-91ED-2D3221117101}" name="Column5128"/>
    <tableColumn id="5145" xr3:uid="{F95EC14C-A565-46BD-B74F-80D8D1276674}" name="Column5129"/>
    <tableColumn id="5146" xr3:uid="{FC76D67F-16A5-4346-86F9-FD3A4A69A7DA}" name="Column5130"/>
    <tableColumn id="5147" xr3:uid="{B51232D0-6577-483E-845E-737C6075971D}" name="Column5131"/>
    <tableColumn id="5148" xr3:uid="{AA9948CC-7B45-41B8-A18E-6C0BFA0801F0}" name="Column5132"/>
    <tableColumn id="5149" xr3:uid="{B97B9957-3E60-4E63-A8BB-14AC9032E057}" name="Column5133"/>
    <tableColumn id="5150" xr3:uid="{233F2D0C-0A14-4D67-A8C4-5EBD8DBF040A}" name="Column5134"/>
    <tableColumn id="5151" xr3:uid="{02DD5865-2861-4A3B-8CBF-153E5A97E670}" name="Column5135"/>
    <tableColumn id="5152" xr3:uid="{9E3ACDC0-C96A-4674-9A7B-5C3E12A026BE}" name="Column5136"/>
    <tableColumn id="5153" xr3:uid="{67C0A6BD-6BE9-4736-BCBA-5A27F7055BFD}" name="Column5137"/>
    <tableColumn id="5154" xr3:uid="{C734C965-83E6-4D59-8B10-D714681CE0D2}" name="Column5138"/>
    <tableColumn id="5155" xr3:uid="{E82A5C15-B45B-4A8F-817A-7F4529AFA4C8}" name="Column5139"/>
    <tableColumn id="5156" xr3:uid="{F3DA27D1-AB4A-455C-BC69-29867E224EB3}" name="Column5140"/>
    <tableColumn id="5157" xr3:uid="{FC6E6CB9-4922-498D-9266-854F580CF603}" name="Column5141"/>
    <tableColumn id="5158" xr3:uid="{30DC646F-3219-4701-948F-0647B8E11DC7}" name="Column5142"/>
    <tableColumn id="5159" xr3:uid="{419550D0-1C4E-4A74-AFBB-357D405F7145}" name="Column5143"/>
    <tableColumn id="5160" xr3:uid="{114BCCF1-2F72-4414-8420-95D7B442029C}" name="Column5144"/>
    <tableColumn id="5161" xr3:uid="{66467351-3F63-4B86-8CE4-647D7941FA3A}" name="Column5145"/>
    <tableColumn id="5162" xr3:uid="{C967A850-F632-4358-990A-1E3A98D7BF88}" name="Column5146"/>
    <tableColumn id="5163" xr3:uid="{68C71ABF-0CD8-447A-B670-60E0ECEEC4B0}" name="Column5147"/>
    <tableColumn id="5164" xr3:uid="{A4D0233C-CF5E-4ED3-9869-8B2D96361000}" name="Column5148"/>
    <tableColumn id="5165" xr3:uid="{86F1AF98-28BD-43BA-9EE1-3D28CC1F1CAB}" name="Column5149"/>
    <tableColumn id="5166" xr3:uid="{04D853D4-7DDC-41D4-82B6-7524D53A0B93}" name="Column5150"/>
    <tableColumn id="5167" xr3:uid="{5D793FDD-B43E-41A3-BA3E-E923FFE86E44}" name="Column5151"/>
    <tableColumn id="5168" xr3:uid="{5A0C2B09-5BE0-4021-A042-DF21FEF73472}" name="Column5152"/>
    <tableColumn id="5169" xr3:uid="{FBBA3B46-3F72-4C53-92F6-3929A5E87FC0}" name="Column5153"/>
    <tableColumn id="5170" xr3:uid="{0D068E11-0E0F-419A-B9A1-3E757E3B3A3E}" name="Column5154"/>
    <tableColumn id="5171" xr3:uid="{AF5CD94C-E11E-4533-8460-26826B2F869A}" name="Column5155"/>
    <tableColumn id="5172" xr3:uid="{CEE2AAE5-B389-4230-A385-7963A25FF726}" name="Column5156"/>
    <tableColumn id="5173" xr3:uid="{416CF962-1ED4-49EA-9C49-6382DCB52340}" name="Column5157"/>
    <tableColumn id="5174" xr3:uid="{7CC8FE41-1550-4C8D-98F5-266D971D1390}" name="Column5158"/>
    <tableColumn id="5175" xr3:uid="{AF91F34A-2A77-4A0A-9ACA-57AA6D2E90D7}" name="Column5159"/>
    <tableColumn id="5176" xr3:uid="{CCE288AC-470D-46CC-876B-1FFFEBF02DEF}" name="Column5160"/>
    <tableColumn id="5177" xr3:uid="{88A695FC-4B0F-4EA5-B648-D231DB7EE87A}" name="Column5161"/>
    <tableColumn id="5178" xr3:uid="{83F8D4D8-D47D-4205-8B0F-C43DCBA424B6}" name="Column5162"/>
    <tableColumn id="5179" xr3:uid="{531D7912-0230-4F98-B8AC-D37A67FE8594}" name="Column5163"/>
    <tableColumn id="5180" xr3:uid="{98F9733C-6263-426B-89AE-C2315651A852}" name="Column5164"/>
    <tableColumn id="5181" xr3:uid="{E5DAB3B3-6EB8-4B6F-8064-3FFD0BE50C85}" name="Column5165"/>
    <tableColumn id="5182" xr3:uid="{93D30F2D-9622-4A98-AF6A-52BE91AB42A4}" name="Column5166"/>
    <tableColumn id="5183" xr3:uid="{7461A0CA-5AFB-4823-A53F-F75C0CE26036}" name="Column5167"/>
    <tableColumn id="5184" xr3:uid="{CA796903-42F5-4FFF-BFCB-98582A29556B}" name="Column5168"/>
    <tableColumn id="5185" xr3:uid="{0EBD1630-5FBF-40F1-8378-4CBDA6007830}" name="Column5169"/>
    <tableColumn id="5186" xr3:uid="{D2A7301C-BEFF-4A9A-AB9E-188EA871B27B}" name="Column5170"/>
    <tableColumn id="5187" xr3:uid="{1F7EBA55-0AB2-4135-BBEF-5A7AAE88190B}" name="Column5171"/>
    <tableColumn id="5188" xr3:uid="{C7A69209-F21A-45C1-8EFE-0FD7D9EC2392}" name="Column5172"/>
    <tableColumn id="5189" xr3:uid="{5F7456B7-9723-4BD5-9AC5-9986B21A2A54}" name="Column5173"/>
    <tableColumn id="5190" xr3:uid="{4E7C556E-715C-4EE2-8D49-CB31F1298C8D}" name="Column5174"/>
    <tableColumn id="5191" xr3:uid="{360919A7-FA25-48F9-8F4E-9C187748D5FF}" name="Column5175"/>
    <tableColumn id="5192" xr3:uid="{616D7723-A657-4041-8F7C-0F3F695C1FF2}" name="Column5176"/>
    <tableColumn id="5193" xr3:uid="{5BF0DF46-AE3A-44D3-8592-631A9D9947EE}" name="Column5177"/>
    <tableColumn id="5194" xr3:uid="{762A2BED-399A-4FE0-9722-6468D4AB52DF}" name="Column5178"/>
    <tableColumn id="5195" xr3:uid="{F3477007-AFBF-4D1D-8994-F707737895E1}" name="Column5179"/>
    <tableColumn id="5196" xr3:uid="{515D9224-F417-4A09-A152-DC9ECEE14B57}" name="Column5180"/>
    <tableColumn id="5197" xr3:uid="{CF1ED923-6F32-4B67-B364-6F64B1889743}" name="Column5181"/>
    <tableColumn id="5198" xr3:uid="{93E01C28-B0EE-42AD-89EC-62216E527B77}" name="Column5182"/>
    <tableColumn id="5199" xr3:uid="{CCDE0453-273C-44F7-A84D-361D1F1EE91D}" name="Column5183"/>
    <tableColumn id="5200" xr3:uid="{AF39E0F8-3EB3-4432-B9B4-04D2B2997F0E}" name="Column5184"/>
    <tableColumn id="5201" xr3:uid="{FD227E49-C4D0-49CD-8869-C7993E192086}" name="Column5185"/>
    <tableColumn id="5202" xr3:uid="{F503B682-2EC4-4B24-9843-66439F3AF8A4}" name="Column5186"/>
    <tableColumn id="5203" xr3:uid="{6CCAA372-4C5F-487A-ADE9-B7F9A35317E3}" name="Column5187"/>
    <tableColumn id="5204" xr3:uid="{2D5D30E5-B4AC-473E-8A99-2CCA474E6C94}" name="Column5188"/>
    <tableColumn id="5205" xr3:uid="{1D7DCDF6-2412-4EF4-9CC7-D9D3FE72798A}" name="Column5189"/>
    <tableColumn id="5206" xr3:uid="{A07BC6CB-E4D7-4E65-85F5-295315040670}" name="Column5190"/>
    <tableColumn id="5207" xr3:uid="{8DAE24D6-93EB-436D-9AE6-C29312D10B2B}" name="Column5191"/>
    <tableColumn id="5208" xr3:uid="{04CE1208-BD14-4C7F-A1B9-031C145042BF}" name="Column5192"/>
    <tableColumn id="5209" xr3:uid="{413F31B4-A457-47EE-8FBC-8F26B06EDED6}" name="Column5193"/>
    <tableColumn id="5210" xr3:uid="{C6FFA171-7A5F-4C12-9654-A9E0F12E4AD7}" name="Column5194"/>
    <tableColumn id="5211" xr3:uid="{D804F5CC-F50E-4935-9250-010731B144C0}" name="Column5195"/>
    <tableColumn id="5212" xr3:uid="{D6B760D9-0807-49B6-9DE8-9F61D2A1B200}" name="Column5196"/>
    <tableColumn id="5213" xr3:uid="{C7375D57-6747-42F0-9BA0-700FA0395EA0}" name="Column5197"/>
    <tableColumn id="5214" xr3:uid="{A6D61FEA-58F6-448D-9FF4-F9B6E7265C7A}" name="Column5198"/>
    <tableColumn id="5215" xr3:uid="{F71F6203-F674-44FB-8DAE-ACF4302FF8EF}" name="Column5199"/>
    <tableColumn id="5216" xr3:uid="{A978BE83-7956-4727-8964-BD18EC331D72}" name="Column5200"/>
    <tableColumn id="5217" xr3:uid="{44F369D6-7076-4936-AF57-366A47C6A265}" name="Column5201"/>
    <tableColumn id="5218" xr3:uid="{7AFEAF2F-FAAE-4E52-B0D9-650E8F0D861F}" name="Column5202"/>
    <tableColumn id="5219" xr3:uid="{7197D7AE-56B2-461A-9289-7CFFAFC1DBCD}" name="Column5203"/>
    <tableColumn id="5220" xr3:uid="{7C9E6BBE-13F1-4E0E-832C-E73B8AA87EB5}" name="Column5204"/>
    <tableColumn id="5221" xr3:uid="{7625BB44-724D-428F-AACE-B1C53537CC13}" name="Column5205"/>
    <tableColumn id="5222" xr3:uid="{A1F15B9D-F4C8-41CB-BE14-64E5F1BE9C6C}" name="Column5206"/>
    <tableColumn id="5223" xr3:uid="{A6C4DF5D-C9F8-4488-B23B-F2A22C91F4D5}" name="Column5207"/>
    <tableColumn id="5224" xr3:uid="{A131CE5C-838B-4F90-96AD-B8BB048C8951}" name="Column5208"/>
    <tableColumn id="5225" xr3:uid="{F7BF54FB-5F0D-4569-83B0-3847BD92D301}" name="Column5209"/>
    <tableColumn id="5226" xr3:uid="{C97677B6-7002-4E0A-A070-66B2CED9FE04}" name="Column5210"/>
    <tableColumn id="5227" xr3:uid="{D32EF468-7566-443F-AE80-97E113DA5AC3}" name="Column5211"/>
    <tableColumn id="5228" xr3:uid="{EB404929-E6E0-49ED-9DFE-C9B4021E1721}" name="Column5212"/>
    <tableColumn id="5229" xr3:uid="{777A3BDB-AAD4-444C-9159-B1CBC74E6BC6}" name="Column5213"/>
    <tableColumn id="5230" xr3:uid="{B314C00D-2FC4-42EB-957E-5211FFA08297}" name="Column5214"/>
    <tableColumn id="5231" xr3:uid="{17FB655A-D5F2-4F97-9B39-38117881B054}" name="Column5215"/>
    <tableColumn id="5232" xr3:uid="{27F57118-B38C-4386-9AF7-C334DA3367AA}" name="Column5216"/>
    <tableColumn id="5233" xr3:uid="{DC1B45D6-3809-4C8D-BB4A-4AE6B340FABB}" name="Column5217"/>
    <tableColumn id="5234" xr3:uid="{3DD1F8EF-930B-4D07-8026-A03D24A6A207}" name="Column5218"/>
    <tableColumn id="5235" xr3:uid="{09CA391D-ED30-42A0-8576-4C6CA9CD0614}" name="Column5219"/>
    <tableColumn id="5236" xr3:uid="{5CF888A2-EAE9-4587-94D6-0132474D1A20}" name="Column5220"/>
    <tableColumn id="5237" xr3:uid="{8236BFB1-49AE-4217-960C-E911F6C88DE5}" name="Column5221"/>
    <tableColumn id="5238" xr3:uid="{DA545D4B-6FFE-4408-A20C-EB04E6A8B5FA}" name="Column5222"/>
    <tableColumn id="5239" xr3:uid="{F772622F-8243-47C2-A997-6A206C993779}" name="Column5223"/>
    <tableColumn id="5240" xr3:uid="{888FE972-FD67-4A33-A235-85A9E1EFD228}" name="Column5224"/>
    <tableColumn id="5241" xr3:uid="{50E76160-F53C-4A89-B8A8-5025E332308B}" name="Column5225"/>
    <tableColumn id="5242" xr3:uid="{8F23E11B-0A87-4FA9-98E1-DC7735D33A83}" name="Column5226"/>
    <tableColumn id="5243" xr3:uid="{7038DD43-1694-42C9-9F07-834B6484A84E}" name="Column5227"/>
    <tableColumn id="5244" xr3:uid="{768921D5-73A4-4943-A6FD-66E799888663}" name="Column5228"/>
    <tableColumn id="5245" xr3:uid="{2DE4E6BB-6089-47C8-8BDD-9607702E0878}" name="Column5229"/>
    <tableColumn id="5246" xr3:uid="{0E996BAB-23D3-47FB-B5CA-1C6AD5C44814}" name="Column5230"/>
    <tableColumn id="5247" xr3:uid="{8A52FF0C-CA60-4D72-97E1-A436272BEA61}" name="Column5231"/>
    <tableColumn id="5248" xr3:uid="{71C74F81-2026-402B-A090-914C2A1ECBC2}" name="Column5232"/>
    <tableColumn id="5249" xr3:uid="{B6614972-B843-413F-87B8-FFD466606743}" name="Column5233"/>
    <tableColumn id="5250" xr3:uid="{E256ECE4-DF98-4C2B-9F48-ACA39F7B2B54}" name="Column5234"/>
    <tableColumn id="5251" xr3:uid="{1F077C99-F90E-4AAA-9D5A-046C7AB2DFBC}" name="Column5235"/>
    <tableColumn id="5252" xr3:uid="{A0585C8D-CF16-4C90-89F9-E7E4C4AE5F6D}" name="Column5236"/>
    <tableColumn id="5253" xr3:uid="{4E51204B-6B4C-4887-A2F4-28DD9939A4AA}" name="Column5237"/>
    <tableColumn id="5254" xr3:uid="{995F56AA-294B-4C11-B7AB-52E327956119}" name="Column5238"/>
    <tableColumn id="5255" xr3:uid="{659133EE-6961-4539-ADDC-5C0A31B26045}" name="Column5239"/>
    <tableColumn id="5256" xr3:uid="{919D90F3-40CD-4E3B-BA55-5A48140BE436}" name="Column5240"/>
    <tableColumn id="5257" xr3:uid="{F4B7FF16-9C80-4463-B6EC-6B9641F7E0F1}" name="Column5241"/>
    <tableColumn id="5258" xr3:uid="{8DA2269A-7E79-45F1-94D3-99EE6B60323A}" name="Column5242"/>
    <tableColumn id="5259" xr3:uid="{3A4DCCDB-0DE4-470F-B656-4386BFD7625A}" name="Column5243"/>
    <tableColumn id="5260" xr3:uid="{5FD740BB-40BB-4757-B496-AA944465903D}" name="Column5244"/>
    <tableColumn id="5261" xr3:uid="{7172DACA-2B27-4825-B840-574CE88ADB63}" name="Column5245"/>
    <tableColumn id="5262" xr3:uid="{EF8CE859-2A9D-433A-A5CA-40D03E971BE1}" name="Column5246"/>
    <tableColumn id="5263" xr3:uid="{838577CA-3D38-4C5C-887E-1FF004CD743E}" name="Column5247"/>
    <tableColumn id="5264" xr3:uid="{9E28749B-2629-4C65-806B-BFA3A1714275}" name="Column5248"/>
    <tableColumn id="5265" xr3:uid="{6EB90FF6-2878-441D-BA24-E2A2C2AFAA26}" name="Column5249"/>
    <tableColumn id="5266" xr3:uid="{FCCD4830-3CB2-461D-8540-6D7DD4FB2560}" name="Column5250"/>
    <tableColumn id="5267" xr3:uid="{5C63C6C5-BC0C-463E-A868-21F1554841C9}" name="Column5251"/>
    <tableColumn id="5268" xr3:uid="{BC03233C-2AF5-48F8-94DF-11D571D55A63}" name="Column5252"/>
    <tableColumn id="5269" xr3:uid="{04493FC9-23E1-413A-BF66-178091EFC2F6}" name="Column5253"/>
    <tableColumn id="5270" xr3:uid="{AF3EF02F-C8A5-4779-BEEF-44DF2E59E6CB}" name="Column5254"/>
    <tableColumn id="5271" xr3:uid="{1A3413E9-8E72-4A2B-A64B-A7ACD6848911}" name="Column5255"/>
    <tableColumn id="5272" xr3:uid="{3E8F7FAB-E1F1-43C0-B885-321AD295D76D}" name="Column5256"/>
    <tableColumn id="5273" xr3:uid="{04920EF1-456A-49DF-A1BC-D98C0C17F3D1}" name="Column5257"/>
    <tableColumn id="5274" xr3:uid="{AA5C5F2B-7AE7-41A4-92B7-286A0894CED7}" name="Column5258"/>
    <tableColumn id="5275" xr3:uid="{6B0BF8CD-D8FA-4BF6-AC68-06A937C1C08B}" name="Column5259"/>
    <tableColumn id="5276" xr3:uid="{F1793B4E-D0DA-4F82-A4EE-802EB7CE758F}" name="Column5260"/>
    <tableColumn id="5277" xr3:uid="{017AFC5F-ADA7-406D-A16F-47BC968F4E84}" name="Column5261"/>
    <tableColumn id="5278" xr3:uid="{22DD3902-955B-4394-94B1-6176787FE911}" name="Column5262"/>
    <tableColumn id="5279" xr3:uid="{26479315-F387-4469-A544-88D67E2152F0}" name="Column5263"/>
    <tableColumn id="5280" xr3:uid="{A3EA21AF-1554-4FAA-90C2-A809E10DD772}" name="Column5264"/>
    <tableColumn id="5281" xr3:uid="{1A539B3A-6653-4C4D-AE49-64D48ED1AD71}" name="Column5265"/>
    <tableColumn id="5282" xr3:uid="{6C4F4559-7645-49D4-926D-D6E9A3BFCCF2}" name="Column5266"/>
    <tableColumn id="5283" xr3:uid="{78D066E2-4F9D-415E-B668-C54CA1B81697}" name="Column5267"/>
    <tableColumn id="5284" xr3:uid="{EBFE9BF1-CC7F-44F5-AB3F-D03349F41CD3}" name="Column5268"/>
    <tableColumn id="5285" xr3:uid="{AAE5CB9A-6E5E-4B57-8F7A-33EA68222CDD}" name="Column5269"/>
    <tableColumn id="5286" xr3:uid="{ADB4DC0F-2CE9-48E3-BD36-5A3DFD920767}" name="Column5270"/>
    <tableColumn id="5287" xr3:uid="{515763B2-1F56-444E-BB5B-948592A90511}" name="Column5271"/>
    <tableColumn id="5288" xr3:uid="{D72DE834-0E26-43CF-8961-D0B97723B4EC}" name="Column5272"/>
    <tableColumn id="5289" xr3:uid="{53D1E83A-C70E-4A79-9791-5BA1197E187C}" name="Column5273"/>
    <tableColumn id="5290" xr3:uid="{58EB5C8E-C49C-4812-837A-FF28B6635EA6}" name="Column5274"/>
    <tableColumn id="5291" xr3:uid="{C1BD3ADB-9C6B-437D-99BA-18CAF88EC0C1}" name="Column5275"/>
    <tableColumn id="5292" xr3:uid="{5DEFE18D-3CF2-41E7-89F5-12E8D1CA09CF}" name="Column5276"/>
    <tableColumn id="5293" xr3:uid="{63A5CB26-68A0-402F-A276-977321CF1209}" name="Column5277"/>
    <tableColumn id="5294" xr3:uid="{904A4769-E699-4C1D-AD78-BBD48AA62436}" name="Column5278"/>
    <tableColumn id="5295" xr3:uid="{D626E15A-60B7-4D32-9F4F-1457E715D7B4}" name="Column5279"/>
    <tableColumn id="5296" xr3:uid="{A581052D-C28A-46C3-A66F-EC2371711A82}" name="Column5280"/>
    <tableColumn id="5297" xr3:uid="{7DFFFE51-FC5D-4C28-8D43-43C0928ED1DB}" name="Column5281"/>
    <tableColumn id="5298" xr3:uid="{E3814361-CD7A-44CE-B97A-6BF3FD0C0ED6}" name="Column5282"/>
    <tableColumn id="5299" xr3:uid="{778343B7-6481-4E47-ABFE-95C8C510A72C}" name="Column5283"/>
    <tableColumn id="5300" xr3:uid="{EE64A2F0-1193-44AD-9741-FE3CE446D862}" name="Column5284"/>
    <tableColumn id="5301" xr3:uid="{CC4E7639-6621-4EA9-ABCA-D9DA2B63A4ED}" name="Column5285"/>
    <tableColumn id="5302" xr3:uid="{177A60D5-1223-47E6-9EA5-8D33DB669626}" name="Column5286"/>
    <tableColumn id="5303" xr3:uid="{09F1936C-BFB9-4953-9077-043E531B125D}" name="Column5287"/>
    <tableColumn id="5304" xr3:uid="{E22CD0CC-EA39-4F7B-AE97-F0DEF24FF249}" name="Column5288"/>
    <tableColumn id="5305" xr3:uid="{6DFA82EF-71B6-42EA-9773-D9F5699C357D}" name="Column5289"/>
    <tableColumn id="5306" xr3:uid="{430933DF-7D14-43E9-BE97-9FF0814AE8EC}" name="Column5290"/>
    <tableColumn id="5307" xr3:uid="{C86D5644-9E85-455D-98B6-146DBB0B2564}" name="Column5291"/>
    <tableColumn id="5308" xr3:uid="{12805353-FEED-4FE1-A09E-B9432F25F16B}" name="Column5292"/>
    <tableColumn id="5309" xr3:uid="{3B12E722-60E8-4900-B733-3FB0992CC78E}" name="Column5293"/>
    <tableColumn id="5310" xr3:uid="{FCD13DBD-5717-4CB5-9F3F-811FC463CE72}" name="Column5294"/>
    <tableColumn id="5311" xr3:uid="{3F4FBBA0-60B9-40E3-8D1F-2BADB97E27E5}" name="Column5295"/>
    <tableColumn id="5312" xr3:uid="{27399D0E-F3A2-4C79-AADD-F4D9955926DC}" name="Column5296"/>
    <tableColumn id="5313" xr3:uid="{AE8CF6FC-9A20-4E41-80AD-5478F26C4A85}" name="Column5297"/>
    <tableColumn id="5314" xr3:uid="{5AC9B2E2-68BB-40EE-9EBE-F6077F8B1068}" name="Column5298"/>
    <tableColumn id="5315" xr3:uid="{5633F21C-A127-4ADD-85F5-4DBBB7F3607D}" name="Column5299"/>
    <tableColumn id="5316" xr3:uid="{3EC4E848-9E0E-486E-99EA-19DC98510D82}" name="Column5300"/>
    <tableColumn id="5317" xr3:uid="{1A006D71-38F9-4988-92C9-53350A2B4E73}" name="Column5301"/>
    <tableColumn id="5318" xr3:uid="{065FCB41-A517-4483-91B2-30FE45959512}" name="Column5302"/>
    <tableColumn id="5319" xr3:uid="{59725FBA-3F2F-4ED7-A0D9-16F23B1C61A3}" name="Column5303"/>
    <tableColumn id="5320" xr3:uid="{78AAF9A8-CC51-4423-B617-99E918925866}" name="Column5304"/>
    <tableColumn id="5321" xr3:uid="{40B2055A-0D9F-4350-A0F6-B90879D1B67D}" name="Column5305"/>
    <tableColumn id="5322" xr3:uid="{B55B0BAA-CBED-4354-A8E6-4AD02D6C9DDB}" name="Column5306"/>
    <tableColumn id="5323" xr3:uid="{3C5DAB47-6B83-4DB3-AA65-6566A4097334}" name="Column5307"/>
    <tableColumn id="5324" xr3:uid="{3B2D8241-9DFE-4569-A315-192962B954FA}" name="Column5308"/>
    <tableColumn id="5325" xr3:uid="{C96000BF-0148-4210-A7FF-B6AC523A475C}" name="Column5309"/>
    <tableColumn id="5326" xr3:uid="{E41B80CB-374E-4A2C-B7FA-5018498F49F8}" name="Column5310"/>
    <tableColumn id="5327" xr3:uid="{9D273CAE-1E86-4259-99BD-C241314E9A8D}" name="Column5311"/>
    <tableColumn id="5328" xr3:uid="{DA0DF71E-AF22-4D68-A3B8-47D84F85228F}" name="Column5312"/>
    <tableColumn id="5329" xr3:uid="{93102D8E-EC27-4DB1-A353-B5A44A201A3A}" name="Column5313"/>
    <tableColumn id="5330" xr3:uid="{42D8AB3B-3922-4359-A861-CE4D910869C3}" name="Column5314"/>
    <tableColumn id="5331" xr3:uid="{5663C202-524E-41D6-9D32-FF9C9EE47480}" name="Column5315"/>
    <tableColumn id="5332" xr3:uid="{F313CA02-E0AF-4A23-9996-AA10C363D2BE}" name="Column5316"/>
    <tableColumn id="5333" xr3:uid="{106D5B6B-1190-4EED-A22F-82D258F6EDCE}" name="Column5317"/>
    <tableColumn id="5334" xr3:uid="{F23575A1-DE0D-4E5D-9360-84C7812E8243}" name="Column5318"/>
    <tableColumn id="5335" xr3:uid="{65187BCB-616B-454E-A7E4-41FED868C326}" name="Column5319"/>
    <tableColumn id="5336" xr3:uid="{9F96DDBF-1333-408C-96A0-F05CFC8789F0}" name="Column5320"/>
    <tableColumn id="5337" xr3:uid="{25A3FF31-A828-4852-B614-5A09247EE1FC}" name="Column5321"/>
    <tableColumn id="5338" xr3:uid="{E6748945-5A04-4C34-8AD5-EEFD217EB597}" name="Column5322"/>
    <tableColumn id="5339" xr3:uid="{2F6BCF87-D03B-4E8A-8CEA-B4F1033FF1F2}" name="Column5323"/>
    <tableColumn id="5340" xr3:uid="{0C816950-64D2-4ECD-9D87-6DC5F5603013}" name="Column5324"/>
    <tableColumn id="5341" xr3:uid="{2B2E1359-4914-4716-99BB-06CD6BBF1BED}" name="Column5325"/>
    <tableColumn id="5342" xr3:uid="{FA7EDED6-1DB1-40C3-BC7B-9ADEF6AEA01F}" name="Column5326"/>
    <tableColumn id="5343" xr3:uid="{E221F4FA-90A6-4883-BB36-5FF56E39EC50}" name="Column5327"/>
    <tableColumn id="5344" xr3:uid="{D8A1C608-315D-4528-A277-AB76060EBC62}" name="Column5328"/>
    <tableColumn id="5345" xr3:uid="{68205CE4-96A0-483E-A30F-37B754CE23C8}" name="Column5329"/>
    <tableColumn id="5346" xr3:uid="{786F980E-27F3-4CB9-A1B4-4CEE237D3A46}" name="Column5330"/>
    <tableColumn id="5347" xr3:uid="{1BB230B8-ACF8-4A6F-B9E2-0CB995735BD0}" name="Column5331"/>
    <tableColumn id="5348" xr3:uid="{A9899862-968E-4D7E-B1E4-C476D2A17163}" name="Column5332"/>
    <tableColumn id="5349" xr3:uid="{7DCB11FD-5C94-47DA-9A7C-F9CD9AAADF91}" name="Column5333"/>
    <tableColumn id="5350" xr3:uid="{C7F33960-BBC4-4F2F-B2CE-663D06429D93}" name="Column5334"/>
    <tableColumn id="5351" xr3:uid="{22EC2031-DBE9-49B7-9990-A01E2DDAE9F4}" name="Column5335"/>
    <tableColumn id="5352" xr3:uid="{17C87494-44BA-49A0-B000-F5195BA2C1B4}" name="Column5336"/>
    <tableColumn id="5353" xr3:uid="{A343FB79-5B54-463E-98B1-1D04901CEF8D}" name="Column5337"/>
    <tableColumn id="5354" xr3:uid="{9B09E21D-904D-4D61-B19E-920A964AC3EB}" name="Column5338"/>
    <tableColumn id="5355" xr3:uid="{E38DC33D-8895-49E9-963E-45476B1D81CE}" name="Column5339"/>
    <tableColumn id="5356" xr3:uid="{06C31241-3251-4C0F-96DC-47683707D11C}" name="Column5340"/>
    <tableColumn id="5357" xr3:uid="{9D546160-52D8-4581-A6D5-C70C91526AC4}" name="Column5341"/>
    <tableColumn id="5358" xr3:uid="{892DB9BD-3051-41C5-822C-E4E76D661F3E}" name="Column5342"/>
    <tableColumn id="5359" xr3:uid="{CC6C1DBF-E8A0-4EAA-BD23-950C6E9CF395}" name="Column5343"/>
    <tableColumn id="5360" xr3:uid="{AC7AE413-F8FC-48AC-B9B5-51A222B0CCD1}" name="Column5344"/>
    <tableColumn id="5361" xr3:uid="{A1944506-56DE-4DD7-8F6E-297E3F990EA0}" name="Column5345"/>
    <tableColumn id="5362" xr3:uid="{9E6FBCD0-8ADF-415F-BB43-78ABF9AEA67F}" name="Column5346"/>
    <tableColumn id="5363" xr3:uid="{2A65ADF5-F9B0-4F5C-A103-C9B8E6BB669B}" name="Column5347"/>
    <tableColumn id="5364" xr3:uid="{D4F7BC9E-F0F5-4D8A-A52D-1C4EEBC9F317}" name="Column5348"/>
    <tableColumn id="5365" xr3:uid="{4A605FAE-0111-4CF0-9434-385DDF1E3E95}" name="Column5349"/>
    <tableColumn id="5366" xr3:uid="{6C1F335E-F309-4F10-A909-B0C5AF4FCE72}" name="Column5350"/>
    <tableColumn id="5367" xr3:uid="{BCD6BE28-A386-4EEA-AC44-2D10E62D937B}" name="Column5351"/>
    <tableColumn id="5368" xr3:uid="{5788FAFB-7E3D-4001-9C43-2AE168D5E0EB}" name="Column5352"/>
    <tableColumn id="5369" xr3:uid="{61E47C25-2FD2-4198-8A8F-D61AC0CBC958}" name="Column5353"/>
    <tableColumn id="5370" xr3:uid="{6AA94E60-2200-4B4B-8EE7-F0E29C20F820}" name="Column5354"/>
    <tableColumn id="5371" xr3:uid="{D2AFDBC9-102A-42A8-956F-89CD8D65F466}" name="Column5355"/>
    <tableColumn id="5372" xr3:uid="{28DC8E67-676D-4DDC-BF63-5DED96DBFA32}" name="Column5356"/>
    <tableColumn id="5373" xr3:uid="{A9BEB532-B921-4C89-AAEE-097E3965F11F}" name="Column5357"/>
    <tableColumn id="5374" xr3:uid="{53BEFAB3-DAF1-4317-BE38-8061D40DB85F}" name="Column5358"/>
    <tableColumn id="5375" xr3:uid="{68E5816B-E5AE-4045-9F1A-803CE09CCD48}" name="Column5359"/>
    <tableColumn id="5376" xr3:uid="{F53862B9-7AEC-4C7B-9ECE-DC6EDBC54B36}" name="Column5360"/>
    <tableColumn id="5377" xr3:uid="{84456C78-23A2-4E81-83E1-9EC39F2BCB81}" name="Column5361"/>
    <tableColumn id="5378" xr3:uid="{61A06571-C2D0-4C50-A361-AEC299CB5D9E}" name="Column5362"/>
    <tableColumn id="5379" xr3:uid="{D900B28C-466D-4876-BDF5-27438CE312B3}" name="Column5363"/>
    <tableColumn id="5380" xr3:uid="{1BEA1533-46D9-4CBB-A9CA-FF3B4A844F2C}" name="Column5364"/>
    <tableColumn id="5381" xr3:uid="{554E135C-4765-4C06-9A91-728B59909B3B}" name="Column5365"/>
    <tableColumn id="5382" xr3:uid="{8921D48F-CF5F-4029-AA71-A7507ED2246E}" name="Column5366"/>
    <tableColumn id="5383" xr3:uid="{38CC5092-2466-428A-AD40-5A566FF1D44A}" name="Column5367"/>
    <tableColumn id="5384" xr3:uid="{F52A5C8B-7C45-4D2F-9D6F-CA269CC2D2FF}" name="Column5368"/>
    <tableColumn id="5385" xr3:uid="{84CF79B0-2CDA-47A5-B8CC-5DE33819CFB6}" name="Column5369"/>
    <tableColumn id="5386" xr3:uid="{A6A95915-3515-4FEB-939D-C509B7C3571F}" name="Column5370"/>
    <tableColumn id="5387" xr3:uid="{005BF1BD-6257-470F-9AF5-EF1727EA16D8}" name="Column5371"/>
    <tableColumn id="5388" xr3:uid="{885B11B8-5698-4E41-8952-FB502B1AC3F4}" name="Column5372"/>
    <tableColumn id="5389" xr3:uid="{9C30B923-70CF-4DF4-9A60-72FBDF323837}" name="Column5373"/>
    <tableColumn id="5390" xr3:uid="{4BCBCF6E-DBB2-449A-8315-E0E96556FFEA}" name="Column5374"/>
    <tableColumn id="5391" xr3:uid="{303573B7-BC66-4BAD-802D-03CAB8128EFA}" name="Column5375"/>
    <tableColumn id="5392" xr3:uid="{B3185162-ED14-456F-AE0E-80A327D5632B}" name="Column5376"/>
    <tableColumn id="5393" xr3:uid="{698B47E8-5D89-4D98-8C30-D892762AE918}" name="Column5377"/>
    <tableColumn id="5394" xr3:uid="{D6AF4F1B-E6CB-4DC9-B530-C63B67E61B8B}" name="Column5378"/>
    <tableColumn id="5395" xr3:uid="{5BB6A7CD-8AAB-4492-A45E-223ADA21F666}" name="Column5379"/>
    <tableColumn id="5396" xr3:uid="{A7CF8336-4F4A-4AB5-B313-45F44BC79CD4}" name="Column5380"/>
    <tableColumn id="5397" xr3:uid="{2F4F0FCF-243A-46A8-8317-70F11D289350}" name="Column5381"/>
    <tableColumn id="5398" xr3:uid="{04C4AE4A-5238-4FD6-A0CC-01114D0CF5C4}" name="Column5382"/>
    <tableColumn id="5399" xr3:uid="{5FF52402-0282-44F6-96D3-34C1FCE8AA5B}" name="Column5383"/>
    <tableColumn id="5400" xr3:uid="{1F615967-AA26-48C7-95BA-F8F3B31112ED}" name="Column5384"/>
    <tableColumn id="5401" xr3:uid="{7917A508-6445-44F9-A0D6-1D848F7A56BC}" name="Column5385"/>
    <tableColumn id="5402" xr3:uid="{81FAA9EF-5C5D-4917-8755-D8FCBD6ACB48}" name="Column5386"/>
    <tableColumn id="5403" xr3:uid="{D0746BDE-23DC-43E7-9A19-E644C09B6C50}" name="Column5387"/>
    <tableColumn id="5404" xr3:uid="{25ED402C-B32D-48A6-96E9-B0D9D38C9FB1}" name="Column5388"/>
    <tableColumn id="5405" xr3:uid="{D53FDB42-8B06-4A76-944C-56F6541304D5}" name="Column5389"/>
    <tableColumn id="5406" xr3:uid="{54582402-595C-46DD-A952-A1C5558CA897}" name="Column5390"/>
    <tableColumn id="5407" xr3:uid="{EB2B38AC-9CF8-4F78-ACA7-483296A5C702}" name="Column5391"/>
    <tableColumn id="5408" xr3:uid="{558AA9E6-4D53-4CBC-A64B-0A2ADCF3C99B}" name="Column5392"/>
    <tableColumn id="5409" xr3:uid="{2F700175-F49B-4956-B8B3-A5282D7A5A20}" name="Column5393"/>
    <tableColumn id="5410" xr3:uid="{8A2188A3-5F74-48A4-81CD-735394CF0F1C}" name="Column5394"/>
    <tableColumn id="5411" xr3:uid="{E8E12BAF-8B63-450B-92B6-1719ABA7AE82}" name="Column5395"/>
    <tableColumn id="5412" xr3:uid="{E6413ABA-AA97-4B3B-A547-A42354E447D5}" name="Column5396"/>
    <tableColumn id="5413" xr3:uid="{0CE8D99C-3C77-4C89-B9FA-1CC40DCEF15C}" name="Column5397"/>
    <tableColumn id="5414" xr3:uid="{DF6E0D73-D3A7-4D2C-8A11-F6B7FFEC6D5C}" name="Column5398"/>
    <tableColumn id="5415" xr3:uid="{EBE0DBF4-8145-4F2A-9E8C-93A895FE7EA8}" name="Column5399"/>
    <tableColumn id="5416" xr3:uid="{BFF927EF-D227-434A-A5F4-369FEB398A36}" name="Column5400"/>
    <tableColumn id="5417" xr3:uid="{EF41A182-BCDD-4BBE-B8C8-42D1382181A3}" name="Column5401"/>
    <tableColumn id="5418" xr3:uid="{1A90DD13-D874-4EB5-B134-C4D224B4BC48}" name="Column5402"/>
    <tableColumn id="5419" xr3:uid="{C4CDD499-41FB-4018-840B-684F56E67064}" name="Column5403"/>
    <tableColumn id="5420" xr3:uid="{D386224C-6E3F-479A-AD72-F22CEB36B1C7}" name="Column5404"/>
    <tableColumn id="5421" xr3:uid="{A2EF0961-B515-42F5-86B7-50A04DB9D1E0}" name="Column5405"/>
    <tableColumn id="5422" xr3:uid="{F54D2958-1A8D-4898-A19C-145D1986D218}" name="Column5406"/>
    <tableColumn id="5423" xr3:uid="{F4317267-958C-4DC0-A0EF-B0D0B519C265}" name="Column5407"/>
    <tableColumn id="5424" xr3:uid="{40717EC5-A853-4F72-8BDD-6B7E95297F1F}" name="Column5408"/>
    <tableColumn id="5425" xr3:uid="{23DB844E-0EAA-4B0F-8E74-9098F8B083EE}" name="Column5409"/>
    <tableColumn id="5426" xr3:uid="{CB7B60D9-CEC4-4597-B063-C7852EFE3D9A}" name="Column5410"/>
    <tableColumn id="5427" xr3:uid="{794461BA-FD19-4C71-83A4-C08105FCBBBB}" name="Column5411"/>
    <tableColumn id="5428" xr3:uid="{622D5E23-A940-4CE0-B5B2-4CBEEE30A56B}" name="Column5412"/>
    <tableColumn id="5429" xr3:uid="{5901F19B-BDC9-43E6-BD06-6494C1859F09}" name="Column5413"/>
    <tableColumn id="5430" xr3:uid="{280A768A-5991-4E57-BAB3-170D5145DE6E}" name="Column5414"/>
    <tableColumn id="5431" xr3:uid="{2EEAA3EC-10A2-4B8A-8CE0-B59136366719}" name="Column5415"/>
    <tableColumn id="5432" xr3:uid="{9C72EAF9-C583-4405-A061-52C57B13AFCD}" name="Column5416"/>
    <tableColumn id="5433" xr3:uid="{D3218B9B-B075-4280-8169-3784265B801D}" name="Column5417"/>
    <tableColumn id="5434" xr3:uid="{BD860906-188A-43E7-9F8F-EA8E8C19F3DE}" name="Column5418"/>
    <tableColumn id="5435" xr3:uid="{2797138D-2B89-420D-8036-0972DFD86BEC}" name="Column5419"/>
    <tableColumn id="5436" xr3:uid="{95426BFD-5218-4D51-9733-9B74BB6722CB}" name="Column5420"/>
    <tableColumn id="5437" xr3:uid="{88C23A9C-BE07-467C-A6DF-1BE36DE6B988}" name="Column5421"/>
    <tableColumn id="5438" xr3:uid="{E4D9A393-96C3-4C37-8B98-5BA39FD35AAD}" name="Column5422"/>
    <tableColumn id="5439" xr3:uid="{BB6B93DE-6FE5-45CB-9327-AC497C6889FC}" name="Column5423"/>
    <tableColumn id="5440" xr3:uid="{46B2124F-CF5F-4365-964C-2403FE34645B}" name="Column5424"/>
    <tableColumn id="5441" xr3:uid="{FFA8498A-1DC1-466B-A6D9-FAD570576FD9}" name="Column5425"/>
    <tableColumn id="5442" xr3:uid="{EFBEAEF3-B1FD-428E-BC80-047C594B10E0}" name="Column5426"/>
    <tableColumn id="5443" xr3:uid="{EB3B7DFA-4F67-4B35-9B91-130601D751FF}" name="Column5427"/>
    <tableColumn id="5444" xr3:uid="{066145C5-DC72-42A2-B4DE-86743164E110}" name="Column5428"/>
    <tableColumn id="5445" xr3:uid="{CDA7248B-400D-4A9A-AD9C-7B8F78348834}" name="Column5429"/>
    <tableColumn id="5446" xr3:uid="{A22DD02D-43D0-461F-BE3B-1235C9AC25A2}" name="Column5430"/>
    <tableColumn id="5447" xr3:uid="{685F1A3A-90F1-43C4-BC49-B073F59E77E5}" name="Column5431"/>
    <tableColumn id="5448" xr3:uid="{87CF9F69-9ACB-4676-A9F5-F66DF711D4A7}" name="Column5432"/>
    <tableColumn id="5449" xr3:uid="{6C843723-8D49-45C7-8F74-ADEEAC20A687}" name="Column5433"/>
    <tableColumn id="5450" xr3:uid="{6C7ED056-9FA4-43FE-9CFA-000BD327BEB4}" name="Column5434"/>
    <tableColumn id="5451" xr3:uid="{D92E9853-DE4B-47E0-BCBC-BFCFC4BCA5D5}" name="Column5435"/>
    <tableColumn id="5452" xr3:uid="{26A88BEB-5055-4C20-8958-08CD5D041AB3}" name="Column5436"/>
    <tableColumn id="5453" xr3:uid="{78045416-4363-496A-AC06-EDF79A02C173}" name="Column5437"/>
    <tableColumn id="5454" xr3:uid="{5A1392EA-5F81-455A-B46E-C692CFFD886A}" name="Column5438"/>
    <tableColumn id="5455" xr3:uid="{73EE3392-0A3B-4339-8554-1DC1A8B4FD5A}" name="Column5439"/>
    <tableColumn id="5456" xr3:uid="{7BDEE26C-53C0-4484-81CE-AB63C1B56E8E}" name="Column5440"/>
    <tableColumn id="5457" xr3:uid="{6A13C714-D117-4070-9B2E-0F5836EC3314}" name="Column5441"/>
    <tableColumn id="5458" xr3:uid="{AACF80D1-3CC9-4ABD-B689-B19AB1FDBC17}" name="Column5442"/>
    <tableColumn id="5459" xr3:uid="{5A24C045-38C1-4238-A134-666936FC9D60}" name="Column5443"/>
    <tableColumn id="5460" xr3:uid="{BFEC205B-379A-4447-A9EC-5C60C0C884CF}" name="Column5444"/>
    <tableColumn id="5461" xr3:uid="{378C95D6-FBC1-41CE-887A-9A27F75A7F54}" name="Column5445"/>
    <tableColumn id="5462" xr3:uid="{365FD3B9-BC72-4A4A-AD6C-8D69C905764F}" name="Column5446"/>
    <tableColumn id="5463" xr3:uid="{206E66D4-9EC5-43E6-AB1D-4725E3ECF1AA}" name="Column5447"/>
    <tableColumn id="5464" xr3:uid="{992579C7-72EC-4994-A89B-AEFF8929760F}" name="Column5448"/>
    <tableColumn id="5465" xr3:uid="{52AE57C2-3381-4E0A-BDA1-807D6AA8046B}" name="Column5449"/>
    <tableColumn id="5466" xr3:uid="{4C5E6EAF-F707-4DC5-8CC1-CF2F0B0F9C17}" name="Column5450"/>
    <tableColumn id="5467" xr3:uid="{E173C564-03A3-4EBA-9ACD-0BA7BE027FF0}" name="Column5451"/>
    <tableColumn id="5468" xr3:uid="{92C22BF2-4312-49AE-B233-5504AD920D50}" name="Column5452"/>
    <tableColumn id="5469" xr3:uid="{44EBD430-9A7B-4AEF-B8C5-E46BD6EFD326}" name="Column5453"/>
    <tableColumn id="5470" xr3:uid="{9D3957C5-0FDB-4629-8000-C40AEA18CDE5}" name="Column5454"/>
    <tableColumn id="5471" xr3:uid="{B4CB0539-2746-425C-8049-C0E620614E7D}" name="Column5455"/>
    <tableColumn id="5472" xr3:uid="{570BC290-12A9-4C81-AEA9-A80C34B5B8D3}" name="Column5456"/>
    <tableColumn id="5473" xr3:uid="{EDBC2892-2875-4797-828A-7286CDF6C2FE}" name="Column5457"/>
    <tableColumn id="5474" xr3:uid="{48390559-9183-4A47-82B9-37231A8BF0D1}" name="Column5458"/>
    <tableColumn id="5475" xr3:uid="{14F3A9BD-91CD-4FCB-8AC7-D0649C7C4F6A}" name="Column5459"/>
    <tableColumn id="5476" xr3:uid="{5BD8D1EE-96A7-4A8F-9E0F-3F22049D0583}" name="Column5460"/>
    <tableColumn id="5477" xr3:uid="{633BBB1A-6AF0-4BD8-8CC7-657CC4B745A3}" name="Column5461"/>
    <tableColumn id="5478" xr3:uid="{A8630FA1-A19A-46BA-B6D1-64A6DCC8A2DC}" name="Column5462"/>
    <tableColumn id="5479" xr3:uid="{014B32C0-32DD-46CC-BA78-FA24E7A8543C}" name="Column5463"/>
    <tableColumn id="5480" xr3:uid="{0DFA398D-590A-4309-86F3-3265972B243C}" name="Column5464"/>
    <tableColumn id="5481" xr3:uid="{043D1E39-0EE3-4529-A674-70F041FB4303}" name="Column5465"/>
    <tableColumn id="5482" xr3:uid="{7A9351F1-D356-421D-AD8B-92BC9185A855}" name="Column5466"/>
    <tableColumn id="5483" xr3:uid="{0E83BC7C-26E1-448D-B379-0667043995ED}" name="Column5467"/>
    <tableColumn id="5484" xr3:uid="{A5AD4777-8104-41A9-AEA6-A4F34067367C}" name="Column5468"/>
    <tableColumn id="5485" xr3:uid="{382D3E22-F749-4617-AB07-69D56A1B2883}" name="Column5469"/>
    <tableColumn id="5486" xr3:uid="{74F7E684-3FF6-4EAE-A1C6-0DFCDF2061EF}" name="Column5470"/>
    <tableColumn id="5487" xr3:uid="{29EBDCB4-B2F5-4DE6-B1BE-EA01FB179341}" name="Column5471"/>
    <tableColumn id="5488" xr3:uid="{6C755158-9ADA-4795-A178-8DFF7922985F}" name="Column5472"/>
    <tableColumn id="5489" xr3:uid="{97C5E6A7-E860-4E85-BF45-D99ED74AB458}" name="Column5473"/>
    <tableColumn id="5490" xr3:uid="{60B609F0-B516-4A6E-BCF7-52809B490596}" name="Column5474"/>
    <tableColumn id="5491" xr3:uid="{A28399BB-A270-4C42-8AA3-D8B0F13C70DB}" name="Column5475"/>
    <tableColumn id="5492" xr3:uid="{AFE4F5A4-EDE8-4E10-8F43-CBB989E04D93}" name="Column5476"/>
    <tableColumn id="5493" xr3:uid="{9E9F59FB-70CE-4F0F-B826-6ACCAB1E16BB}" name="Column5477"/>
    <tableColumn id="5494" xr3:uid="{67151CD4-DF87-49E5-B081-16869BCD7FA1}" name="Column5478"/>
    <tableColumn id="5495" xr3:uid="{BC3CC899-182A-4B91-9106-D6AF925AE791}" name="Column5479"/>
    <tableColumn id="5496" xr3:uid="{39425F91-7BFA-462A-8C5B-C9442323C030}" name="Column5480"/>
    <tableColumn id="5497" xr3:uid="{CC067EF8-DDF3-4435-8F1A-EB24A91AF388}" name="Column5481"/>
    <tableColumn id="5498" xr3:uid="{4D8550DA-8F07-4DBE-B62D-BBDF328DB481}" name="Column5482"/>
    <tableColumn id="5499" xr3:uid="{39648C1E-437F-4F25-A09A-8CFCACFAB689}" name="Column5483"/>
    <tableColumn id="5500" xr3:uid="{BAECADCD-53EF-4933-BE0B-4A0970C76E93}" name="Column5484"/>
    <tableColumn id="5501" xr3:uid="{BF60F595-33E5-4593-8CE6-5BF152C19E70}" name="Column5485"/>
    <tableColumn id="5502" xr3:uid="{BA59C1A3-1A2C-4DDE-A4B4-640849DAE7EE}" name="Column5486"/>
    <tableColumn id="5503" xr3:uid="{130FA388-39D0-49D8-A4C6-0BAF81B94E78}" name="Column5487"/>
    <tableColumn id="5504" xr3:uid="{640ABE4C-A17E-440E-816E-C8CFBB16050D}" name="Column5488"/>
    <tableColumn id="5505" xr3:uid="{B6829327-A89C-444E-8693-029EB6C5047E}" name="Column5489"/>
    <tableColumn id="5506" xr3:uid="{6BB9C420-07A1-4BA7-9DD0-35E9CD3C1C27}" name="Column5490"/>
    <tableColumn id="5507" xr3:uid="{BD33B618-66FE-4C23-9F2F-7C6DEC3313A9}" name="Column5491"/>
    <tableColumn id="5508" xr3:uid="{4095814D-A9D4-4CF4-8154-EC5EE8D5D4E0}" name="Column5492"/>
    <tableColumn id="5509" xr3:uid="{D7317347-AA27-4033-BE6A-2274441E3D1D}" name="Column5493"/>
    <tableColumn id="5510" xr3:uid="{E9B7734E-CBC1-4B7B-B744-DECF4A10F410}" name="Column5494"/>
    <tableColumn id="5511" xr3:uid="{B0481F3E-3E87-45B0-A8BB-451EC0C9E37F}" name="Column5495"/>
    <tableColumn id="5512" xr3:uid="{36E0000A-3981-4BEA-B151-356E5D5EEA56}" name="Column5496"/>
    <tableColumn id="5513" xr3:uid="{459D92FB-3C29-4DDC-B055-DBBFF868205B}" name="Column5497"/>
    <tableColumn id="5514" xr3:uid="{7149F47C-DACB-4D11-808C-C2E159CD9F6E}" name="Column5498"/>
    <tableColumn id="5515" xr3:uid="{6EC6E002-870C-4EE7-BB7A-36949DCC571F}" name="Column5499"/>
    <tableColumn id="5516" xr3:uid="{2C999F2A-65A6-4DC2-87E6-0ACF0E3A4FE1}" name="Column5500"/>
    <tableColumn id="5517" xr3:uid="{5B32F295-0910-475A-B78A-5EF7F234D942}" name="Column5501"/>
    <tableColumn id="5518" xr3:uid="{69DC2424-0097-4C73-9C9B-DBA28AB11BDC}" name="Column5502"/>
    <tableColumn id="5519" xr3:uid="{89486C71-2FA9-47EA-90D0-3FAC0EF07558}" name="Column5503"/>
    <tableColumn id="5520" xr3:uid="{3643409B-FB78-4C53-A500-CAA23784AC97}" name="Column5504"/>
    <tableColumn id="5521" xr3:uid="{1CAEDD68-E094-4C6C-97F6-37348840546F}" name="Column5505"/>
    <tableColumn id="5522" xr3:uid="{868D9F29-9653-4DF3-81B9-32F7AA36ABC8}" name="Column5506"/>
    <tableColumn id="5523" xr3:uid="{1F02F89A-C79A-476D-BCC6-B1455FD73AA0}" name="Column5507"/>
    <tableColumn id="5524" xr3:uid="{EA49D2AC-D8F0-4DCE-A60B-628A2C464F34}" name="Column5508"/>
    <tableColumn id="5525" xr3:uid="{E139CB19-EECE-426F-8831-05E6A2B52969}" name="Column5509"/>
    <tableColumn id="5526" xr3:uid="{11DF3569-AD73-4DAE-BD1C-21F0B43DD96E}" name="Column5510"/>
    <tableColumn id="5527" xr3:uid="{27476ED7-E6F1-44E4-814B-9805082D67D3}" name="Column5511"/>
    <tableColumn id="5528" xr3:uid="{742E5657-202F-48CA-AF45-4524FE4616E6}" name="Column5512"/>
    <tableColumn id="5529" xr3:uid="{45C2CD8C-58FF-4925-B9D3-310B173407AE}" name="Column5513"/>
    <tableColumn id="5530" xr3:uid="{7A06029E-76E9-455E-96E9-6FDE1A3BD643}" name="Column5514"/>
    <tableColumn id="5531" xr3:uid="{C0C8E21A-A710-45E0-BA8F-A026BF20A943}" name="Column5515"/>
    <tableColumn id="5532" xr3:uid="{7E4C9ABA-CE51-4735-A408-E7682D3A0AAE}" name="Column5516"/>
    <tableColumn id="5533" xr3:uid="{1CD69C22-085C-4801-9A94-6FFACFDF42CF}" name="Column5517"/>
    <tableColumn id="5534" xr3:uid="{5CC68AD7-B119-462B-8E48-62A17793E5F2}" name="Column5518"/>
    <tableColumn id="5535" xr3:uid="{4762AC95-D765-4E5D-9192-243736DF53EE}" name="Column5519"/>
    <tableColumn id="5536" xr3:uid="{AC6689F6-F02D-4659-B924-20C0B1D7CFDC}" name="Column5520"/>
    <tableColumn id="5537" xr3:uid="{469A00EC-3F4A-400C-AB1C-2A9DAB8B1044}" name="Column5521"/>
    <tableColumn id="5538" xr3:uid="{5CE4897E-5BC9-4FB8-B144-697D659DF880}" name="Column5522"/>
    <tableColumn id="5539" xr3:uid="{CE629E25-20D1-4FDF-9F3D-46994DAA0A32}" name="Column5523"/>
    <tableColumn id="5540" xr3:uid="{6E211348-E245-423F-A6E6-3B5492777375}" name="Column5524"/>
    <tableColumn id="5541" xr3:uid="{543EDDBB-11E9-4227-9913-C4F4B5C7C9A1}" name="Column5525"/>
    <tableColumn id="5542" xr3:uid="{ECCB4083-28D3-4CF4-9447-D8E796FC88F3}" name="Column5526"/>
    <tableColumn id="5543" xr3:uid="{3B2404F5-1C51-4C87-9598-90CA0DB82F6A}" name="Column5527"/>
    <tableColumn id="5544" xr3:uid="{9980F2DA-D61D-44FC-8165-4510DFFFE6AA}" name="Column5528"/>
    <tableColumn id="5545" xr3:uid="{BFEEF06B-93C9-4A43-ACE2-34259B353494}" name="Column5529"/>
    <tableColumn id="5546" xr3:uid="{5A258236-1716-4029-B678-F2BC2362B451}" name="Column5530"/>
    <tableColumn id="5547" xr3:uid="{AC275FAF-E776-4837-9CB1-C4361CAB93C2}" name="Column5531"/>
    <tableColumn id="5548" xr3:uid="{1F8C045C-B4B4-498D-8733-469AA5667AE1}" name="Column5532"/>
    <tableColumn id="5549" xr3:uid="{E2B90776-7557-465C-8331-51F77D9BCAE8}" name="Column5533"/>
    <tableColumn id="5550" xr3:uid="{F17B8BFC-F0A0-4D84-BDE4-F19E803755EE}" name="Column5534"/>
    <tableColumn id="5551" xr3:uid="{CB6A01BA-6F15-4CE8-8B47-FED8204572A1}" name="Column5535"/>
    <tableColumn id="5552" xr3:uid="{05AFDED2-ACA3-4472-9805-5EEF23073C37}" name="Column5536"/>
    <tableColumn id="5553" xr3:uid="{B55C990C-93C9-4275-9C2B-AAFCEB7D2504}" name="Column5537"/>
    <tableColumn id="5554" xr3:uid="{B570184A-22F9-4D17-9277-911053350621}" name="Column5538"/>
    <tableColumn id="5555" xr3:uid="{5639A19E-F749-4E77-A863-AC3653194DF5}" name="Column5539"/>
    <tableColumn id="5556" xr3:uid="{715CFDFE-2882-461E-A78F-16507996BDB0}" name="Column5540"/>
    <tableColumn id="5557" xr3:uid="{53870D23-0B7C-4C24-8B45-E71706EE8C32}" name="Column5541"/>
    <tableColumn id="5558" xr3:uid="{95AF29B2-B5EE-42B1-9B79-E92283D4998D}" name="Column5542"/>
    <tableColumn id="5559" xr3:uid="{210ED805-560A-4C79-BC6E-F08144208F5E}" name="Column5543"/>
    <tableColumn id="5560" xr3:uid="{DE7F3052-5578-47F2-B36C-829860E0D115}" name="Column5544"/>
    <tableColumn id="5561" xr3:uid="{13D5E3BC-03AE-4B4D-9245-89B980A5B75F}" name="Column5545"/>
    <tableColumn id="5562" xr3:uid="{C5A284E9-A45E-496A-A033-B12B7438929E}" name="Column5546"/>
    <tableColumn id="5563" xr3:uid="{2BC193A8-67FB-4DCB-9B7D-82D0A32182FE}" name="Column5547"/>
    <tableColumn id="5564" xr3:uid="{DF067F1C-3A90-4AD1-A1B9-7E2DFDA03B41}" name="Column5548"/>
    <tableColumn id="5565" xr3:uid="{65788169-FAD2-4552-A200-17185EE2FF3E}" name="Column5549"/>
    <tableColumn id="5566" xr3:uid="{21B77EA1-BCEB-4350-B076-BEC844B58AE6}" name="Column5550"/>
    <tableColumn id="5567" xr3:uid="{0C233C6C-02C2-4763-BD16-2049E57B8A83}" name="Column5551"/>
    <tableColumn id="5568" xr3:uid="{998A5123-B8D8-4561-B5A1-AD1A90B32E8D}" name="Column5552"/>
    <tableColumn id="5569" xr3:uid="{F3156DC2-8190-4052-BF2B-1AE50E899391}" name="Column5553"/>
    <tableColumn id="5570" xr3:uid="{BDA0E138-2629-4EE8-BF57-9C6B3BCCA7FA}" name="Column5554"/>
    <tableColumn id="5571" xr3:uid="{0004A6E1-9DD3-4ECF-9A34-C72247476E8A}" name="Column5555"/>
    <tableColumn id="5572" xr3:uid="{E6081122-A94C-41C1-B5BB-780763946D20}" name="Column5556"/>
    <tableColumn id="5573" xr3:uid="{1AD19D3A-1DE7-409A-8231-9F07F390BC33}" name="Column5557"/>
    <tableColumn id="5574" xr3:uid="{45F40917-4D10-467E-A2B1-571C1EF0EB6B}" name="Column5558"/>
    <tableColumn id="5575" xr3:uid="{AABCBA10-85E3-441F-81B3-F81204208CC6}" name="Column5559"/>
    <tableColumn id="5576" xr3:uid="{67E195C8-39E3-4A06-BDE1-020541663094}" name="Column5560"/>
    <tableColumn id="5577" xr3:uid="{6C1364D0-72D9-4051-B3F6-B724B2336695}" name="Column5561"/>
    <tableColumn id="5578" xr3:uid="{12CB6C91-3011-49D2-8841-82206DF30AA3}" name="Column5562"/>
    <tableColumn id="5579" xr3:uid="{C21B06BA-DB74-4BFB-A252-1010C37455CC}" name="Column5563"/>
    <tableColumn id="5580" xr3:uid="{EF03A861-48A3-4841-8E9A-E3468FDE944A}" name="Column5564"/>
    <tableColumn id="5581" xr3:uid="{08E793B7-60DA-49E5-A160-C527B5B1C0DC}" name="Column5565"/>
    <tableColumn id="5582" xr3:uid="{EECE323C-4517-4136-BF78-06AD52EB94ED}" name="Column5566"/>
    <tableColumn id="5583" xr3:uid="{BC949BA6-BDBA-4501-BC9B-A3B9DCD30C17}" name="Column5567"/>
    <tableColumn id="5584" xr3:uid="{CEF80705-6F06-4385-9644-4A5BD136F644}" name="Column5568"/>
    <tableColumn id="5585" xr3:uid="{AE19E850-4B5F-42F5-8752-E79DDED5DBF3}" name="Column5569"/>
    <tableColumn id="5586" xr3:uid="{9BE666C6-9ECC-44D7-9998-4FEDCC46DDA3}" name="Column5570"/>
    <tableColumn id="5587" xr3:uid="{3F9F8B04-3F7A-44B9-9736-45A9AC195D0D}" name="Column5571"/>
    <tableColumn id="5588" xr3:uid="{A4815EA8-4350-4232-A494-EE9AF22D2B71}" name="Column5572"/>
    <tableColumn id="5589" xr3:uid="{9BACC36E-CB3B-4FBE-BEF2-F45D4DC2FD37}" name="Column5573"/>
    <tableColumn id="5590" xr3:uid="{B9626C4A-BAF4-4AE6-9AF5-77AED36601E3}" name="Column5574"/>
    <tableColumn id="5591" xr3:uid="{CAED39CD-94CF-43F6-BB20-BAB89FC256D1}" name="Column5575"/>
    <tableColumn id="5592" xr3:uid="{875A3674-9E80-435F-ABDE-DD091E4800E9}" name="Column5576"/>
    <tableColumn id="5593" xr3:uid="{0D85693D-848F-403D-96A2-DDF47A43EBCA}" name="Column5577"/>
    <tableColumn id="5594" xr3:uid="{B9ED05A4-7060-4313-B3C8-7A511BDBF8A6}" name="Column5578"/>
    <tableColumn id="5595" xr3:uid="{7F887A6F-B4A6-4919-A5F4-87983E66C36B}" name="Column5579"/>
    <tableColumn id="5596" xr3:uid="{57DE1052-42F7-49CE-9472-D2D070F40553}" name="Column5580"/>
    <tableColumn id="5597" xr3:uid="{C467F58B-9DF9-4AC5-8388-513C280A9858}" name="Column5581"/>
    <tableColumn id="5598" xr3:uid="{B357D6B8-812F-4951-A5A7-BD080BD80AF6}" name="Column5582"/>
    <tableColumn id="5599" xr3:uid="{9F51499C-293D-4E63-A3DE-2A9CA30A2CDF}" name="Column5583"/>
    <tableColumn id="5600" xr3:uid="{9FB42C73-C9BF-4C20-94F9-E8E4DBD7BE16}" name="Column5584"/>
    <tableColumn id="5601" xr3:uid="{AD595E2D-E4B7-4F1B-8ED4-74FE164536CC}" name="Column5585"/>
    <tableColumn id="5602" xr3:uid="{4CF0608C-0242-47E0-B0D9-9F1024919B1D}" name="Column5586"/>
    <tableColumn id="5603" xr3:uid="{D7504C59-C90F-4CC9-8181-E657D5363554}" name="Column5587"/>
    <tableColumn id="5604" xr3:uid="{BD92D058-10FE-499E-AC48-2FBA719F9532}" name="Column5588"/>
    <tableColumn id="5605" xr3:uid="{6EE3F271-8367-415C-8F3F-E65631D25D62}" name="Column5589"/>
    <tableColumn id="5606" xr3:uid="{EE64B6FC-96EE-4EED-BBCA-390E605C913C}" name="Column5590"/>
    <tableColumn id="5607" xr3:uid="{5E021D22-2A77-44F2-9053-5323523E7EEC}" name="Column5591"/>
    <tableColumn id="5608" xr3:uid="{694531B2-8E96-44F9-893A-10EEC09C9D8D}" name="Column5592"/>
    <tableColumn id="5609" xr3:uid="{9D2B3AFD-24A7-4F3F-B16E-DBFC4ADCF17C}" name="Column5593"/>
    <tableColumn id="5610" xr3:uid="{854A24B3-317E-40BF-95A1-748F44E6EC03}" name="Column5594"/>
    <tableColumn id="5611" xr3:uid="{30922F1C-7B26-4614-986A-274F72B55AB3}" name="Column5595"/>
    <tableColumn id="5612" xr3:uid="{D911A49B-EF9E-43EC-8766-CF6A6A2E6DDE}" name="Column5596"/>
    <tableColumn id="5613" xr3:uid="{9629AF71-9AFF-4BE1-8BB1-80BF9DD28E85}" name="Column5597"/>
    <tableColumn id="5614" xr3:uid="{685DF830-04DE-4783-B6F2-EE560126255B}" name="Column5598"/>
    <tableColumn id="5615" xr3:uid="{BC30CBBD-F62B-4FB4-8F94-F511E085DB56}" name="Column5599"/>
    <tableColumn id="5616" xr3:uid="{CD1D9948-AD56-4E8C-954A-4156E227C179}" name="Column5600"/>
    <tableColumn id="5617" xr3:uid="{C2933777-A355-4DF8-B860-C75F092C320D}" name="Column5601"/>
    <tableColumn id="5618" xr3:uid="{0AE0204D-7BC3-4423-9BD5-DD5E3208AFB7}" name="Column5602"/>
    <tableColumn id="5619" xr3:uid="{3BABD720-534B-4D9B-9FC0-AE37456258FB}" name="Column5603"/>
    <tableColumn id="5620" xr3:uid="{2D5EC0C3-35E0-407E-BD8F-4221744B722F}" name="Column5604"/>
    <tableColumn id="5621" xr3:uid="{627CE9DF-8739-4A72-9ED8-8B74AEE9D9E6}" name="Column5605"/>
    <tableColumn id="5622" xr3:uid="{8A62380F-F5EA-485E-9C25-BBAFA3F57134}" name="Column5606"/>
    <tableColumn id="5623" xr3:uid="{2B1A6D49-961F-45B7-AE2E-45912F969101}" name="Column5607"/>
    <tableColumn id="5624" xr3:uid="{C0C0BCB6-1775-4289-A055-2F89BB71F36A}" name="Column5608"/>
    <tableColumn id="5625" xr3:uid="{77C6604A-A335-4222-84A9-DE643B2B6388}" name="Column5609"/>
    <tableColumn id="5626" xr3:uid="{61B9A267-572E-467C-93A2-BD586804F5C0}" name="Column5610"/>
    <tableColumn id="5627" xr3:uid="{EB6CCAF1-8A24-4FBD-A3ED-C53B612A8369}" name="Column5611"/>
    <tableColumn id="5628" xr3:uid="{4CB7B72F-265C-437B-A638-4C46C88935AA}" name="Column5612"/>
    <tableColumn id="5629" xr3:uid="{95AB7F0C-06D6-4EDB-AC6D-12242EBF718D}" name="Column5613"/>
    <tableColumn id="5630" xr3:uid="{E9052B06-8765-454A-9E17-652F2D88EEDF}" name="Column5614"/>
    <tableColumn id="5631" xr3:uid="{842E27B5-F763-4022-BEEF-6AC0E69BC6DC}" name="Column5615"/>
    <tableColumn id="5632" xr3:uid="{C0222C4F-D56D-4D7B-BA04-B977CD6A245C}" name="Column5616"/>
    <tableColumn id="5633" xr3:uid="{3EC0DB5E-481F-4EAF-92CB-2E6DCB6C5EC7}" name="Column5617"/>
    <tableColumn id="5634" xr3:uid="{11BAACA6-62FC-46DD-A1E2-09C51CF5D46A}" name="Column5618"/>
    <tableColumn id="5635" xr3:uid="{4394B0F0-BDBF-4153-AB8F-6BCB80DB764E}" name="Column5619"/>
    <tableColumn id="5636" xr3:uid="{43A3C407-DA53-41A9-B749-092C545CD429}" name="Column5620"/>
    <tableColumn id="5637" xr3:uid="{48220AFC-7599-4741-8212-A2144B013369}" name="Column5621"/>
    <tableColumn id="5638" xr3:uid="{6A70DBA3-D2F3-40C1-98D6-3B4C110A4523}" name="Column5622"/>
    <tableColumn id="5639" xr3:uid="{C0EDF4BE-0074-4A06-B5A0-82F7451F232A}" name="Column5623"/>
    <tableColumn id="5640" xr3:uid="{2B999D96-B08B-4CB6-A166-C8E00A8AD887}" name="Column5624"/>
    <tableColumn id="5641" xr3:uid="{AC7CEC56-23D0-44D3-9A80-33FC3448E116}" name="Column5625"/>
    <tableColumn id="5642" xr3:uid="{3DE5838B-547E-44BF-807E-AD7989CF96D0}" name="Column5626"/>
    <tableColumn id="5643" xr3:uid="{97C7A7B0-9CB5-45B3-92F2-E0A6543858E9}" name="Column5627"/>
    <tableColumn id="5644" xr3:uid="{B7074E31-FD01-4D1C-AC24-60F1AC762338}" name="Column5628"/>
    <tableColumn id="5645" xr3:uid="{1F758B42-B799-4118-A998-468CB66876D9}" name="Column5629"/>
    <tableColumn id="5646" xr3:uid="{4A453903-DFCD-471C-9687-4AFA14BE69B7}" name="Column5630"/>
    <tableColumn id="5647" xr3:uid="{86A7AB90-A891-465D-A3F2-789CDB24EFEC}" name="Column5631"/>
    <tableColumn id="5648" xr3:uid="{D705E077-593A-4206-A187-157463C5E9C2}" name="Column5632"/>
    <tableColumn id="5649" xr3:uid="{A3ACCC7A-E146-467F-96AE-F660953F0053}" name="Column5633"/>
    <tableColumn id="5650" xr3:uid="{D324FAB4-5C07-4A5D-82C3-8E83A5BA28F3}" name="Column5634"/>
    <tableColumn id="5651" xr3:uid="{6CE3FE4C-FAF3-4D87-9685-278F1178F64F}" name="Column5635"/>
    <tableColumn id="5652" xr3:uid="{9814AD69-EAF2-4210-9444-4D02BA2732C2}" name="Column5636"/>
    <tableColumn id="5653" xr3:uid="{C2C9046E-5718-4D0E-AA40-15A5E6988273}" name="Column5637"/>
    <tableColumn id="5654" xr3:uid="{4E0441B0-CD46-4AE9-8BF1-76EDFD92D36C}" name="Column5638"/>
    <tableColumn id="5655" xr3:uid="{D94CFBAE-9D77-4C06-84B5-64C30E8DB3A7}" name="Column5639"/>
    <tableColumn id="5656" xr3:uid="{C2B2C5E3-EBF3-4367-8C2F-B22701D81D90}" name="Column5640"/>
    <tableColumn id="5657" xr3:uid="{860D988A-868E-46B0-9AA3-E33FC5E87F63}" name="Column5641"/>
    <tableColumn id="5658" xr3:uid="{23EF4D0F-8CD8-4F6D-A0CE-0DAE4B96B6EA}" name="Column5642"/>
    <tableColumn id="5659" xr3:uid="{1CD61070-0ADE-4753-80C5-D23DBD870708}" name="Column5643"/>
    <tableColumn id="5660" xr3:uid="{AA8E9171-DA5D-435D-838B-59D680C14739}" name="Column5644"/>
    <tableColumn id="5661" xr3:uid="{04D8DD72-2673-46DB-B420-820DD4AB7DDC}" name="Column5645"/>
    <tableColumn id="5662" xr3:uid="{C5A6C5AF-1E56-4032-B9B7-C4F827A580B3}" name="Column5646"/>
    <tableColumn id="5663" xr3:uid="{433A5000-79C0-4066-99CE-C5C581B19849}" name="Column5647"/>
    <tableColumn id="5664" xr3:uid="{A8F586BE-2D4A-4F46-A78E-8C9972ED6DD3}" name="Column5648"/>
    <tableColumn id="5665" xr3:uid="{66546E21-1DE5-49DB-96A5-667304AFA429}" name="Column5649"/>
    <tableColumn id="5666" xr3:uid="{A8863CA1-0375-4FF9-8119-DD5AEBFEDA57}" name="Column5650"/>
    <tableColumn id="5667" xr3:uid="{3012BA8E-A96F-4325-89F1-F70B223847F5}" name="Column5651"/>
    <tableColumn id="5668" xr3:uid="{FB6BC024-7761-4370-9A9A-84D061A948D4}" name="Column5652"/>
    <tableColumn id="5669" xr3:uid="{2F2F6429-1B9D-4D6F-A836-3B4FF0FFE243}" name="Column5653"/>
    <tableColumn id="5670" xr3:uid="{29099D71-9878-4D00-82FD-A0A1554813A1}" name="Column5654"/>
    <tableColumn id="5671" xr3:uid="{2BCD5ABD-6E53-4F27-9ECF-6564DDE5C166}" name="Column5655"/>
    <tableColumn id="5672" xr3:uid="{59BBE9A6-015E-4C80-A25F-66819B0FE60B}" name="Column5656"/>
    <tableColumn id="5673" xr3:uid="{B7EA98CC-4D56-41A9-ABDB-2A10322C06AD}" name="Column5657"/>
    <tableColumn id="5674" xr3:uid="{B7FB41F5-E075-47EA-8E19-6D257604C2B1}" name="Column5658"/>
    <tableColumn id="5675" xr3:uid="{7E53D341-44DB-46E7-81D0-278FEBD523D5}" name="Column5659"/>
    <tableColumn id="5676" xr3:uid="{95C465DB-A006-457C-B3E9-E2D099B4876D}" name="Column5660"/>
    <tableColumn id="5677" xr3:uid="{57B484C6-F2A7-4A89-921A-F978CE645036}" name="Column5661"/>
    <tableColumn id="5678" xr3:uid="{C524C3CA-13AE-4C60-9F91-5AAC40CAB50E}" name="Column5662"/>
    <tableColumn id="5679" xr3:uid="{A779A65E-1E0D-4EA3-9104-A0080D5EC60D}" name="Column5663"/>
    <tableColumn id="5680" xr3:uid="{1AEF631C-62A0-4232-A493-1E1777F2C53A}" name="Column5664"/>
    <tableColumn id="5681" xr3:uid="{ABAF0AD7-742B-4D1A-9347-0EB9B5B79900}" name="Column5665"/>
    <tableColumn id="5682" xr3:uid="{8A6D2A66-24D8-44C8-B648-31169113605B}" name="Column5666"/>
    <tableColumn id="5683" xr3:uid="{A77FB1F8-9C31-4DEB-B95B-96651DC9BED7}" name="Column5667"/>
    <tableColumn id="5684" xr3:uid="{C3E101E5-A573-4D04-AD5B-EFF2071911C0}" name="Column5668"/>
    <tableColumn id="5685" xr3:uid="{C131AD70-89BF-43D1-A2E2-264E7A46AC46}" name="Column5669"/>
    <tableColumn id="5686" xr3:uid="{532E74F2-3EF8-4E16-BF90-759391581570}" name="Column5670"/>
    <tableColumn id="5687" xr3:uid="{1A35D9E8-38C2-4126-BB23-1CB86C72F2DD}" name="Column5671"/>
    <tableColumn id="5688" xr3:uid="{6DE58D5B-E558-451C-AA9C-177E2E86AB20}" name="Column5672"/>
    <tableColumn id="5689" xr3:uid="{AF660C8B-0137-4AFF-B1E7-811E55245663}" name="Column5673"/>
    <tableColumn id="5690" xr3:uid="{B70886B7-0D83-49A3-A9C5-B7D1D4CE2CBB}" name="Column5674"/>
    <tableColumn id="5691" xr3:uid="{82B27514-6044-4871-8CF0-16C5D1233C99}" name="Column5675"/>
    <tableColumn id="5692" xr3:uid="{96E036F7-D2B5-4D87-BC3F-9415A5892838}" name="Column5676"/>
    <tableColumn id="5693" xr3:uid="{70FF7471-94F7-40F1-BB1C-2E8E1B34B9B2}" name="Column5677"/>
    <tableColumn id="5694" xr3:uid="{4C578C57-F044-4CF2-B203-20F3BB8F0EB4}" name="Column5678"/>
    <tableColumn id="5695" xr3:uid="{4D6FCB23-BB66-4DB3-937F-3CFDF2228994}" name="Column5679"/>
    <tableColumn id="5696" xr3:uid="{B7A9FAC3-DBC3-4BD2-B9F8-D066520E52BA}" name="Column5680"/>
    <tableColumn id="5697" xr3:uid="{BFC10C9A-1716-4D73-BA6C-2E5FF25D6C32}" name="Column5681"/>
    <tableColumn id="5698" xr3:uid="{49B684DD-505A-416C-BD4C-E575B06F60E4}" name="Column5682"/>
    <tableColumn id="5699" xr3:uid="{63C96D72-8DE3-451C-BEDA-C71A2FF77017}" name="Column5683"/>
    <tableColumn id="5700" xr3:uid="{BC840E1B-E9F1-43CC-83B2-DDA262D5EF64}" name="Column5684"/>
    <tableColumn id="5701" xr3:uid="{CE505027-CCCC-4DFF-8EF2-EC2A87D1B20F}" name="Column5685"/>
    <tableColumn id="5702" xr3:uid="{82FE17D8-A9CF-463A-9C74-46D2ACA220AC}" name="Column5686"/>
    <tableColumn id="5703" xr3:uid="{7778AE5F-4DCE-4C9A-84FB-675B4F3DEF77}" name="Column5687"/>
    <tableColumn id="5704" xr3:uid="{277357D9-CF53-4DC4-AC1B-E534B54C3052}" name="Column5688"/>
    <tableColumn id="5705" xr3:uid="{E8F3172F-1F76-4DC0-9BF0-254858C6FA7A}" name="Column5689"/>
    <tableColumn id="5706" xr3:uid="{678FAEEB-DF8C-42DD-A160-A1AFE4241012}" name="Column5690"/>
    <tableColumn id="5707" xr3:uid="{7EF8324C-D890-4E76-A717-57997FCECEE0}" name="Column5691"/>
    <tableColumn id="5708" xr3:uid="{46836CF5-CE50-4600-9729-10C1D30D1526}" name="Column5692"/>
    <tableColumn id="5709" xr3:uid="{20399D04-ED97-4F5B-B48D-A54F76C95FB4}" name="Column5693"/>
    <tableColumn id="5710" xr3:uid="{51179E30-8784-4DE8-A27E-68379314E0DE}" name="Column5694"/>
    <tableColumn id="5711" xr3:uid="{22B73189-594E-40CF-A3E9-B17FD6EEA2E9}" name="Column5695"/>
    <tableColumn id="5712" xr3:uid="{341028AB-9EF6-456F-80C4-9EF9D40A7182}" name="Column5696"/>
    <tableColumn id="5713" xr3:uid="{DD1CD09D-24DF-470A-8C71-47A139A538F5}" name="Column5697"/>
    <tableColumn id="5714" xr3:uid="{D4E52519-4EB4-4EA4-966D-417487B15B49}" name="Column5698"/>
    <tableColumn id="5715" xr3:uid="{ABF72249-0ABA-4CA2-95CC-A5AD2D1BC367}" name="Column5699"/>
    <tableColumn id="5716" xr3:uid="{4A6D7F05-DB40-4525-9ED3-3619DC04919A}" name="Column5700"/>
    <tableColumn id="5717" xr3:uid="{45566C00-1370-407E-AA76-F7280D857B96}" name="Column5701"/>
    <tableColumn id="5718" xr3:uid="{00702A21-D809-485D-B08F-5960F8B2A7C8}" name="Column5702"/>
    <tableColumn id="5719" xr3:uid="{18DAA8A7-6277-44C9-A39A-754501605CE4}" name="Column5703"/>
    <tableColumn id="5720" xr3:uid="{C3B96DDC-30CA-4BED-8FD2-468F0E9C2A13}" name="Column5704"/>
    <tableColumn id="5721" xr3:uid="{C922B578-D43D-426E-B80E-3F33727B606C}" name="Column5705"/>
    <tableColumn id="5722" xr3:uid="{F00B5A4E-1A6C-4772-9CE9-D60B9A8ABC62}" name="Column5706"/>
    <tableColumn id="5723" xr3:uid="{8AAC1283-73C3-4E46-9674-E78556B07173}" name="Column5707"/>
    <tableColumn id="5724" xr3:uid="{E19B6AD7-100D-4206-B920-439A3CD31700}" name="Column5708"/>
    <tableColumn id="5725" xr3:uid="{3E63CB29-6D3E-4192-913F-07B4168BD8DC}" name="Column5709"/>
    <tableColumn id="5726" xr3:uid="{6DE8A6C6-8E40-4636-BCCE-6486DD99789A}" name="Column5710"/>
    <tableColumn id="5727" xr3:uid="{F70C7960-0148-4705-B8EF-C6AEA796FCDE}" name="Column5711"/>
    <tableColumn id="5728" xr3:uid="{3B7CFE4B-2B79-4D4B-A3EE-530BE6A2DE5C}" name="Column5712"/>
    <tableColumn id="5729" xr3:uid="{A54BDB01-8DF8-4325-9CEB-8CD5A1D9CA6C}" name="Column5713"/>
    <tableColumn id="5730" xr3:uid="{E83C51A3-8739-4961-BD92-042AC378AAF7}" name="Column5714"/>
    <tableColumn id="5731" xr3:uid="{43262BE5-A07E-40DE-ABFB-087EF7871FF8}" name="Column5715"/>
    <tableColumn id="5732" xr3:uid="{E7C4A29E-7ABE-40DD-BDF2-9635F661954B}" name="Column5716"/>
    <tableColumn id="5733" xr3:uid="{D3F8C2D5-D096-489D-B0E1-DD2B4DEFDF58}" name="Column5717"/>
    <tableColumn id="5734" xr3:uid="{BFC35098-332B-4216-AED0-B63751E54423}" name="Column5718"/>
    <tableColumn id="5735" xr3:uid="{AD53F80F-4C9D-4854-BFA0-84AA64F35177}" name="Column5719"/>
    <tableColumn id="5736" xr3:uid="{5EFADA8B-E0B7-4C10-84E2-58E8918DD4EC}" name="Column5720"/>
    <tableColumn id="5737" xr3:uid="{8316741A-A44C-487A-8611-96B268621A36}" name="Column5721"/>
    <tableColumn id="5738" xr3:uid="{D147C44E-B09C-4634-888E-4E74A4F371B8}" name="Column5722"/>
    <tableColumn id="5739" xr3:uid="{14C50BEF-DDE6-4BEF-9BEC-225A245515CC}" name="Column5723"/>
    <tableColumn id="5740" xr3:uid="{61CCFD48-E7CE-4277-8326-68AAD02DF47E}" name="Column5724"/>
    <tableColumn id="5741" xr3:uid="{FD82D32F-85B5-4E52-A91F-314C1EADEA7B}" name="Column5725"/>
    <tableColumn id="5742" xr3:uid="{83221B3B-9C66-4BC7-9BD7-2A178CAA8EA3}" name="Column5726"/>
    <tableColumn id="5743" xr3:uid="{15C3688B-0F3D-4A1A-A31A-366A3448E66C}" name="Column5727"/>
    <tableColumn id="5744" xr3:uid="{C0C47825-65E5-4947-9E40-CAED9F949889}" name="Column5728"/>
    <tableColumn id="5745" xr3:uid="{792339B8-B4A4-422E-B37F-707A41B1B0B8}" name="Column5729"/>
    <tableColumn id="5746" xr3:uid="{480A9C01-2616-4E75-929A-50CDE776AFC6}" name="Column5730"/>
    <tableColumn id="5747" xr3:uid="{756BFB5A-D8E0-4A5B-B877-270BF1DE870B}" name="Column5731"/>
    <tableColumn id="5748" xr3:uid="{7CA350A2-536C-4E54-ACAA-90F4C99E1253}" name="Column5732"/>
    <tableColumn id="5749" xr3:uid="{6B3B1F36-0BD6-4B59-8210-A622C0315C74}" name="Column5733"/>
    <tableColumn id="5750" xr3:uid="{5EE9945B-8C1B-4EFB-A2F7-2FA72908F300}" name="Column5734"/>
    <tableColumn id="5751" xr3:uid="{92FE396D-AF4C-40EA-94ED-3B64C06E5DB4}" name="Column5735"/>
    <tableColumn id="5752" xr3:uid="{2DD2D7EE-43F2-4F6E-8EC0-AF4453AA513E}" name="Column5736"/>
    <tableColumn id="5753" xr3:uid="{4AB1541E-0B0E-4A4D-86BF-548C065CDE08}" name="Column5737"/>
    <tableColumn id="5754" xr3:uid="{9C1717C9-D55B-4FEA-83AB-615CFF600D4B}" name="Column5738"/>
    <tableColumn id="5755" xr3:uid="{9F72A7A1-8850-4A2F-B71A-88BB49052F2B}" name="Column5739"/>
    <tableColumn id="5756" xr3:uid="{14DDD356-0625-4791-9DCE-618C964D8EB1}" name="Column5740"/>
    <tableColumn id="5757" xr3:uid="{5EF1023E-F3F1-4D7B-A5C4-C5A6EDE310F8}" name="Column5741"/>
    <tableColumn id="5758" xr3:uid="{72381651-87CE-409A-8E06-8B9829042C76}" name="Column5742"/>
    <tableColumn id="5759" xr3:uid="{069F453C-38A1-4485-8BC4-199387A2FC6D}" name="Column5743"/>
    <tableColumn id="5760" xr3:uid="{5AAE410C-B30E-41EC-8E63-883D704351E0}" name="Column5744"/>
    <tableColumn id="5761" xr3:uid="{3319A940-0A3F-4139-B075-118543451E83}" name="Column5745"/>
    <tableColumn id="5762" xr3:uid="{0EC172F3-BFD8-4A8C-B9DE-FFA16CD5BC3D}" name="Column5746"/>
    <tableColumn id="5763" xr3:uid="{E34BF041-B925-4FD4-B421-10AE7AA0E70B}" name="Column5747"/>
    <tableColumn id="5764" xr3:uid="{1834AA62-85B4-4E30-A9B7-ED3580E59137}" name="Column5748"/>
    <tableColumn id="5765" xr3:uid="{EC867526-1C91-4298-95D5-16DD33C18978}" name="Column5749"/>
    <tableColumn id="5766" xr3:uid="{D84D2F10-2671-403C-9882-288AB7919A0F}" name="Column5750"/>
    <tableColumn id="5767" xr3:uid="{C8AF6C60-50B7-4265-ADF0-D20450594883}" name="Column5751"/>
    <tableColumn id="5768" xr3:uid="{02B2B9BD-DBCD-477B-9581-43FA1D046E2D}" name="Column5752"/>
    <tableColumn id="5769" xr3:uid="{016A493F-6858-476B-B369-F2EB09CC1EBB}" name="Column5753"/>
    <tableColumn id="5770" xr3:uid="{B4C62604-9678-4AFB-BAA7-04429D0599C8}" name="Column5754"/>
    <tableColumn id="5771" xr3:uid="{7BE276F2-E2A4-4554-A35C-63C85F29A004}" name="Column5755"/>
    <tableColumn id="5772" xr3:uid="{F73BEBD6-8F3C-4CD8-BF42-009F2A804344}" name="Column5756"/>
    <tableColumn id="5773" xr3:uid="{756BBF53-44DC-4A21-96AE-E4FCFDFD00FB}" name="Column5757"/>
    <tableColumn id="5774" xr3:uid="{BBBE833E-1579-4D4E-9E63-A60C95B1EBAB}" name="Column5758"/>
    <tableColumn id="5775" xr3:uid="{ADC182B6-E697-47E0-8CDB-2D2C578877B7}" name="Column5759"/>
    <tableColumn id="5776" xr3:uid="{E71C04EF-2188-45B6-BBE6-FAA29B5EBE42}" name="Column5760"/>
    <tableColumn id="5777" xr3:uid="{6391E368-0FDE-42F8-A02E-20D74AECC305}" name="Column5761"/>
    <tableColumn id="5778" xr3:uid="{739D5375-974E-4184-A334-9BB95D936AFA}" name="Column5762"/>
    <tableColumn id="5779" xr3:uid="{C8826550-6CA9-4275-8556-40AB82DE32AF}" name="Column5763"/>
    <tableColumn id="5780" xr3:uid="{48C1CF5B-185C-4589-BC4D-F7478A235D3F}" name="Column5764"/>
    <tableColumn id="5781" xr3:uid="{902ABD31-973D-4E5C-A315-E626ECBA2657}" name="Column5765"/>
    <tableColumn id="5782" xr3:uid="{ACC78E48-5826-4E12-B880-9493571A2EAE}" name="Column5766"/>
    <tableColumn id="5783" xr3:uid="{942F5BE6-5A5F-4AD4-AACE-9ACB8725D598}" name="Column5767"/>
    <tableColumn id="5784" xr3:uid="{18F33EA0-8799-47AB-818E-47B1CD2876D3}" name="Column5768"/>
    <tableColumn id="5785" xr3:uid="{A29EC1E1-FA86-42EE-AE8C-325D4401CC24}" name="Column5769"/>
    <tableColumn id="5786" xr3:uid="{656D036A-7BED-48C3-B156-D087AB8FDE5E}" name="Column5770"/>
    <tableColumn id="5787" xr3:uid="{B4CC8DC6-1F51-4D72-90BC-03432B320D70}" name="Column5771"/>
    <tableColumn id="5788" xr3:uid="{9B3772B5-8C34-4054-8C25-904DF7A5D39A}" name="Column5772"/>
    <tableColumn id="5789" xr3:uid="{62CB50BB-EE4B-446E-B1B5-E3218537C647}" name="Column5773"/>
    <tableColumn id="5790" xr3:uid="{6B47518C-ED33-4D83-B382-DA3AAA5E7522}" name="Column5774"/>
    <tableColumn id="5791" xr3:uid="{F9821CC7-437B-496E-B0DC-F57245C52CE8}" name="Column5775"/>
    <tableColumn id="5792" xr3:uid="{0786D983-C2A3-496F-A493-1D98BD76CC88}" name="Column5776"/>
    <tableColumn id="5793" xr3:uid="{F39D87F0-CACE-4324-A2D5-8480CA98680A}" name="Column5777"/>
    <tableColumn id="5794" xr3:uid="{EF5C68C6-B3F7-424B-A4C4-66C5D0052D10}" name="Column5778"/>
    <tableColumn id="5795" xr3:uid="{02ACFCA6-45A7-4430-9F11-7D3986CD9226}" name="Column5779"/>
    <tableColumn id="5796" xr3:uid="{8CC6E7B2-51D7-4380-96CE-B4B5C789D2F3}" name="Column5780"/>
    <tableColumn id="5797" xr3:uid="{C28F8CFD-B63D-46D5-AE17-6A57AE0F74CA}" name="Column5781"/>
    <tableColumn id="5798" xr3:uid="{C1177E92-36D3-4C53-B661-EF83954FE11F}" name="Column5782"/>
    <tableColumn id="5799" xr3:uid="{90DD6756-801D-428C-BCD9-BF7FDAE4A859}" name="Column5783"/>
    <tableColumn id="5800" xr3:uid="{C05852CB-F29A-4DB6-8DEB-4882A265C5DF}" name="Column5784"/>
    <tableColumn id="5801" xr3:uid="{68705751-C0B3-49BD-B7CD-AD138A87CDBA}" name="Column5785"/>
    <tableColumn id="5802" xr3:uid="{FAE9EBD1-FA7D-44A8-940A-61EB6409F380}" name="Column5786"/>
    <tableColumn id="5803" xr3:uid="{948B2EF0-E4C7-4A4D-A586-FAF3F36F213F}" name="Column5787"/>
    <tableColumn id="5804" xr3:uid="{F3915415-E739-4896-9B3B-B3F6543C65E6}" name="Column5788"/>
    <tableColumn id="5805" xr3:uid="{16A0BF1B-FBE8-41AC-8046-0F0AE4C502AA}" name="Column5789"/>
    <tableColumn id="5806" xr3:uid="{8CC45634-ACEB-4ADE-9D15-BCEAC8C1FB61}" name="Column5790"/>
    <tableColumn id="5807" xr3:uid="{1786150C-7239-4A74-9D11-E83F5A81E6C9}" name="Column5791"/>
    <tableColumn id="5808" xr3:uid="{3457F9B6-247A-4824-B5CC-4A3FB4EC4E2D}" name="Column5792"/>
    <tableColumn id="5809" xr3:uid="{61D66DAD-7ADB-4A90-A87C-3594A925FA93}" name="Column5793"/>
    <tableColumn id="5810" xr3:uid="{6CA2B545-B801-4E59-80EA-28F135E08E1D}" name="Column5794"/>
    <tableColumn id="5811" xr3:uid="{01678BAF-DE84-4457-B24F-217ECB9A09FC}" name="Column5795"/>
    <tableColumn id="5812" xr3:uid="{CFAC6E47-E1EC-43B9-BD4C-4185EA2501F7}" name="Column5796"/>
    <tableColumn id="5813" xr3:uid="{EB5BE8F9-A086-44DF-80F8-8D51574242F3}" name="Column5797"/>
    <tableColumn id="5814" xr3:uid="{3E6A40DF-285D-43B0-B8AB-A0DA2180239C}" name="Column5798"/>
    <tableColumn id="5815" xr3:uid="{5F4EE52A-D98F-4032-B359-02A56AC5EC89}" name="Column5799"/>
    <tableColumn id="5816" xr3:uid="{3718100F-2E06-4F3C-A00F-0E858E52197B}" name="Column5800"/>
    <tableColumn id="5817" xr3:uid="{68120A4C-6CFB-473D-A444-112DBC8DCA90}" name="Column5801"/>
    <tableColumn id="5818" xr3:uid="{F746133F-2481-45AB-A8CD-4BBC8FEB6672}" name="Column5802"/>
    <tableColumn id="5819" xr3:uid="{AEDC58CF-49A7-4981-82EF-2CB624C3FA7D}" name="Column5803"/>
    <tableColumn id="5820" xr3:uid="{00905364-0A92-4C07-B5E2-E89FCF9316D1}" name="Column5804"/>
    <tableColumn id="5821" xr3:uid="{72CD87F0-36E4-4C59-9498-17E2A10968D8}" name="Column5805"/>
    <tableColumn id="5822" xr3:uid="{AAE27021-9837-4831-8B02-183CE70AEF37}" name="Column5806"/>
    <tableColumn id="5823" xr3:uid="{DE32FF4F-950A-4401-9F0C-3D125BFB6A06}" name="Column5807"/>
    <tableColumn id="5824" xr3:uid="{873D6F31-9DDC-4BDB-8E0C-4E0D5F8C31BC}" name="Column5808"/>
    <tableColumn id="5825" xr3:uid="{5CD71E62-A654-442C-97D8-3425528AF42C}" name="Column5809"/>
    <tableColumn id="5826" xr3:uid="{CD2F4A38-9BAB-4E69-B6D8-39D3E8D33797}" name="Column5810"/>
    <tableColumn id="5827" xr3:uid="{3817E90D-AF25-4C67-B947-5CA4D0996A1A}" name="Column5811"/>
    <tableColumn id="5828" xr3:uid="{1E0D9DC2-23C4-466A-A0D6-1B43D5B4BEF6}" name="Column5812"/>
    <tableColumn id="5829" xr3:uid="{6CD383AA-5E40-490F-8CA1-A2354482F8DB}" name="Column5813"/>
    <tableColumn id="5830" xr3:uid="{B68C084E-21E8-46A9-9343-095ADDFD2916}" name="Column5814"/>
    <tableColumn id="5831" xr3:uid="{85A38341-644E-4BAC-A1C9-3C1DC0767D5F}" name="Column5815"/>
    <tableColumn id="5832" xr3:uid="{C82F2355-EAF7-4BB1-A0BA-4096FB2C1F8C}" name="Column5816"/>
    <tableColumn id="5833" xr3:uid="{18446843-AF23-46A5-8A6D-0B4B1AFAC52E}" name="Column5817"/>
    <tableColumn id="5834" xr3:uid="{BF75DC21-0B6C-4A31-91FB-9772ACECBD54}" name="Column5818"/>
    <tableColumn id="5835" xr3:uid="{931E35D6-B64C-4316-9C46-4E65EEE227A8}" name="Column5819"/>
    <tableColumn id="5836" xr3:uid="{C7889AE5-E346-4E73-973A-F84C0E6D71FB}" name="Column5820"/>
    <tableColumn id="5837" xr3:uid="{B649E2F5-F5D3-4EBE-B487-2D7ADE6A9E25}" name="Column5821"/>
    <tableColumn id="5838" xr3:uid="{2FD1B808-13E0-42FC-8C11-45077A886799}" name="Column5822"/>
    <tableColumn id="5839" xr3:uid="{4E8BBF9D-1F29-45DE-B3FF-09A2C4D39233}" name="Column5823"/>
    <tableColumn id="5840" xr3:uid="{18B7924F-F580-4B04-9C52-E7552C392C83}" name="Column5824"/>
    <tableColumn id="5841" xr3:uid="{C1D179BA-FE77-4D3F-A1F0-C28C37845D8F}" name="Column5825"/>
    <tableColumn id="5842" xr3:uid="{9DD65825-C7B1-420F-881C-EAE204462CCC}" name="Column5826"/>
    <tableColumn id="5843" xr3:uid="{67415471-BCDD-423B-81DE-717E64BFAC4D}" name="Column5827"/>
    <tableColumn id="5844" xr3:uid="{5D98F3D1-1696-4D25-9A1D-7B88963EAA53}" name="Column5828"/>
    <tableColumn id="5845" xr3:uid="{F4B31EA3-7B1C-4E04-9738-BA8C7AA82E32}" name="Column5829"/>
    <tableColumn id="5846" xr3:uid="{0DEBDF6F-DFD1-4013-A8DC-27282E076510}" name="Column5830"/>
    <tableColumn id="5847" xr3:uid="{3C9D5288-D299-452E-B3F9-5B7E04039894}" name="Column5831"/>
    <tableColumn id="5848" xr3:uid="{386D2BBC-592C-4806-8AB2-D21DE6B19EE2}" name="Column5832"/>
    <tableColumn id="5849" xr3:uid="{E181F0A6-83C3-4C5A-93FE-9B5A5A9EEF02}" name="Column5833"/>
    <tableColumn id="5850" xr3:uid="{BB271707-29AD-4F2E-AC78-86F08CA89DA4}" name="Column5834"/>
    <tableColumn id="5851" xr3:uid="{DD62486D-C77F-4EE0-A137-D10CF613A12E}" name="Column5835"/>
    <tableColumn id="5852" xr3:uid="{2C82FD94-627F-47B1-96EC-7FF62D6D9C10}" name="Column5836"/>
    <tableColumn id="5853" xr3:uid="{B93D58AD-CFE0-4961-BC7D-FA2957E3C0C7}" name="Column5837"/>
    <tableColumn id="5854" xr3:uid="{8BF21049-D44F-4036-BCBE-2A963A148AB8}" name="Column5838"/>
    <tableColumn id="5855" xr3:uid="{86A04962-4FA9-4B1F-89EF-8FEFA6B3FBD3}" name="Column5839"/>
    <tableColumn id="5856" xr3:uid="{4C03F04B-A556-4FBE-995A-3374625F0FA4}" name="Column5840"/>
    <tableColumn id="5857" xr3:uid="{C6831996-76D1-4A67-8798-E343DF64E60D}" name="Column5841"/>
    <tableColumn id="5858" xr3:uid="{34109B65-DA9C-4ACC-8BFB-DF531F529749}" name="Column5842"/>
    <tableColumn id="5859" xr3:uid="{75B4591A-CD09-4AC4-BD3F-FF1B064C1D05}" name="Column5843"/>
    <tableColumn id="5860" xr3:uid="{5173B596-5405-42F7-82DD-3920D18DB193}" name="Column5844"/>
    <tableColumn id="5861" xr3:uid="{15C0CB1B-70C6-446E-B84C-80FA0CEA9621}" name="Column5845"/>
    <tableColumn id="5862" xr3:uid="{832C15CA-63C7-4896-90D9-C12EA192E36D}" name="Column5846"/>
    <tableColumn id="5863" xr3:uid="{74070CF6-98E7-4419-8C7C-91B4EE0E5E01}" name="Column5847"/>
    <tableColumn id="5864" xr3:uid="{4AB253DC-9538-43A8-A1ED-2EBE15C03A66}" name="Column5848"/>
    <tableColumn id="5865" xr3:uid="{EE4C2B77-3289-4008-9A28-312BF358D4A1}" name="Column5849"/>
    <tableColumn id="5866" xr3:uid="{6A42E85C-C999-4F60-BB5B-A88505E8EFB6}" name="Column5850"/>
    <tableColumn id="5867" xr3:uid="{BBF34E02-B8C3-4DCE-A306-6A3EE58CE96F}" name="Column5851"/>
    <tableColumn id="5868" xr3:uid="{1B04E4D7-C6B5-4A06-8A17-F68E9C099A69}" name="Column5852"/>
    <tableColumn id="5869" xr3:uid="{A45F2662-1200-455D-BDA4-9EEC6D44CB0F}" name="Column5853"/>
    <tableColumn id="5870" xr3:uid="{B1519C1F-34C3-418D-8E20-36CF5C47F2E0}" name="Column5854"/>
    <tableColumn id="5871" xr3:uid="{A45DF939-B3B9-49BE-8963-C28DB5E18C05}" name="Column5855"/>
    <tableColumn id="5872" xr3:uid="{628B9C39-6C26-4167-8B7E-267161460D4A}" name="Column5856"/>
    <tableColumn id="5873" xr3:uid="{E5B74099-47C5-4B15-94C4-8E2573E1134E}" name="Column5857"/>
    <tableColumn id="5874" xr3:uid="{9C3DD25A-7A6E-4E0A-A83C-ACAFEB445037}" name="Column5858"/>
    <tableColumn id="5875" xr3:uid="{0CB6003D-5D3A-4B85-A8CC-84BBA440F459}" name="Column5859"/>
    <tableColumn id="5876" xr3:uid="{D5A2E53B-A205-45EB-8B0B-C9C44A5B6BF8}" name="Column5860"/>
    <tableColumn id="5877" xr3:uid="{3A99AB70-F874-4E53-84D2-3926EF30BC5B}" name="Column5861"/>
    <tableColumn id="5878" xr3:uid="{9C14C1B5-D564-4BF2-9F6B-CC4F3005F4E0}" name="Column5862"/>
    <tableColumn id="5879" xr3:uid="{D2E39B27-0B6C-4716-AD94-387D6973DC7F}" name="Column5863"/>
    <tableColumn id="5880" xr3:uid="{2DABA03F-1C87-4C10-BEB2-CED8B116DFB5}" name="Column5864"/>
    <tableColumn id="5881" xr3:uid="{E74C787F-EFF1-4DA8-8D11-8E53EC22F761}" name="Column5865"/>
    <tableColumn id="5882" xr3:uid="{F58AA0E8-3627-40EF-8F72-33E395FE62BA}" name="Column5866"/>
    <tableColumn id="5883" xr3:uid="{5A0CEE4E-AD57-438E-9AB9-101E8BC59053}" name="Column5867"/>
    <tableColumn id="5884" xr3:uid="{A8348E93-0A60-4D2A-8FDA-427A89107457}" name="Column5868"/>
    <tableColumn id="5885" xr3:uid="{CDCC0D12-0588-4D8E-94D2-FBC243ADCE30}" name="Column5869"/>
    <tableColumn id="5886" xr3:uid="{911076A5-7E14-4815-B1D6-A10E0FD68C3D}" name="Column5870"/>
    <tableColumn id="5887" xr3:uid="{DAF3CC3A-E74B-49DA-94E3-9C519219A80C}" name="Column5871"/>
    <tableColumn id="5888" xr3:uid="{5FF00E42-B70F-4D57-A0E8-56210DA10DCD}" name="Column5872"/>
    <tableColumn id="5889" xr3:uid="{8C797AEF-F72B-4BFC-916A-D3C1EBE6DD6E}" name="Column5873"/>
    <tableColumn id="5890" xr3:uid="{E5D489A3-282F-4F60-8EF9-1279033AE977}" name="Column5874"/>
    <tableColumn id="5891" xr3:uid="{CE1E77FC-4856-4132-81C3-178553D9EFA6}" name="Column5875"/>
    <tableColumn id="5892" xr3:uid="{55C71031-54B9-46C4-B564-A4FEFA67CDD5}" name="Column5876"/>
    <tableColumn id="5893" xr3:uid="{D62F95B4-7443-4D3A-8EDA-1F9D3E579FCC}" name="Column5877"/>
    <tableColumn id="5894" xr3:uid="{C3E880C4-12E4-4358-8984-FE5E56590D36}" name="Column5878"/>
    <tableColumn id="5895" xr3:uid="{75FAFDBE-143B-4A85-AAA7-4F1300A64025}" name="Column5879"/>
    <tableColumn id="5896" xr3:uid="{33D78B81-FB19-46F4-A60E-C37DA0B31237}" name="Column5880"/>
    <tableColumn id="5897" xr3:uid="{72477DC0-A9A8-4167-91A6-F1C9E60D4DA9}" name="Column5881"/>
    <tableColumn id="5898" xr3:uid="{0B2D71D7-22C5-4DAD-93B9-23FD9E585ECC}" name="Column5882"/>
    <tableColumn id="5899" xr3:uid="{3E8070A7-530F-4ACA-9BBB-958CF07C4A2E}" name="Column5883"/>
    <tableColumn id="5900" xr3:uid="{1899D919-B45D-4376-9CF5-181163E1F5EA}" name="Column5884"/>
    <tableColumn id="5901" xr3:uid="{928E33DC-E555-4716-90F8-9FBF9498A6FB}" name="Column5885"/>
    <tableColumn id="5902" xr3:uid="{9D4829CC-D20F-448D-B192-9A89E699DF2B}" name="Column5886"/>
    <tableColumn id="5903" xr3:uid="{FE8B2A47-066C-45CD-83D2-C2089CF988D8}" name="Column5887"/>
    <tableColumn id="5904" xr3:uid="{A8DBA246-56C3-4A48-920E-B5F6CE3E3C09}" name="Column5888"/>
    <tableColumn id="5905" xr3:uid="{794422C8-345B-4C3B-A250-8DA31991B5E1}" name="Column5889"/>
    <tableColumn id="5906" xr3:uid="{C33D13C5-1673-4A16-95EB-1F88FD75EECA}" name="Column5890"/>
    <tableColumn id="5907" xr3:uid="{919180EC-211B-4B37-8B48-7ACFBABFAC08}" name="Column5891"/>
    <tableColumn id="5908" xr3:uid="{B807D7BF-7E4E-4329-84F4-A6C0CBA20530}" name="Column5892"/>
    <tableColumn id="5909" xr3:uid="{0F39052A-9BB1-4340-BBA2-77BD141B8813}" name="Column5893"/>
    <tableColumn id="5910" xr3:uid="{F1D4BFFC-05EA-47F0-84F8-90E80A446850}" name="Column5894"/>
    <tableColumn id="5911" xr3:uid="{75B48BE6-7B22-4786-876F-D99A7AC885BA}" name="Column5895"/>
    <tableColumn id="5912" xr3:uid="{47ED95CF-5C6B-4EC1-BD49-8000232C67B7}" name="Column5896"/>
    <tableColumn id="5913" xr3:uid="{8AE90509-1C63-4F5F-9A91-C0A557665324}" name="Column5897"/>
    <tableColumn id="5914" xr3:uid="{A99986A7-9DEC-4E21-B79F-CA7F97F42A3E}" name="Column5898"/>
    <tableColumn id="5915" xr3:uid="{C61E6B17-CFD7-481C-8360-381AA4A06865}" name="Column5899"/>
    <tableColumn id="5916" xr3:uid="{41DD8141-BA06-4CCA-B9CB-7ABB8186E86C}" name="Column5900"/>
    <tableColumn id="5917" xr3:uid="{4425D07F-350D-47F9-9A46-7368BB3E4C43}" name="Column5901"/>
    <tableColumn id="5918" xr3:uid="{3407ABF3-0847-4A5E-863C-9CCBB8A37B15}" name="Column5902"/>
    <tableColumn id="5919" xr3:uid="{2F148132-2105-47A0-BF7A-6AD5D7EE4D36}" name="Column5903"/>
    <tableColumn id="5920" xr3:uid="{1DC37441-06D9-43BD-9942-76D97AD1609E}" name="Column5904"/>
    <tableColumn id="5921" xr3:uid="{150E0C33-6DF9-4092-9EA0-324F63C3C995}" name="Column5905"/>
    <tableColumn id="5922" xr3:uid="{27C0410C-9B26-46EA-A34D-6EA3DC481B31}" name="Column5906"/>
    <tableColumn id="5923" xr3:uid="{CB15980D-D98E-4C90-954C-2A041507264A}" name="Column5907"/>
    <tableColumn id="5924" xr3:uid="{C1B28115-1510-49FD-A4C7-D9832DE09D5C}" name="Column5908"/>
    <tableColumn id="5925" xr3:uid="{FAAB82F3-D08D-42D1-8849-0A6E4E5AE944}" name="Column5909"/>
    <tableColumn id="5926" xr3:uid="{F9DE285D-45B4-4121-BCE9-14EBB4AF080E}" name="Column5910"/>
    <tableColumn id="5927" xr3:uid="{48C69B37-8349-4704-B9AD-80571F950291}" name="Column5911"/>
    <tableColumn id="5928" xr3:uid="{908E380B-E96F-43AD-B241-F6DE33737190}" name="Column5912"/>
    <tableColumn id="5929" xr3:uid="{59E4B748-5CBD-4374-AB5C-AA5711423A72}" name="Column5913"/>
    <tableColumn id="5930" xr3:uid="{81039691-AC2B-4D6B-B8F7-FE5C77ADFBD5}" name="Column5914"/>
    <tableColumn id="5931" xr3:uid="{C767672A-6FA4-4036-A51C-A1E3CA5B74EB}" name="Column5915"/>
    <tableColumn id="5932" xr3:uid="{73784804-3832-4464-BD9E-B9299D6B8007}" name="Column5916"/>
    <tableColumn id="5933" xr3:uid="{8707556B-3D22-40D0-9F52-C5757E24343B}" name="Column5917"/>
    <tableColumn id="5934" xr3:uid="{D80BB858-857E-4573-B84D-8EE51413A6B1}" name="Column5918"/>
    <tableColumn id="5935" xr3:uid="{D7BDD58E-24AF-45B1-9BBB-194F6CDEFB6B}" name="Column5919"/>
    <tableColumn id="5936" xr3:uid="{7B5EF081-0C21-47D7-A4DC-AEE0A92FBD6C}" name="Column5920"/>
    <tableColumn id="5937" xr3:uid="{13F1256C-C46E-4419-AF6B-FC1BCFDDFCA8}" name="Column5921"/>
    <tableColumn id="5938" xr3:uid="{B8B98681-7E80-4B02-8DC1-C6AC1BEF3D0C}" name="Column5922"/>
    <tableColumn id="5939" xr3:uid="{A8EF24C8-203E-44D9-91F9-F9A46FDDA84B}" name="Column5923"/>
    <tableColumn id="5940" xr3:uid="{3B1DE96C-8425-40B7-AA0C-EFBD9C29B6C3}" name="Column5924"/>
    <tableColumn id="5941" xr3:uid="{D9B797BC-D502-42E2-A764-F4409D2887EE}" name="Column5925"/>
    <tableColumn id="5942" xr3:uid="{F9E7EE49-2AE3-4381-89D6-43DC2BDDDB80}" name="Column5926"/>
    <tableColumn id="5943" xr3:uid="{5102014D-8522-4EC7-B082-DBDFBB444B6A}" name="Column5927"/>
    <tableColumn id="5944" xr3:uid="{BEE9596A-A1CD-4A64-B25C-684C66A15E03}" name="Column5928"/>
    <tableColumn id="5945" xr3:uid="{B8C5F4A9-25D6-43FF-B5D0-DB936671E3EB}" name="Column5929"/>
    <tableColumn id="5946" xr3:uid="{5EA7827A-33BE-48B2-823A-CC2AC5AE2207}" name="Column5930"/>
    <tableColumn id="5947" xr3:uid="{96224C22-B6A4-4809-B28C-163781687C5F}" name="Column5931"/>
    <tableColumn id="5948" xr3:uid="{0EA81257-9526-40EA-A84A-3137C23503B2}" name="Column5932"/>
    <tableColumn id="5949" xr3:uid="{A039C168-8CC8-4A58-8B62-668BB1B3C751}" name="Column5933"/>
    <tableColumn id="5950" xr3:uid="{42278E92-AAEA-4591-815A-5FEB0B7E203F}" name="Column5934"/>
    <tableColumn id="5951" xr3:uid="{76DBB039-AA5D-43BE-93F9-E17CADC09BFD}" name="Column5935"/>
    <tableColumn id="5952" xr3:uid="{A4D464FA-C238-48B4-8FD7-2F24335E12D1}" name="Column5936"/>
    <tableColumn id="5953" xr3:uid="{1EA1AB0A-25C5-4D31-8E48-FCCA64096038}" name="Column5937"/>
    <tableColumn id="5954" xr3:uid="{8205B922-A89B-4A00-8A7E-19E9AAD0A2C8}" name="Column5938"/>
    <tableColumn id="5955" xr3:uid="{320A627B-17DC-4DC8-B69D-7D68E3DED048}" name="Column5939"/>
    <tableColumn id="5956" xr3:uid="{02EFD844-1531-45D3-AA55-C3AF48BD5FD4}" name="Column5940"/>
    <tableColumn id="5957" xr3:uid="{BE192F72-1729-4A4F-AC9A-98BCA6C445EA}" name="Column5941"/>
    <tableColumn id="5958" xr3:uid="{4A5E39EA-A4C9-4DB7-BBE8-53C69FB4E928}" name="Column5942"/>
    <tableColumn id="5959" xr3:uid="{7ACCF129-6A8B-4806-A1A6-431B3E00DEF6}" name="Column5943"/>
    <tableColumn id="5960" xr3:uid="{B8A1E7DA-DF13-4563-BA96-2894DB0E78D5}" name="Column5944"/>
    <tableColumn id="5961" xr3:uid="{F997F779-20A7-4DDB-A014-5AA06ED3ABE7}" name="Column5945"/>
    <tableColumn id="5962" xr3:uid="{090CE0C1-9F91-4D2C-8705-1A0F5BBFC39F}" name="Column5946"/>
    <tableColumn id="5963" xr3:uid="{8DA8E02B-8B8B-4B36-B290-15C2860D83FC}" name="Column5947"/>
    <tableColumn id="5964" xr3:uid="{13EC6063-DECC-4238-9E00-6DFF0B1056D0}" name="Column5948"/>
    <tableColumn id="5965" xr3:uid="{BF9C23C1-ACAE-4AF6-B637-68C6C804FC0A}" name="Column5949"/>
    <tableColumn id="5966" xr3:uid="{5E31B387-DB24-495F-A25B-420F6CE83F57}" name="Column5950"/>
    <tableColumn id="5967" xr3:uid="{B5686351-CAB5-4095-8644-7D5920C2C323}" name="Column5951"/>
    <tableColumn id="5968" xr3:uid="{3591E0A2-B08F-432B-A2EC-FA4AE0717701}" name="Column5952"/>
    <tableColumn id="5969" xr3:uid="{7F15CC3D-4BD6-4808-84EA-BCB56E2FDF4E}" name="Column5953"/>
    <tableColumn id="5970" xr3:uid="{0341DD05-6D52-4D77-8092-F6FB51DEF5B0}" name="Column5954"/>
    <tableColumn id="5971" xr3:uid="{93C4B016-D79F-4313-BB58-2D2DE49ACA78}" name="Column5955"/>
    <tableColumn id="5972" xr3:uid="{D3630D7F-4CE1-4BEF-BB80-BBE2BF47025C}" name="Column5956"/>
    <tableColumn id="5973" xr3:uid="{CFD4D829-64B8-4368-B97E-C03A6D57EEA1}" name="Column5957"/>
    <tableColumn id="5974" xr3:uid="{2C194656-B227-4455-8B64-E472034E4E57}" name="Column5958"/>
    <tableColumn id="5975" xr3:uid="{DC8B8AB7-0C6F-4CFF-93F5-828709845892}" name="Column5959"/>
    <tableColumn id="5976" xr3:uid="{9C058288-A932-4928-8D7E-5194EBE7E8F8}" name="Column5960"/>
    <tableColumn id="5977" xr3:uid="{1F329C4D-9AEB-4EC1-B3B6-86EB61659677}" name="Column5961"/>
    <tableColumn id="5978" xr3:uid="{E0719065-9E40-4AA2-ADD9-2FDEF56702B4}" name="Column5962"/>
    <tableColumn id="5979" xr3:uid="{148D6E0E-A195-457E-822D-D13268DAD4EC}" name="Column5963"/>
    <tableColumn id="5980" xr3:uid="{CC23546F-2876-460B-B9D0-C381A144CC94}" name="Column5964"/>
    <tableColumn id="5981" xr3:uid="{A50344F9-79B9-4B41-BECB-CBB0D26B2DDF}" name="Column5965"/>
    <tableColumn id="5982" xr3:uid="{B48EB891-0A8E-4278-919A-DC0BA9D3A58D}" name="Column5966"/>
    <tableColumn id="5983" xr3:uid="{BF83CBB2-5DC5-4843-BC89-F42759F04CFB}" name="Column5967"/>
    <tableColumn id="5984" xr3:uid="{5BA64D8F-12F4-46B9-95BC-BCF9CEA769E7}" name="Column5968"/>
    <tableColumn id="5985" xr3:uid="{FD524169-BE1F-44BC-8BDC-47B732974C36}" name="Column5969"/>
    <tableColumn id="5986" xr3:uid="{615AFE5E-6EC2-4EBC-B723-4D4C374ABC4C}" name="Column5970"/>
    <tableColumn id="5987" xr3:uid="{A51F6056-0936-476B-B195-C5DD34B399FB}" name="Column5971"/>
    <tableColumn id="5988" xr3:uid="{AA8979C5-4B21-4F3B-BBB9-8CBE3FE8941E}" name="Column5972"/>
    <tableColumn id="5989" xr3:uid="{12BDC9D7-E97C-44D1-AFEB-0C133D12109D}" name="Column5973"/>
    <tableColumn id="5990" xr3:uid="{9EC336AC-253D-454C-8E0A-1A585ECC2A97}" name="Column5974"/>
    <tableColumn id="5991" xr3:uid="{540329DC-A348-4E53-930A-F953B3616327}" name="Column5975"/>
    <tableColumn id="5992" xr3:uid="{1CFF7BEF-C254-445D-9FA5-D0FADF56FC67}" name="Column5976"/>
    <tableColumn id="5993" xr3:uid="{B30DB49A-00B3-4DF6-9050-B4E1E6E5D53F}" name="Column5977"/>
    <tableColumn id="5994" xr3:uid="{6BA8BCED-6AD2-42E3-BDE5-94A46067E3F9}" name="Column5978"/>
    <tableColumn id="5995" xr3:uid="{16D43918-3CFA-4AA6-B00D-A55117E01878}" name="Column5979"/>
    <tableColumn id="5996" xr3:uid="{1FAF31B6-AAFD-460B-9D20-01A3BF65610C}" name="Column5980"/>
    <tableColumn id="5997" xr3:uid="{C912BEA8-1D09-4526-8B8D-4D10C0D0229E}" name="Column5981"/>
    <tableColumn id="5998" xr3:uid="{EE57DACA-3C38-4DD5-BE37-2749E98877BD}" name="Column5982"/>
    <tableColumn id="5999" xr3:uid="{8E0F0799-F289-4ABA-A8CA-F056BC42FEF7}" name="Column5983"/>
    <tableColumn id="6000" xr3:uid="{365780CB-B8D5-497B-8CB0-46773D2B89ED}" name="Column5984"/>
    <tableColumn id="6001" xr3:uid="{1971C253-6CD7-414A-8881-0C2ABF7519AC}" name="Column5985"/>
    <tableColumn id="6002" xr3:uid="{0AB5F9F4-11E2-4998-A323-638D70586350}" name="Column5986"/>
    <tableColumn id="6003" xr3:uid="{7F1EB704-3B68-4C7A-9644-4EA0F98F5DC1}" name="Column5987"/>
    <tableColumn id="6004" xr3:uid="{E895F1CF-37A1-4251-8F3C-6BD5AD421448}" name="Column5988"/>
    <tableColumn id="6005" xr3:uid="{FFE5B040-C326-4F1C-8EF0-0E516D70A5DE}" name="Column5989"/>
    <tableColumn id="6006" xr3:uid="{29BF8A3E-25AE-47B3-A79B-79ED1F4504F6}" name="Column5990"/>
    <tableColumn id="6007" xr3:uid="{2DF8A357-FABB-4A21-A96D-2ACA0C70D69B}" name="Column5991"/>
    <tableColumn id="6008" xr3:uid="{C9AF121B-44F6-4029-947D-E60D6786D92C}" name="Column5992"/>
    <tableColumn id="6009" xr3:uid="{F12DB5C8-3443-45FB-B98A-D6BD62CA3B1F}" name="Column5993"/>
    <tableColumn id="6010" xr3:uid="{9E6E540A-5F21-4A21-AB07-E2F85D7B8A06}" name="Column5994"/>
    <tableColumn id="6011" xr3:uid="{AB9D9E09-8CA5-452B-929C-8726C3C1EAF5}" name="Column5995"/>
    <tableColumn id="6012" xr3:uid="{46283951-398F-470E-9297-2E01B4F885B4}" name="Column5996"/>
    <tableColumn id="6013" xr3:uid="{085C84AB-4F3D-4C8F-98FC-B956DC8D2F99}" name="Column5997"/>
    <tableColumn id="6014" xr3:uid="{A16CEFA1-D4A5-4995-8A11-4FD75DE2ED3A}" name="Column5998"/>
    <tableColumn id="6015" xr3:uid="{56DC6690-2E43-4095-B842-86DC4761294E}" name="Column5999"/>
    <tableColumn id="6016" xr3:uid="{2C7D20C2-5D9E-4C2E-AEC2-C8DFF7552ED5}" name="Column6000"/>
    <tableColumn id="6017" xr3:uid="{7F4C4FB8-CE7A-4F06-A42E-D18307D8CC20}" name="Column6001"/>
    <tableColumn id="6018" xr3:uid="{C676E28A-DE60-48DF-88E5-E1E83E3C4161}" name="Column6002"/>
    <tableColumn id="6019" xr3:uid="{4DF9B817-3C7D-46DE-81B5-316297C9A74A}" name="Column6003"/>
    <tableColumn id="6020" xr3:uid="{A34543A2-5B56-4BA1-B19E-02E2B41BAFA1}" name="Column6004"/>
    <tableColumn id="6021" xr3:uid="{EE78CD6A-C2DA-41B3-8964-9A3EA7252FF0}" name="Column6005"/>
    <tableColumn id="6022" xr3:uid="{C46461A4-7C40-4D75-B3F5-C6E7B47A3517}" name="Column6006"/>
    <tableColumn id="6023" xr3:uid="{1D9B2E27-0E54-4A8A-B56D-A2F342325FC8}" name="Column6007"/>
    <tableColumn id="6024" xr3:uid="{69FD3652-7155-4857-8081-4CAF94FD3639}" name="Column6008"/>
    <tableColumn id="6025" xr3:uid="{967DA946-D45B-4D76-8A66-B0B8424B755B}" name="Column6009"/>
    <tableColumn id="6026" xr3:uid="{F841C6B9-CFDA-4BB6-A850-1D4473B4205D}" name="Column6010"/>
    <tableColumn id="6027" xr3:uid="{8042DE7B-D7A5-4F17-B6D2-2B9A98143896}" name="Column6011"/>
    <tableColumn id="6028" xr3:uid="{1D7051E7-F06D-4C92-8F50-3D2100CE89AB}" name="Column6012"/>
    <tableColumn id="6029" xr3:uid="{694B9A12-E43C-4445-8704-310801DD2CE3}" name="Column6013"/>
    <tableColumn id="6030" xr3:uid="{A6062843-C0FC-4DCB-A2E0-6EA12294D7AD}" name="Column6014"/>
    <tableColumn id="6031" xr3:uid="{AB104784-18ED-49BD-8B77-9ED5BA0FC98C}" name="Column6015"/>
    <tableColumn id="6032" xr3:uid="{5057B179-FB91-48F9-B53F-C8BD188A5DD3}" name="Column6016"/>
    <tableColumn id="6033" xr3:uid="{F081EB56-05B1-4E40-B328-01024FFE07C7}" name="Column6017"/>
    <tableColumn id="6034" xr3:uid="{EBD34D18-32F8-4E87-BB22-194659D79EB3}" name="Column6018"/>
    <tableColumn id="6035" xr3:uid="{A781667C-47A1-4FB2-B950-C4B05AC9FB20}" name="Column6019"/>
    <tableColumn id="6036" xr3:uid="{44AB35CC-91A1-464D-919C-8B77500D882C}" name="Column6020"/>
    <tableColumn id="6037" xr3:uid="{CCF129F3-58E9-422C-A0E4-FCF52B1924A3}" name="Column6021"/>
    <tableColumn id="6038" xr3:uid="{45095D63-53B5-496B-BE03-438DD06B74DD}" name="Column6022"/>
    <tableColumn id="6039" xr3:uid="{244D1B2F-F76F-4A20-9B60-9C6F0BC4F4EF}" name="Column6023"/>
    <tableColumn id="6040" xr3:uid="{055E00D1-1F29-404D-8FF8-62517EF72F81}" name="Column6024"/>
    <tableColumn id="6041" xr3:uid="{C4C4508C-2C09-4114-BAF3-249707585259}" name="Column6025"/>
    <tableColumn id="6042" xr3:uid="{7604F184-DD89-4BDF-BEC5-4D9CB9684C9F}" name="Column6026"/>
    <tableColumn id="6043" xr3:uid="{EBED1031-F682-4687-AB5B-CEFD892800A6}" name="Column6027"/>
    <tableColumn id="6044" xr3:uid="{A5EA157D-FAAF-417F-812E-C710D051784B}" name="Column6028"/>
    <tableColumn id="6045" xr3:uid="{2344E326-B184-4C90-9C8D-94CA74FE714B}" name="Column6029"/>
    <tableColumn id="6046" xr3:uid="{7681D4E0-1FC6-400B-B9AE-43C239B88412}" name="Column6030"/>
    <tableColumn id="6047" xr3:uid="{4C907CFF-0F4B-4EC4-BF85-BA433CABB5CD}" name="Column6031"/>
    <tableColumn id="6048" xr3:uid="{00D12549-0D83-40E0-B22E-2F3136829056}" name="Column6032"/>
    <tableColumn id="6049" xr3:uid="{90CACD05-C341-4C6D-80D6-25F438328CD4}" name="Column6033"/>
    <tableColumn id="6050" xr3:uid="{A4B9B9DA-3EE8-486B-82F9-EBBE17E028F2}" name="Column6034"/>
    <tableColumn id="6051" xr3:uid="{361EE861-BFE3-444F-89D5-071C3163E1C3}" name="Column6035"/>
    <tableColumn id="6052" xr3:uid="{435BE580-70DF-48BB-BD31-E54C37D28AA0}" name="Column6036"/>
    <tableColumn id="6053" xr3:uid="{B32BB07C-628E-487C-8166-CE47D1293D16}" name="Column6037"/>
    <tableColumn id="6054" xr3:uid="{57100322-4BEE-4175-92E6-AAC4C9878EE5}" name="Column6038"/>
    <tableColumn id="6055" xr3:uid="{F5975990-E007-4199-AABC-F66E1B4A348A}" name="Column6039"/>
    <tableColumn id="6056" xr3:uid="{07155A84-E704-4D98-AEE1-E2F8593EABBE}" name="Column6040"/>
    <tableColumn id="6057" xr3:uid="{E98C44C7-DD2F-4D60-8E0A-ED3AAEFAE0C0}" name="Column6041"/>
    <tableColumn id="6058" xr3:uid="{7B2B75DB-9352-4628-A856-2E51D2CD15EF}" name="Column6042"/>
    <tableColumn id="6059" xr3:uid="{A702278A-01F5-4705-9346-905DF957A2BE}" name="Column6043"/>
    <tableColumn id="6060" xr3:uid="{78D11587-C5C7-4CB6-8112-1D832591AB00}" name="Column6044"/>
    <tableColumn id="6061" xr3:uid="{ECA61195-6B5E-4C69-A994-A928B81DF56F}" name="Column6045"/>
    <tableColumn id="6062" xr3:uid="{1D60749B-39D5-417F-BB93-D2FDEC5550AE}" name="Column6046"/>
    <tableColumn id="6063" xr3:uid="{9A9B2721-619E-4C55-B5FD-1B2B098791E1}" name="Column6047"/>
    <tableColumn id="6064" xr3:uid="{BD108C17-23B1-403B-8BCA-67CB5366E139}" name="Column6048"/>
    <tableColumn id="6065" xr3:uid="{1422E907-ACE5-4E35-8351-3CB89AED20ED}" name="Column6049"/>
    <tableColumn id="6066" xr3:uid="{2A4024D9-8DD3-4A6E-A75B-E66090A98FE4}" name="Column6050"/>
    <tableColumn id="6067" xr3:uid="{A431D9D8-093E-4551-82D1-E072495CCE7A}" name="Column6051"/>
    <tableColumn id="6068" xr3:uid="{4EC31112-5D8D-4506-852D-0F7363F3D09A}" name="Column6052"/>
    <tableColumn id="6069" xr3:uid="{E0FBF315-5BF4-4257-82D7-DACF17014E81}" name="Column6053"/>
    <tableColumn id="6070" xr3:uid="{4E8F10B0-CB30-4F09-B26B-AFAA13719404}" name="Column6054"/>
    <tableColumn id="6071" xr3:uid="{8D4061DB-06DD-478A-B64E-CDD00EC52D9A}" name="Column6055"/>
    <tableColumn id="6072" xr3:uid="{EEFC917A-62CE-4205-A856-6CE55765CC52}" name="Column6056"/>
    <tableColumn id="6073" xr3:uid="{6A537C1D-5538-4FCB-A6B2-ACE8E150674D}" name="Column6057"/>
    <tableColumn id="6074" xr3:uid="{F97C8E67-8336-4E17-8D99-6D467C0AD05D}" name="Column6058"/>
    <tableColumn id="6075" xr3:uid="{8A11F9A6-3C7D-42EF-98B6-65EE2C2E8D8A}" name="Column6059"/>
    <tableColumn id="6076" xr3:uid="{7607A181-357F-4D91-8BD4-2BA12A434AD4}" name="Column6060"/>
    <tableColumn id="6077" xr3:uid="{53F9AE5E-ABC8-411F-B0BF-8007F6D9E41C}" name="Column6061"/>
    <tableColumn id="6078" xr3:uid="{A4C89D36-19B1-49ED-B2A7-CDCC05EF9593}" name="Column6062"/>
    <tableColumn id="6079" xr3:uid="{0F12AE8B-1C7C-4D56-BB85-15466D802B16}" name="Column6063"/>
    <tableColumn id="6080" xr3:uid="{E4561B20-BCC9-4458-BF1B-757455F9584D}" name="Column6064"/>
    <tableColumn id="6081" xr3:uid="{4F9165F8-C57D-4BA9-8497-4F51C73522D6}" name="Column6065"/>
    <tableColumn id="6082" xr3:uid="{47A197F5-0E72-434D-A0B9-7AAF4B64070F}" name="Column6066"/>
    <tableColumn id="6083" xr3:uid="{810167B3-4412-4A9B-BD27-F3319536E2CB}" name="Column6067"/>
    <tableColumn id="6084" xr3:uid="{03F905DE-F170-4154-A274-DF336883091E}" name="Column6068"/>
    <tableColumn id="6085" xr3:uid="{75FA318B-F231-4997-B32B-ACCCAE2BE6D9}" name="Column6069"/>
    <tableColumn id="6086" xr3:uid="{E110E81C-FBA1-4D1B-A570-7F5E06B4228E}" name="Column6070"/>
    <tableColumn id="6087" xr3:uid="{1C0AF4DB-CEE1-45BB-8D28-92B687DB88E7}" name="Column6071"/>
    <tableColumn id="6088" xr3:uid="{AE72BB0C-A72D-4E92-9E82-E551F3582FDF}" name="Column6072"/>
    <tableColumn id="6089" xr3:uid="{10F4049D-E4BA-4FC0-9FB9-BA2D014249F7}" name="Column6073"/>
    <tableColumn id="6090" xr3:uid="{12198896-3BBE-4824-9857-38D64D89FFE5}" name="Column6074"/>
    <tableColumn id="6091" xr3:uid="{F4E46793-9E11-469C-A7F1-55AB76A1C6C7}" name="Column6075"/>
    <tableColumn id="6092" xr3:uid="{22BF554A-81A4-4AB0-8525-F782F4D76548}" name="Column6076"/>
    <tableColumn id="6093" xr3:uid="{9DF0F7D4-AC15-4704-A082-7D0305CD6EA4}" name="Column6077"/>
    <tableColumn id="6094" xr3:uid="{7D3CA337-C053-4E65-A25F-E92F267FAFFC}" name="Column6078"/>
    <tableColumn id="6095" xr3:uid="{2AF71E04-C048-404C-B2DE-F6FEBA0D34FF}" name="Column6079"/>
    <tableColumn id="6096" xr3:uid="{B8237AAE-ADCD-4588-B8A3-17CC9166F4DF}" name="Column6080"/>
    <tableColumn id="6097" xr3:uid="{48052AA2-1BB3-4278-A3B1-A786FA337E72}" name="Column6081"/>
    <tableColumn id="6098" xr3:uid="{18AE7F25-CCF9-4446-90C2-F70F9195B417}" name="Column6082"/>
    <tableColumn id="6099" xr3:uid="{FD8E3BF7-E5D4-47DA-B06E-4E4D6A4E6126}" name="Column6083"/>
    <tableColumn id="6100" xr3:uid="{756F8384-CD09-475D-B17A-2CA23FFA7CCA}" name="Column6084"/>
    <tableColumn id="6101" xr3:uid="{83F94288-3618-472E-8CA1-4BC09EB8B859}" name="Column6085"/>
    <tableColumn id="6102" xr3:uid="{93CBA6DD-7270-4092-B357-95CBB067BDC9}" name="Column6086"/>
    <tableColumn id="6103" xr3:uid="{0681F2BC-91A7-4F5B-B6A5-516E1D037450}" name="Column6087"/>
    <tableColumn id="6104" xr3:uid="{DC9170A0-F30E-4F28-8790-E059EFD40E2F}" name="Column6088"/>
    <tableColumn id="6105" xr3:uid="{4D997EDF-5D71-490B-96D3-18B19466B552}" name="Column6089"/>
    <tableColumn id="6106" xr3:uid="{8BE8384D-0D53-4C5E-9500-DF8A083A01D1}" name="Column6090"/>
    <tableColumn id="6107" xr3:uid="{958E79D8-9D70-4700-8EDE-C3FE174725FB}" name="Column6091"/>
    <tableColumn id="6108" xr3:uid="{82BBEDAC-6564-424D-8B7C-5C2ABD52A14E}" name="Column6092"/>
    <tableColumn id="6109" xr3:uid="{E84CEA0D-1904-4F0F-A3A8-80F0C15A3E5C}" name="Column6093"/>
    <tableColumn id="6110" xr3:uid="{ABFE71C4-7080-4435-9443-91026027A4E5}" name="Column6094"/>
    <tableColumn id="6111" xr3:uid="{9EF5A7D2-31B8-4D02-9641-A37895CDE1E0}" name="Column6095"/>
    <tableColumn id="6112" xr3:uid="{03136F3C-1F65-4625-A659-E7BACEFA0FC0}" name="Column6096"/>
    <tableColumn id="6113" xr3:uid="{4557C056-28D7-45F0-9979-3BE18F410728}" name="Column6097"/>
    <tableColumn id="6114" xr3:uid="{7AAAF39C-9CF6-460B-87B0-91F50296FB84}" name="Column6098"/>
    <tableColumn id="6115" xr3:uid="{A471B8E3-EFD7-42ED-B00A-1B3BF2F65576}" name="Column6099"/>
    <tableColumn id="6116" xr3:uid="{846AE05E-1290-4CE3-A868-772F49244420}" name="Column6100"/>
    <tableColumn id="6117" xr3:uid="{DBB8D6CB-DBA3-4596-B03A-04AE7B3A89F6}" name="Column6101"/>
    <tableColumn id="6118" xr3:uid="{9D265070-57EF-4CB1-8F4B-5E8001316657}" name="Column6102"/>
    <tableColumn id="6119" xr3:uid="{3CEFA16E-BF70-48A6-8598-5D1A83BC142C}" name="Column6103"/>
    <tableColumn id="6120" xr3:uid="{FAE9573A-0447-4186-96DA-86C6C210FB7B}" name="Column6104"/>
    <tableColumn id="6121" xr3:uid="{EC85436A-516A-49C3-AC7B-72DF8F6D422D}" name="Column6105"/>
    <tableColumn id="6122" xr3:uid="{1F22645B-BBC5-430B-A31F-BFCC2BB223B4}" name="Column6106"/>
    <tableColumn id="6123" xr3:uid="{5CADAD58-836E-4E8D-BA9A-928A0024DA45}" name="Column6107"/>
    <tableColumn id="6124" xr3:uid="{A6412297-7915-4728-8567-203CAEB45AF9}" name="Column6108"/>
    <tableColumn id="6125" xr3:uid="{69055663-5178-46B2-9F4A-A39BC49E9421}" name="Column6109"/>
    <tableColumn id="6126" xr3:uid="{134E61AD-DC7F-4C0F-8672-9BCBAA1ADC3A}" name="Column6110"/>
    <tableColumn id="6127" xr3:uid="{01AFB733-6F8F-40A5-99AA-197EDD20C6F7}" name="Column6111"/>
    <tableColumn id="6128" xr3:uid="{5EA51493-4766-44B6-AED0-AFB3995B42E3}" name="Column6112"/>
    <tableColumn id="6129" xr3:uid="{2E6DE6AB-8475-42F5-8ED1-F8037064136A}" name="Column6113"/>
    <tableColumn id="6130" xr3:uid="{98796EE2-629C-48D9-BC3D-AD66751587FB}" name="Column6114"/>
    <tableColumn id="6131" xr3:uid="{F628CF7D-CE14-42F9-BFBB-A2A74FFBA521}" name="Column6115"/>
    <tableColumn id="6132" xr3:uid="{A976FC8D-1D4E-484B-A2E3-15B3EE99E69D}" name="Column6116"/>
    <tableColumn id="6133" xr3:uid="{39E4BBB4-581E-472A-8D9F-C8333B0101DB}" name="Column6117"/>
    <tableColumn id="6134" xr3:uid="{22076F87-BCA8-4F8B-AA63-A55C799EC0D5}" name="Column6118"/>
    <tableColumn id="6135" xr3:uid="{33B77ED5-2B1D-4CB7-9406-B6041BED2888}" name="Column6119"/>
    <tableColumn id="6136" xr3:uid="{9A6E49A6-BBA7-403D-8543-8C98F1EE2EBB}" name="Column6120"/>
    <tableColumn id="6137" xr3:uid="{F726A969-506A-4426-9AC3-D8EF18709FE9}" name="Column6121"/>
    <tableColumn id="6138" xr3:uid="{0C1350C0-E643-4FB7-A78A-6417798D9798}" name="Column6122"/>
    <tableColumn id="6139" xr3:uid="{ED4769A8-D8C4-4EF2-83E8-620A0BB5013B}" name="Column6123"/>
    <tableColumn id="6140" xr3:uid="{8E078BEE-9215-4FA7-94AF-2D232AC33CEB}" name="Column6124"/>
    <tableColumn id="6141" xr3:uid="{1B9686DE-4E6C-4BB5-914E-323E246024BE}" name="Column6125"/>
    <tableColumn id="6142" xr3:uid="{42BE9347-751D-4A7C-8162-A3D52F5D08A0}" name="Column6126"/>
    <tableColumn id="6143" xr3:uid="{A9FF95CF-3B64-432A-8726-33EE95B0A704}" name="Column6127"/>
    <tableColumn id="6144" xr3:uid="{54583596-A7FF-4B45-8460-700351050107}" name="Column6128"/>
    <tableColumn id="6145" xr3:uid="{92A000BA-C3CA-4770-BEB1-5AFE786DBFE8}" name="Column6129"/>
    <tableColumn id="6146" xr3:uid="{B4635446-C18C-4174-9957-AA04698ACE82}" name="Column6130"/>
    <tableColumn id="6147" xr3:uid="{C57E88C0-E034-4818-99A1-2F4BE0F05EB9}" name="Column6131"/>
    <tableColumn id="6148" xr3:uid="{BADB9918-81CB-4D73-9B93-B5621D5B57C4}" name="Column6132"/>
    <tableColumn id="6149" xr3:uid="{E3DDA729-030E-40A7-8DFC-FB5E0E21BEDF}" name="Column6133"/>
    <tableColumn id="6150" xr3:uid="{3BBD1734-01B6-4578-8C7A-B0FE51F5C2F0}" name="Column6134"/>
    <tableColumn id="6151" xr3:uid="{BDB79862-B0A5-479B-B28E-7D6F56AFFFD7}" name="Column6135"/>
    <tableColumn id="6152" xr3:uid="{E66027FE-A342-4801-9404-8DA47C2173BC}" name="Column6136"/>
    <tableColumn id="6153" xr3:uid="{BC04F903-40E4-4BB8-814C-4EB674097514}" name="Column6137"/>
    <tableColumn id="6154" xr3:uid="{BB892ADB-9BF4-4631-BD8B-CA644B267831}" name="Column6138"/>
    <tableColumn id="6155" xr3:uid="{8D0833DD-5BBC-4789-8ECD-547C0DF17E56}" name="Column6139"/>
    <tableColumn id="6156" xr3:uid="{A9DCE50D-336D-4996-95B9-6E08783A8599}" name="Column6140"/>
    <tableColumn id="6157" xr3:uid="{58AD73E8-5B2F-424A-A1C8-621C10BA1203}" name="Column6141"/>
    <tableColumn id="6158" xr3:uid="{6C338713-102B-4326-B68D-50D6BEEC5E3A}" name="Column6142"/>
    <tableColumn id="6159" xr3:uid="{0A60939E-4507-43D6-961D-AF7A73A30DCC}" name="Column6143"/>
    <tableColumn id="6160" xr3:uid="{56264017-B2F7-451E-996B-CBC4D3977C81}" name="Column6144"/>
    <tableColumn id="6161" xr3:uid="{D2CE0294-93A4-40C9-9E4D-4A4C1CB0A8B0}" name="Column6145"/>
    <tableColumn id="6162" xr3:uid="{A017DC34-407B-46A4-B0F0-A6DEA58C0822}" name="Column6146"/>
    <tableColumn id="6163" xr3:uid="{C8F6CF19-1766-456C-9795-15A96F834934}" name="Column6147"/>
    <tableColumn id="6164" xr3:uid="{15CCDAD7-872C-4EA9-B06D-84DF029261CF}" name="Column6148"/>
    <tableColumn id="6165" xr3:uid="{FE614C32-36D6-40F2-A270-CF5466FB3F08}" name="Column6149"/>
    <tableColumn id="6166" xr3:uid="{4CE24A42-1678-4DCF-A10E-DF865C4AB637}" name="Column6150"/>
    <tableColumn id="6167" xr3:uid="{A43AB0F4-31E6-4004-9AA6-07244D8D64D6}" name="Column6151"/>
    <tableColumn id="6168" xr3:uid="{2F332A54-F2F8-412E-9F92-C9BB618A8C80}" name="Column6152"/>
    <tableColumn id="6169" xr3:uid="{5E14C3D2-367A-4DAA-BFA1-FA8481D83A7D}" name="Column6153"/>
    <tableColumn id="6170" xr3:uid="{91554358-1CA8-4DD5-AEE0-A8A71DAD39C6}" name="Column6154"/>
    <tableColumn id="6171" xr3:uid="{7B4CDB64-9176-494E-A6E5-041ED245163B}" name="Column6155"/>
    <tableColumn id="6172" xr3:uid="{A9B70700-0A11-4934-B527-84D670B8B508}" name="Column6156"/>
    <tableColumn id="6173" xr3:uid="{1089610A-8E89-4395-8FAB-0E68B38AB0F7}" name="Column6157"/>
    <tableColumn id="6174" xr3:uid="{58A88C7C-C432-4762-B0C7-A8866260BEBC}" name="Column6158"/>
    <tableColumn id="6175" xr3:uid="{98DCD6F1-6C49-4F46-A6E7-BC37F10D3B9F}" name="Column6159"/>
    <tableColumn id="6176" xr3:uid="{2094B307-FCC1-41B7-8C32-D3B65A8401F0}" name="Column6160"/>
    <tableColumn id="6177" xr3:uid="{45C0D371-E276-43FD-8F8E-9B0965456A06}" name="Column6161"/>
    <tableColumn id="6178" xr3:uid="{0D249F04-7E2C-4E8F-AD9C-879C456E7334}" name="Column6162"/>
    <tableColumn id="6179" xr3:uid="{7E5617CA-104F-4D74-9AF1-6DFB6A3726DC}" name="Column6163"/>
    <tableColumn id="6180" xr3:uid="{DB0AAF2D-D6BF-4E00-8844-C9094DD78FE4}" name="Column6164"/>
    <tableColumn id="6181" xr3:uid="{E38F0050-A78D-441A-B84F-13E9AC539E72}" name="Column6165"/>
    <tableColumn id="6182" xr3:uid="{5D2AAD11-2EC8-4124-881F-78C2D6997729}" name="Column6166"/>
    <tableColumn id="6183" xr3:uid="{A120163D-ACD0-4F15-89DE-147AEC305D15}" name="Column6167"/>
    <tableColumn id="6184" xr3:uid="{BA6D51E6-1972-4226-979A-C0DE2FDB2E55}" name="Column6168"/>
    <tableColumn id="6185" xr3:uid="{4E7EDFA9-E780-4EE8-A2F7-D9BFFCFBFA32}" name="Column6169"/>
    <tableColumn id="6186" xr3:uid="{0D7630CA-E57D-4EDA-9816-907F594BADCB}" name="Column6170"/>
    <tableColumn id="6187" xr3:uid="{52FCCA28-51A9-4FCB-9ACC-0E63AAD4D196}" name="Column6171"/>
    <tableColumn id="6188" xr3:uid="{64AF6F2D-D48E-4B3E-B620-583C69D438A4}" name="Column6172"/>
    <tableColumn id="6189" xr3:uid="{FCBD6E04-37A1-4EE5-815A-61B0B8D0ACD2}" name="Column6173"/>
    <tableColumn id="6190" xr3:uid="{224536CA-74EE-4846-9601-522BE4FAF5EE}" name="Column6174"/>
    <tableColumn id="6191" xr3:uid="{4F65818C-D23A-4D03-9E2B-1044C8C142C5}" name="Column6175"/>
    <tableColumn id="6192" xr3:uid="{E71CD649-AE31-4A71-B097-7F43A7E5331C}" name="Column6176"/>
    <tableColumn id="6193" xr3:uid="{0CA63A0C-6606-408E-87B8-857EA45C156D}" name="Column6177"/>
    <tableColumn id="6194" xr3:uid="{0CED9E93-A6FC-4AE4-9B2E-50641488C9B2}" name="Column6178"/>
    <tableColumn id="6195" xr3:uid="{EF21BB4A-D1B9-4679-ABD2-C448FB416E56}" name="Column6179"/>
    <tableColumn id="6196" xr3:uid="{16B50EF7-A82B-4B1C-83DE-249528C38D28}" name="Column6180"/>
    <tableColumn id="6197" xr3:uid="{68746E33-5667-44F9-8CB7-C08B717B2D7F}" name="Column6181"/>
    <tableColumn id="6198" xr3:uid="{21964CDE-CE07-4ECB-8AF3-1F4BC97734AE}" name="Column6182"/>
    <tableColumn id="6199" xr3:uid="{AC2E0990-AFB0-4193-A1B1-F5F0AAA0CF1C}" name="Column6183"/>
    <tableColumn id="6200" xr3:uid="{3BAAB775-E7F5-4F48-8097-CF07506553DA}" name="Column6184"/>
    <tableColumn id="6201" xr3:uid="{55DEF08D-DB46-47AB-BB17-3727EC88B0A0}" name="Column6185"/>
    <tableColumn id="6202" xr3:uid="{FBA94DD9-6D12-4B7A-A035-86FDEE053633}" name="Column6186"/>
    <tableColumn id="6203" xr3:uid="{9F44E5C4-5E2D-4E95-8FC0-F6C8C3421F02}" name="Column6187"/>
    <tableColumn id="6204" xr3:uid="{E2F3D91A-1D65-419D-A5F4-E76E1194AA45}" name="Column6188"/>
    <tableColumn id="6205" xr3:uid="{B3CEB2FF-A825-49FD-9D7A-AEB35268D055}" name="Column6189"/>
    <tableColumn id="6206" xr3:uid="{9832A16B-9702-4145-B592-86EDF7BABE46}" name="Column6190"/>
    <tableColumn id="6207" xr3:uid="{3D528065-361E-4722-A031-B6941F8D6436}" name="Column6191"/>
    <tableColumn id="6208" xr3:uid="{6D7F4BD9-7C63-4177-A37E-7F18754DA477}" name="Column6192"/>
    <tableColumn id="6209" xr3:uid="{F3D61AA2-F1D2-4648-8F0F-356CF533A9EF}" name="Column6193"/>
    <tableColumn id="6210" xr3:uid="{3E1E4E89-8583-449A-969C-00AF56A08D95}" name="Column6194"/>
    <tableColumn id="6211" xr3:uid="{97802792-FC20-40AC-A184-8D97FD3CC429}" name="Column6195"/>
    <tableColumn id="6212" xr3:uid="{DF77318B-DEDD-45D1-961A-05A904FC9115}" name="Column6196"/>
    <tableColumn id="6213" xr3:uid="{EF04ACBC-4B2D-4D82-A68C-29E92E55343E}" name="Column6197"/>
    <tableColumn id="6214" xr3:uid="{030F7E13-F976-49A6-870E-73B67EED05BE}" name="Column6198"/>
    <tableColumn id="6215" xr3:uid="{04469A51-F0D9-4D98-BC93-EAD38146F6E6}" name="Column6199"/>
    <tableColumn id="6216" xr3:uid="{C7E575B3-4802-4EFE-8C66-C006911EB807}" name="Column6200"/>
    <tableColumn id="6217" xr3:uid="{B4A3F334-3728-45BC-9ECA-AAA5AAB12276}" name="Column6201"/>
    <tableColumn id="6218" xr3:uid="{70F04B9C-F816-4DB5-88B0-40A17F7DD751}" name="Column6202"/>
    <tableColumn id="6219" xr3:uid="{63485405-ED36-4711-B288-4B5372EB0A61}" name="Column6203"/>
    <tableColumn id="6220" xr3:uid="{C8293F5D-820F-4A53-9205-F9584B1E2678}" name="Column6204"/>
    <tableColumn id="6221" xr3:uid="{29180A89-DAFC-4680-A938-614D65B4E329}" name="Column6205"/>
    <tableColumn id="6222" xr3:uid="{BC7CD824-4CB8-41BB-A480-3E9033A845D2}" name="Column6206"/>
    <tableColumn id="6223" xr3:uid="{7C8FFDF5-6D32-4340-B691-B95779910E24}" name="Column6207"/>
    <tableColumn id="6224" xr3:uid="{BC5F34D6-3100-45DE-AD66-DC1EAA7CA749}" name="Column6208"/>
    <tableColumn id="6225" xr3:uid="{7474620E-41CC-4235-A0B4-F4944E122DA6}" name="Column6209"/>
    <tableColumn id="6226" xr3:uid="{FCFED8E6-AEC9-420A-A852-93AE48DE6452}" name="Column6210"/>
    <tableColumn id="6227" xr3:uid="{A8C350C6-8A30-4090-9B62-E391ADD34F73}" name="Column6211"/>
    <tableColumn id="6228" xr3:uid="{38F12452-E7D1-4622-9032-0F64DB818841}" name="Column6212"/>
    <tableColumn id="6229" xr3:uid="{215F2D6F-488E-441A-9F50-9057BB2EF594}" name="Column6213"/>
    <tableColumn id="6230" xr3:uid="{7411327A-1CD3-4E3C-9D75-9C5A64F718A1}" name="Column6214"/>
    <tableColumn id="6231" xr3:uid="{3F2A932B-5353-4BA1-A7B3-554871DFDB44}" name="Column6215"/>
    <tableColumn id="6232" xr3:uid="{869B9920-6EF1-4B08-9219-89308E6C4ABC}" name="Column6216"/>
    <tableColumn id="6233" xr3:uid="{117B667F-9430-4FD5-8E74-A93C07049059}" name="Column6217"/>
    <tableColumn id="6234" xr3:uid="{B7B871DA-CDDD-4A98-B14C-103F4855ECFF}" name="Column6218"/>
    <tableColumn id="6235" xr3:uid="{19949AD1-A818-4E53-AB21-BC7224DAE000}" name="Column6219"/>
    <tableColumn id="6236" xr3:uid="{2F8D0644-894A-41CF-87EF-696104D6812A}" name="Column6220"/>
    <tableColumn id="6237" xr3:uid="{127F6E11-4C09-4066-B5D9-FD9184E67A8F}" name="Column6221"/>
    <tableColumn id="6238" xr3:uid="{82353B69-2C32-4C78-829F-DC3C527C000B}" name="Column6222"/>
    <tableColumn id="6239" xr3:uid="{898FBC2A-9BD4-4C48-A51F-135C321C08F2}" name="Column6223"/>
    <tableColumn id="6240" xr3:uid="{2BF43EDD-62F8-4D9B-B3A0-FDE9EEE91EB4}" name="Column6224"/>
    <tableColumn id="6241" xr3:uid="{425ECE40-494C-4EAD-9149-7A1D886CE5C5}" name="Column6225"/>
    <tableColumn id="6242" xr3:uid="{7BC034C4-D257-4AC6-886E-6BDC51D91A04}" name="Column6226"/>
    <tableColumn id="6243" xr3:uid="{0E7424F7-97B1-45F0-A1DF-F9AF2DD7144A}" name="Column6227"/>
    <tableColumn id="6244" xr3:uid="{382C80A2-BFD2-4146-9675-F374DC496A5E}" name="Column6228"/>
    <tableColumn id="6245" xr3:uid="{AB5DD618-188C-4B21-B23D-CC50860DE0C3}" name="Column6229"/>
    <tableColumn id="6246" xr3:uid="{4F95D0C6-D593-4F14-886C-E0076D18CC64}" name="Column6230"/>
    <tableColumn id="6247" xr3:uid="{BF38A39E-C7C2-4949-A4EE-A7C33E7E7C6D}" name="Column6231"/>
    <tableColumn id="6248" xr3:uid="{D4A81458-402C-4790-9223-679016526241}" name="Column6232"/>
    <tableColumn id="6249" xr3:uid="{13A355F4-D368-4299-9A1D-70F469AFFFCD}" name="Column6233"/>
    <tableColumn id="6250" xr3:uid="{55FAB5E6-B5C3-4C76-86BF-99AD43A6CA01}" name="Column6234"/>
    <tableColumn id="6251" xr3:uid="{9B4DA42D-95B4-4D61-88C8-BE2C83C4DBD3}" name="Column6235"/>
    <tableColumn id="6252" xr3:uid="{B808B864-0959-4A13-A234-A960FF80C633}" name="Column6236"/>
    <tableColumn id="6253" xr3:uid="{D820C555-EC3C-40CA-A2A5-E608E196C59B}" name="Column6237"/>
    <tableColumn id="6254" xr3:uid="{183D0DC5-0BE7-4D6B-BF3F-8023FDDD9067}" name="Column6238"/>
    <tableColumn id="6255" xr3:uid="{8E49453E-47C5-44F8-8136-C3711EDA0151}" name="Column6239"/>
    <tableColumn id="6256" xr3:uid="{97885ACC-C39F-4634-811A-75C193DD194C}" name="Column6240"/>
    <tableColumn id="6257" xr3:uid="{EF62E2C5-2EF6-4BC9-BA3D-3576F9A08775}" name="Column6241"/>
    <tableColumn id="6258" xr3:uid="{99E34805-C23C-4E3C-9A00-AFADF89C1E2F}" name="Column6242"/>
    <tableColumn id="6259" xr3:uid="{E8725050-D86F-4F04-AC6F-2BCC42D64057}" name="Column6243"/>
    <tableColumn id="6260" xr3:uid="{D2941DE1-8377-4E2C-ADC9-80A83AE7EBC9}" name="Column6244"/>
    <tableColumn id="6261" xr3:uid="{FDD3DC8D-8302-4B74-AD13-8BD0C5601AD5}" name="Column6245"/>
    <tableColumn id="6262" xr3:uid="{1F316B8D-4BC3-4C04-B81C-D6F5448C40F2}" name="Column6246"/>
    <tableColumn id="6263" xr3:uid="{3AF741B3-573F-4017-8733-08A603DC6B11}" name="Column6247"/>
    <tableColumn id="6264" xr3:uid="{A4AB963C-DE4E-4E41-9A8C-A5304D7FF42E}" name="Column6248"/>
    <tableColumn id="6265" xr3:uid="{EEDD20C0-32EA-4AB6-A574-C4722FCFC8C0}" name="Column6249"/>
    <tableColumn id="6266" xr3:uid="{448D6036-60E2-48CF-92CC-D164036A9889}" name="Column6250"/>
    <tableColumn id="6267" xr3:uid="{521C258D-4947-470C-9391-8BBBEA8D0E08}" name="Column6251"/>
    <tableColumn id="6268" xr3:uid="{2832E42E-4852-4D89-B9FA-CD9C9960B844}" name="Column6252"/>
    <tableColumn id="6269" xr3:uid="{7FE06B3C-9AA9-4314-9D17-C44C935067EB}" name="Column6253"/>
    <tableColumn id="6270" xr3:uid="{0DF8B4DD-3789-4487-B314-3E328D067FCD}" name="Column6254"/>
    <tableColumn id="6271" xr3:uid="{9E9E19EE-67B6-4DC1-973C-41906B83AFB2}" name="Column6255"/>
    <tableColumn id="6272" xr3:uid="{F24AD281-767D-481B-A7F8-70E39593B809}" name="Column6256"/>
    <tableColumn id="6273" xr3:uid="{ED2CAA38-871C-47F7-94DF-3BAD018A91FA}" name="Column6257"/>
    <tableColumn id="6274" xr3:uid="{43B79215-0B25-4B0F-B039-3D204597DAD4}" name="Column6258"/>
    <tableColumn id="6275" xr3:uid="{A35F9A4A-495A-4000-8C94-4349C69F2C3C}" name="Column6259"/>
    <tableColumn id="6276" xr3:uid="{A38AEAD7-99C3-49AB-B2D4-022AF59799A0}" name="Column6260"/>
    <tableColumn id="6277" xr3:uid="{511E60DA-12DD-489E-AC37-1BCBCFF19619}" name="Column6261"/>
    <tableColumn id="6278" xr3:uid="{CB6331E0-71A0-444A-82FF-7BA93E84938D}" name="Column6262"/>
    <tableColumn id="6279" xr3:uid="{AE472318-EAAC-47B3-9061-E0034503B6B1}" name="Column6263"/>
    <tableColumn id="6280" xr3:uid="{13DDEE2E-E27F-4547-8A28-516B7137EB12}" name="Column6264"/>
    <tableColumn id="6281" xr3:uid="{C24D4D05-ECB5-40A7-9A14-41E9F7406E3F}" name="Column6265"/>
    <tableColumn id="6282" xr3:uid="{84EA7A8C-7F48-4D68-BA77-498D25AC1F00}" name="Column6266"/>
    <tableColumn id="6283" xr3:uid="{EAE8FBFA-7972-4F6A-9942-6423F8240FEA}" name="Column6267"/>
    <tableColumn id="6284" xr3:uid="{7E70C68E-FE41-4A60-855C-180EA9EE1D8D}" name="Column6268"/>
    <tableColumn id="6285" xr3:uid="{1F3F496B-0AB1-4339-BEEC-7667F8E6DCD8}" name="Column6269"/>
    <tableColumn id="6286" xr3:uid="{2954233F-A57D-41FC-9E44-858A819FD4B5}" name="Column6270"/>
    <tableColumn id="6287" xr3:uid="{E5F604BF-8021-461D-8702-15BC9D59BE32}" name="Column6271"/>
    <tableColumn id="6288" xr3:uid="{B3FEEB41-924F-430B-9165-4789CDE0642E}" name="Column6272"/>
    <tableColumn id="6289" xr3:uid="{B4EA7066-7589-4F04-9A76-A83F19016523}" name="Column6273"/>
    <tableColumn id="6290" xr3:uid="{8D1492D1-D10E-4E16-95C7-2F540738D7FE}" name="Column6274"/>
    <tableColumn id="6291" xr3:uid="{5D11677B-0A67-48CB-AC88-39B7A23C65C4}" name="Column6275"/>
    <tableColumn id="6292" xr3:uid="{6E7D39A2-423F-4323-9BD3-73EEF849E86B}" name="Column6276"/>
    <tableColumn id="6293" xr3:uid="{D4F211EB-96F2-4BEC-A5F3-6E25AB13E7DF}" name="Column6277"/>
    <tableColumn id="6294" xr3:uid="{666BC9A0-9964-4B78-8129-A2020D85F96A}" name="Column6278"/>
    <tableColumn id="6295" xr3:uid="{FA1F4725-82DF-42A8-823C-9D0055B38D96}" name="Column6279"/>
    <tableColumn id="6296" xr3:uid="{138DB728-943E-41F5-8A6B-15489349F663}" name="Column6280"/>
    <tableColumn id="6297" xr3:uid="{C78FDFA4-1CB5-46BF-A8DF-58FBA1BE3D68}" name="Column6281"/>
    <tableColumn id="6298" xr3:uid="{112ED075-D475-4540-9C40-968338320EA9}" name="Column6282"/>
    <tableColumn id="6299" xr3:uid="{EFFE0E1E-883F-4599-A51B-CEBB9F376D86}" name="Column6283"/>
    <tableColumn id="6300" xr3:uid="{80B14F3C-49A7-4D35-82FE-8636839CF275}" name="Column6284"/>
    <tableColumn id="6301" xr3:uid="{354AE96A-F78D-41F7-B277-1B0BEC97740B}" name="Column6285"/>
    <tableColumn id="6302" xr3:uid="{3E1D38E2-E566-4471-876E-0A1AAE9FDA6C}" name="Column6286"/>
    <tableColumn id="6303" xr3:uid="{ABCE63C9-3011-49F3-8B22-869F66AE859E}" name="Column6287"/>
    <tableColumn id="6304" xr3:uid="{AFEEDB71-71FB-48DF-A7A3-8026E8220978}" name="Column6288"/>
    <tableColumn id="6305" xr3:uid="{78C3D34F-6C28-4B29-A86D-DAFFE781873E}" name="Column6289"/>
    <tableColumn id="6306" xr3:uid="{A155A057-945A-466F-A65A-C81C5C7877F2}" name="Column6290"/>
    <tableColumn id="6307" xr3:uid="{3D6882EB-7BBE-4991-8E24-6224F2F7CF2B}" name="Column6291"/>
    <tableColumn id="6308" xr3:uid="{41609638-BEAB-4D51-988D-6789C3D88104}" name="Column6292"/>
    <tableColumn id="6309" xr3:uid="{DC2223AD-1CE5-4C5B-A79C-F1A789036063}" name="Column6293"/>
    <tableColumn id="6310" xr3:uid="{4AB94E20-30B7-4C06-873E-DCDD076DE1C8}" name="Column6294"/>
    <tableColumn id="6311" xr3:uid="{D00AF18B-5DD4-43B5-B1D4-2E83630D8F1D}" name="Column6295"/>
    <tableColumn id="6312" xr3:uid="{D10FA613-E5CB-4EFD-B176-A87396BF175D}" name="Column6296"/>
    <tableColumn id="6313" xr3:uid="{5E27E639-AB80-4382-8119-D29E49C499A0}" name="Column6297"/>
    <tableColumn id="6314" xr3:uid="{D8FDD886-9639-44AF-AF33-C62CDBAB1364}" name="Column6298"/>
    <tableColumn id="6315" xr3:uid="{749394A5-9EB7-4F8F-843A-475763271487}" name="Column6299"/>
    <tableColumn id="6316" xr3:uid="{08EC7E60-3982-43B9-8370-34D6CB561FE3}" name="Column6300"/>
    <tableColumn id="6317" xr3:uid="{9E9C066F-B411-4365-8538-6F4C9DAE3AEC}" name="Column6301"/>
    <tableColumn id="6318" xr3:uid="{1264FD47-4E61-4B8B-8BFB-94F78FD85FCF}" name="Column6302"/>
    <tableColumn id="6319" xr3:uid="{E87C6866-CC0D-4D2D-86F4-857F0A0597C2}" name="Column6303"/>
    <tableColumn id="6320" xr3:uid="{E668B337-01AE-4F96-8945-04EA0D46ED5E}" name="Column6304"/>
    <tableColumn id="6321" xr3:uid="{587B8E5D-550F-4EE2-9E55-48DCABF4FE3D}" name="Column6305"/>
    <tableColumn id="6322" xr3:uid="{4E3B9208-9AE4-4DF2-AD33-E84EA00E07A4}" name="Column6306"/>
    <tableColumn id="6323" xr3:uid="{40E97775-8C34-4752-86B6-C63E3854F4C3}" name="Column6307"/>
    <tableColumn id="6324" xr3:uid="{C9789F0D-7783-4A7D-B1BD-916EA2D990B8}" name="Column6308"/>
    <tableColumn id="6325" xr3:uid="{1955BB49-F04C-4083-8EFD-F898D1FED735}" name="Column6309"/>
    <tableColumn id="6326" xr3:uid="{C7AE2D4E-656B-47B5-9BF7-0863D2708839}" name="Column6310"/>
    <tableColumn id="6327" xr3:uid="{8B0BDF7F-EB15-4809-8E6C-955CA7B9ECC2}" name="Column6311"/>
    <tableColumn id="6328" xr3:uid="{6CD915D7-4966-444C-816B-15E56EC78255}" name="Column6312"/>
    <tableColumn id="6329" xr3:uid="{C8A458D6-A4E2-4E6C-8717-B35358187F12}" name="Column6313"/>
    <tableColumn id="6330" xr3:uid="{AEC6F66F-BF7C-46B6-88AA-4A5826696F84}" name="Column6314"/>
    <tableColumn id="6331" xr3:uid="{11E6CAF5-3740-45D3-ABD4-C0F5C19F4BA7}" name="Column6315"/>
    <tableColumn id="6332" xr3:uid="{2C3685F2-94DF-42F3-B97B-981495426B42}" name="Column6316"/>
    <tableColumn id="6333" xr3:uid="{F45E3C17-D101-4AE1-84CA-B02D95930F86}" name="Column6317"/>
    <tableColumn id="6334" xr3:uid="{FB869FEF-5B63-4872-8F04-A818A3CE48CA}" name="Column6318"/>
    <tableColumn id="6335" xr3:uid="{33DE2509-E2F3-45DA-9292-8D27CBA33125}" name="Column6319"/>
    <tableColumn id="6336" xr3:uid="{5CDDCCB8-0FE1-44CB-AA1A-076D748E8DCB}" name="Column6320"/>
    <tableColumn id="6337" xr3:uid="{60035662-56E7-4DE9-9E30-8A59C67147B7}" name="Column6321"/>
    <tableColumn id="6338" xr3:uid="{E70545AD-2C8C-468F-B78A-C59CB884DF8C}" name="Column6322"/>
    <tableColumn id="6339" xr3:uid="{62BF8821-DED9-432A-9FEA-429C86364DB5}" name="Column6323"/>
    <tableColumn id="6340" xr3:uid="{05C727E6-8391-4D58-98AE-7D4E72F3A6D1}" name="Column6324"/>
    <tableColumn id="6341" xr3:uid="{58025290-922C-45C5-BBCD-3B58F565AE4F}" name="Column6325"/>
    <tableColumn id="6342" xr3:uid="{9443E4E0-A2E9-42B6-BBD4-6410CD83D826}" name="Column6326"/>
    <tableColumn id="6343" xr3:uid="{A5B6FFB8-16D8-4BD8-9821-2C623F4F9CD3}" name="Column6327"/>
    <tableColumn id="6344" xr3:uid="{0AE75BA0-BABA-41A8-8CA0-68AF0C13A211}" name="Column6328"/>
    <tableColumn id="6345" xr3:uid="{CC5FEF60-C653-4CB0-9F1D-64CE16B6D4EC}" name="Column6329"/>
    <tableColumn id="6346" xr3:uid="{8F1459FD-B803-47AF-8D95-05CAB918FD3F}" name="Column6330"/>
    <tableColumn id="6347" xr3:uid="{1A8BC537-B3D3-4526-9EAC-9F2CC1AA26FA}" name="Column6331"/>
    <tableColumn id="6348" xr3:uid="{0459207A-5CF8-4F81-AC92-6AC7BE0FDDC5}" name="Column6332"/>
    <tableColumn id="6349" xr3:uid="{76A9B680-60C8-4E75-9814-3BD9B461F769}" name="Column6333"/>
    <tableColumn id="6350" xr3:uid="{91450FD6-A19C-4259-9453-D04536357216}" name="Column6334"/>
    <tableColumn id="6351" xr3:uid="{B756F589-4CE3-4B1D-8CCD-496C0A4BA2DF}" name="Column6335"/>
    <tableColumn id="6352" xr3:uid="{EEB4A045-F8A9-4A94-ADEF-60550B4CB881}" name="Column6336"/>
    <tableColumn id="6353" xr3:uid="{5BD8A26E-926B-4976-8016-0671F435B940}" name="Column6337"/>
    <tableColumn id="6354" xr3:uid="{D65D4D5F-F360-42B6-8773-1923231BFE7F}" name="Column6338"/>
    <tableColumn id="6355" xr3:uid="{4012C10E-8872-4B07-B779-775653200310}" name="Column6339"/>
    <tableColumn id="6356" xr3:uid="{2AB6F343-ACB5-4DC6-BE48-34F16E7A0D49}" name="Column6340"/>
    <tableColumn id="6357" xr3:uid="{33A5D18C-68B2-4BDC-92FE-7C1F1083F9C7}" name="Column6341"/>
    <tableColumn id="6358" xr3:uid="{0FDD0255-D348-4AD2-B229-C5FC422F38B6}" name="Column6342"/>
    <tableColumn id="6359" xr3:uid="{D61AB64B-FB01-4502-9934-170DBB0EB411}" name="Column6343"/>
    <tableColumn id="6360" xr3:uid="{A8F02DA6-9889-46B9-9B8B-025BE35197E4}" name="Column6344"/>
    <tableColumn id="6361" xr3:uid="{C2CA455C-2E3C-4504-9E84-66F5199F47CC}" name="Column6345"/>
    <tableColumn id="6362" xr3:uid="{E071DD46-D548-48FA-834E-E4F801B88B11}" name="Column6346"/>
    <tableColumn id="6363" xr3:uid="{DA7E5B46-8A82-47D9-BE4C-B13B9B5D72BE}" name="Column6347"/>
    <tableColumn id="6364" xr3:uid="{6598199B-C82E-4FBE-B5B7-0BF8E0A7B743}" name="Column6348"/>
    <tableColumn id="6365" xr3:uid="{A8978E3F-3129-4500-84B0-E3C2E4274030}" name="Column6349"/>
    <tableColumn id="6366" xr3:uid="{C877D83A-8AD7-4A91-8EED-07FB553D07AC}" name="Column6350"/>
    <tableColumn id="6367" xr3:uid="{2D842D9B-1A2F-43F8-8CB5-FF29D690CE86}" name="Column6351"/>
    <tableColumn id="6368" xr3:uid="{A7C6DE13-8A52-49E6-9930-77907E7057C2}" name="Column6352"/>
    <tableColumn id="6369" xr3:uid="{31D432CD-36BA-45B1-9766-5CE1491131B0}" name="Column6353"/>
    <tableColumn id="6370" xr3:uid="{382EDCD7-AAA9-478F-8BD6-9961D2EDEEFF}" name="Column6354"/>
    <tableColumn id="6371" xr3:uid="{6A9DE54E-9B30-4092-81F6-EE2D2CC390F5}" name="Column6355"/>
    <tableColumn id="6372" xr3:uid="{B4F4D010-801B-43EE-B377-B5EE5513969B}" name="Column6356"/>
    <tableColumn id="6373" xr3:uid="{92CBA912-96F3-495B-A345-9020D1E5B829}" name="Column6357"/>
    <tableColumn id="6374" xr3:uid="{CBE62A60-5C26-48EA-AB12-B506252DFBEF}" name="Column6358"/>
    <tableColumn id="6375" xr3:uid="{E74DC75A-FD8F-4CD7-BA30-67803717F8C9}" name="Column6359"/>
    <tableColumn id="6376" xr3:uid="{9DA680DE-1282-4B03-803B-9537100B6FB8}" name="Column6360"/>
    <tableColumn id="6377" xr3:uid="{020FE059-2B22-46A1-8D1A-F30C68B2735B}" name="Column6361"/>
    <tableColumn id="6378" xr3:uid="{4AEC56ED-71FB-4FAE-8CB0-570C4C9C8F0A}" name="Column6362"/>
    <tableColumn id="6379" xr3:uid="{BF529ABE-E82F-479B-819E-3BEF681BDE99}" name="Column6363"/>
    <tableColumn id="6380" xr3:uid="{743BE9AE-2E47-43C9-AE69-4BEF56D78DD7}" name="Column6364"/>
    <tableColumn id="6381" xr3:uid="{685BE779-3C30-48D6-8D9C-06670890A078}" name="Column6365"/>
    <tableColumn id="6382" xr3:uid="{3F123455-674A-4483-AEB0-3BA13867D880}" name="Column6366"/>
    <tableColumn id="6383" xr3:uid="{CAFE7AD9-FBD8-4623-9BE0-188EBA02B275}" name="Column6367"/>
    <tableColumn id="6384" xr3:uid="{593277C8-EC7A-4377-9D8C-CFC6671F6AD7}" name="Column6368"/>
    <tableColumn id="6385" xr3:uid="{E84E798B-C85F-4763-A45B-961B3121501B}" name="Column6369"/>
    <tableColumn id="6386" xr3:uid="{406C1246-6902-401D-9094-08C439D6D591}" name="Column6370"/>
    <tableColumn id="6387" xr3:uid="{EC968D47-7DEA-4E8B-9EE9-A5EF33FA6E32}" name="Column6371"/>
    <tableColumn id="6388" xr3:uid="{786F1F50-9506-4356-8E94-6A2500BCE16F}" name="Column6372"/>
    <tableColumn id="6389" xr3:uid="{7D24C52D-0924-49B5-BBB7-C1F330CE2671}" name="Column6373"/>
    <tableColumn id="6390" xr3:uid="{D66226D1-6536-4478-8B90-E73305754B20}" name="Column6374"/>
    <tableColumn id="6391" xr3:uid="{C9C266E3-8ADC-47A7-9B7E-2CD6B85ED766}" name="Column6375"/>
    <tableColumn id="6392" xr3:uid="{511B52B9-D4C7-4C42-930E-65A80DAD2C2E}" name="Column6376"/>
    <tableColumn id="6393" xr3:uid="{4B8D5EF5-DC10-45E2-8494-D26E63307240}" name="Column6377"/>
    <tableColumn id="6394" xr3:uid="{78908DC9-E584-43ED-8576-AC7C716589F0}" name="Column6378"/>
    <tableColumn id="6395" xr3:uid="{A303B213-138B-401E-8F6B-13FED1149161}" name="Column6379"/>
    <tableColumn id="6396" xr3:uid="{E576DE1E-1DF2-41BF-B905-343683BE9CE1}" name="Column6380"/>
    <tableColumn id="6397" xr3:uid="{2D0B1B84-F5E3-4208-B6F4-35B4454F57BA}" name="Column6381"/>
    <tableColumn id="6398" xr3:uid="{5FE6D730-3504-47EB-B294-83C50DEAC6CD}" name="Column6382"/>
    <tableColumn id="6399" xr3:uid="{5357B1E1-5D89-405B-BDBF-A95797F4CB35}" name="Column6383"/>
    <tableColumn id="6400" xr3:uid="{EB4BDD4B-3C4A-4D02-955A-010544BA4510}" name="Column6384"/>
    <tableColumn id="6401" xr3:uid="{D641C334-C9D8-4132-BAF4-0E71A153A566}" name="Column6385"/>
    <tableColumn id="6402" xr3:uid="{894B7779-A0C2-459F-BA72-F2857CE45674}" name="Column6386"/>
    <tableColumn id="6403" xr3:uid="{5F775A98-5B7A-45EA-9917-8F3B37E4628D}" name="Column6387"/>
    <tableColumn id="6404" xr3:uid="{B40BAB21-9159-43DA-8E5C-630E834AB25B}" name="Column6388"/>
    <tableColumn id="6405" xr3:uid="{116DAB6D-A4D6-4386-8980-D745D480C771}" name="Column6389"/>
    <tableColumn id="6406" xr3:uid="{F94594BB-7AE9-4E05-9B97-FEE28DF8396B}" name="Column6390"/>
    <tableColumn id="6407" xr3:uid="{BD6C30D0-13CD-4607-9C9E-EBB51EF81CE3}" name="Column6391"/>
    <tableColumn id="6408" xr3:uid="{33D6672A-6638-4351-8276-B1E7E5EDEF19}" name="Column6392"/>
    <tableColumn id="6409" xr3:uid="{D8C768B9-720C-46ED-8B3A-D60FD3B95937}" name="Column6393"/>
    <tableColumn id="6410" xr3:uid="{8B28FAD6-1B75-4042-9B87-D69088631614}" name="Column6394"/>
    <tableColumn id="6411" xr3:uid="{38DB8CB9-E8BA-4CB8-ADF1-3B0B94C581C0}" name="Column6395"/>
    <tableColumn id="6412" xr3:uid="{63F3B031-D31B-4017-8968-851D8AB71BF1}" name="Column6396"/>
    <tableColumn id="6413" xr3:uid="{BAAF63DE-B0E6-4E51-B89E-53BEFB26BF05}" name="Column6397"/>
    <tableColumn id="6414" xr3:uid="{38F9F763-BD8B-42B4-90D3-3EB1CD09717A}" name="Column6398"/>
    <tableColumn id="6415" xr3:uid="{971E6CDF-8C0F-49C0-ABF1-603BCEB4F4CE}" name="Column6399"/>
    <tableColumn id="6416" xr3:uid="{B9E5E9E2-00D9-40E4-8EB9-9981761E39BC}" name="Column6400"/>
    <tableColumn id="6417" xr3:uid="{BA490B37-886D-440F-BF24-F34F5CFABE79}" name="Column6401"/>
    <tableColumn id="6418" xr3:uid="{63E1BFD4-4BCB-499B-8487-8EB80ADB0DD7}" name="Column6402"/>
    <tableColumn id="6419" xr3:uid="{596E8537-A7CC-42EA-A6B0-9FF00C4B6B31}" name="Column6403"/>
    <tableColumn id="6420" xr3:uid="{C1AE2B0C-0712-4AC3-9249-872ACB2D2CE5}" name="Column6404"/>
    <tableColumn id="6421" xr3:uid="{BEB0C472-AE38-4C38-A87B-DBD6E81437DF}" name="Column6405"/>
    <tableColumn id="6422" xr3:uid="{684B149E-85D3-42D7-8143-0B7714C7D3EC}" name="Column6406"/>
    <tableColumn id="6423" xr3:uid="{45FA3972-D5DE-4185-A34D-595B5C2618BB}" name="Column6407"/>
    <tableColumn id="6424" xr3:uid="{9E031B89-9B75-41D7-B3C6-7918A98FA8A4}" name="Column6408"/>
    <tableColumn id="6425" xr3:uid="{B70EF7F2-B44C-46C1-8243-CBEF7A71F2C9}" name="Column6409"/>
    <tableColumn id="6426" xr3:uid="{EAD1D62F-0121-442C-A63C-12FC1E4FE5A8}" name="Column6410"/>
    <tableColumn id="6427" xr3:uid="{3AC9962C-1899-4F02-AD04-3FBAA48DFFFE}" name="Column6411"/>
    <tableColumn id="6428" xr3:uid="{72A2DAE8-13D4-4967-8623-53313DC33E3A}" name="Column6412"/>
    <tableColumn id="6429" xr3:uid="{B35A8F7E-E0D1-4092-A4CD-8D57DD6B7A91}" name="Column6413"/>
    <tableColumn id="6430" xr3:uid="{E05FE0CE-B416-454F-B316-DB600DB7FA67}" name="Column6414"/>
    <tableColumn id="6431" xr3:uid="{01346FDA-5679-472B-8E24-9CB576D2F6B7}" name="Column6415"/>
    <tableColumn id="6432" xr3:uid="{238D4476-E6DD-4C9C-A57E-39BC0A2117D6}" name="Column6416"/>
    <tableColumn id="6433" xr3:uid="{9E8BB4B1-58B2-4344-B2C2-B82DCB77FFDC}" name="Column6417"/>
    <tableColumn id="6434" xr3:uid="{B49BE0C2-66BC-454F-8215-48F054F80A2E}" name="Column6418"/>
    <tableColumn id="6435" xr3:uid="{BB0D187B-0FBB-4E33-8054-50BD229ED532}" name="Column6419"/>
    <tableColumn id="6436" xr3:uid="{60B07742-ADCC-4109-896A-6997801DD28E}" name="Column6420"/>
    <tableColumn id="6437" xr3:uid="{68C1610C-91C2-4092-B975-7D91D6FAA8EE}" name="Column6421"/>
    <tableColumn id="6438" xr3:uid="{89F7326F-89EF-41B9-A81B-5F343F676C42}" name="Column6422"/>
    <tableColumn id="6439" xr3:uid="{9589D662-AB48-49E3-98C7-C754BC37BFA4}" name="Column6423"/>
    <tableColumn id="6440" xr3:uid="{F932461D-0C56-4498-83D6-A775F3EA976B}" name="Column6424"/>
    <tableColumn id="6441" xr3:uid="{9F342EF0-1F47-4A6B-BDFE-A136C334D0B3}" name="Column6425"/>
    <tableColumn id="6442" xr3:uid="{A1F6F257-5F82-48C3-8641-70BB7BB9A71D}" name="Column6426"/>
    <tableColumn id="6443" xr3:uid="{DDEBF850-44EA-4584-8363-EF6C307F1AC8}" name="Column6427"/>
    <tableColumn id="6444" xr3:uid="{A84EFB68-BA41-4AAD-BF1C-452CCCA9CAF1}" name="Column6428"/>
    <tableColumn id="6445" xr3:uid="{C98141ED-8AE7-4526-B630-3BD53DE9F591}" name="Column6429"/>
    <tableColumn id="6446" xr3:uid="{CC2C7AB3-FF24-4DF9-8787-2637C434F5A4}" name="Column6430"/>
    <tableColumn id="6447" xr3:uid="{3984FC16-2D83-4E60-823E-3426455E879C}" name="Column6431"/>
    <tableColumn id="6448" xr3:uid="{3A3005DD-6A3F-4162-9079-CDDEB6118D9E}" name="Column6432"/>
    <tableColumn id="6449" xr3:uid="{B9E8B901-8BFA-4B8C-BC98-352A20501875}" name="Column6433"/>
    <tableColumn id="6450" xr3:uid="{D306E568-DC75-45E6-B83E-116955EC4F43}" name="Column6434"/>
    <tableColumn id="6451" xr3:uid="{AD3D59C2-E2CC-4300-AA1A-B8FFE6CE230D}" name="Column6435"/>
    <tableColumn id="6452" xr3:uid="{EC810E9E-900F-4162-A4B6-B0FAB008B7E6}" name="Column6436"/>
    <tableColumn id="6453" xr3:uid="{30600C34-1BD7-4741-8DA5-248644E8F3BE}" name="Column6437"/>
    <tableColumn id="6454" xr3:uid="{0762E3F8-49E2-4501-8798-4333D09DBF4A}" name="Column6438"/>
    <tableColumn id="6455" xr3:uid="{B1F07BC1-0CED-4F8E-95EB-0211A8A44180}" name="Column6439"/>
    <tableColumn id="6456" xr3:uid="{6F274FCF-5EAA-4940-B61E-67080D595838}" name="Column6440"/>
    <tableColumn id="6457" xr3:uid="{ACDC72C1-1DC7-4CE1-82F6-30C10999F08E}" name="Column6441"/>
    <tableColumn id="6458" xr3:uid="{387B2A34-CD28-474F-861D-5094C92A584D}" name="Column6442"/>
    <tableColumn id="6459" xr3:uid="{81D59706-86A8-4AF4-8DFF-992C3D75C1B2}" name="Column6443"/>
    <tableColumn id="6460" xr3:uid="{26723B92-DDAE-4601-B963-B6E48BE8FC0D}" name="Column6444"/>
    <tableColumn id="6461" xr3:uid="{C9999D7E-2281-4797-B946-8B4F7A35F43C}" name="Column6445"/>
    <tableColumn id="6462" xr3:uid="{5B9C85DB-86CC-4217-9469-3B8359B7E4B7}" name="Column6446"/>
    <tableColumn id="6463" xr3:uid="{821F61D7-3C6E-4D4B-A2E9-5786DDE75942}" name="Column6447"/>
    <tableColumn id="6464" xr3:uid="{60FBD579-ED4D-406E-9BF0-B9EA1A5A8D6C}" name="Column6448"/>
    <tableColumn id="6465" xr3:uid="{DA545B27-5E84-4BAD-82CD-185DBD7015CB}" name="Column6449"/>
    <tableColumn id="6466" xr3:uid="{4F2F3B8E-7C07-48CF-8E41-BD890B67A0EA}" name="Column6450"/>
    <tableColumn id="6467" xr3:uid="{90079288-5519-40EE-8DBD-6DA60767D600}" name="Column6451"/>
    <tableColumn id="6468" xr3:uid="{9E581264-5617-4C1E-81C0-B5DDFD9BD1FE}" name="Column6452"/>
    <tableColumn id="6469" xr3:uid="{E91FED2E-03E7-4119-9D3F-68DD5A7D2CFA}" name="Column6453"/>
    <tableColumn id="6470" xr3:uid="{15DFDEAB-6E7C-4C23-93C9-30965E8A4E67}" name="Column6454"/>
    <tableColumn id="6471" xr3:uid="{03BD0325-4B32-4FBF-AB05-E8EF55F50022}" name="Column6455"/>
    <tableColumn id="6472" xr3:uid="{BFEABF20-7C86-43A7-9707-6EA40151002C}" name="Column6456"/>
    <tableColumn id="6473" xr3:uid="{F50F6647-45CA-45D0-A722-C764B28032F8}" name="Column6457"/>
    <tableColumn id="6474" xr3:uid="{D44821EF-1361-4C0A-8DA3-5A595FC7E799}" name="Column6458"/>
    <tableColumn id="6475" xr3:uid="{2BB6CC83-80C2-46C8-BFAA-29EBCDE0E04E}" name="Column6459"/>
    <tableColumn id="6476" xr3:uid="{B5A777C1-0751-4071-9F63-204639F1D9FB}" name="Column6460"/>
    <tableColumn id="6477" xr3:uid="{9BA8D84F-F26B-48B4-8723-E136AC1FC91F}" name="Column6461"/>
    <tableColumn id="6478" xr3:uid="{07B20088-E48C-4512-AFA4-FAACFDBC6531}" name="Column6462"/>
    <tableColumn id="6479" xr3:uid="{DECC57A3-C0EF-48AF-9DE8-4948C91EA878}" name="Column6463"/>
    <tableColumn id="6480" xr3:uid="{8D3DA853-39B9-45F8-895D-2B67B37E8852}" name="Column6464"/>
    <tableColumn id="6481" xr3:uid="{F3DB386D-AEB7-4F15-B738-AEEA7C293A36}" name="Column6465"/>
    <tableColumn id="6482" xr3:uid="{B12AB7F1-89D5-445C-B186-BF1FAA4410E9}" name="Column6466"/>
    <tableColumn id="6483" xr3:uid="{DC9EA3AE-C8B7-4877-859E-8987F8DF6C82}" name="Column6467"/>
    <tableColumn id="6484" xr3:uid="{D2D3A826-E433-455D-96FB-302629B654C6}" name="Column6468"/>
    <tableColumn id="6485" xr3:uid="{4C11485D-B77B-417A-98F8-FB48E049BA5B}" name="Column6469"/>
    <tableColumn id="6486" xr3:uid="{A3C67F45-9770-4406-BE50-C293F717A653}" name="Column6470"/>
    <tableColumn id="6487" xr3:uid="{05CD3ACF-577D-495B-ACB0-0B69D6D79F8D}" name="Column6471"/>
    <tableColumn id="6488" xr3:uid="{78ACB0DC-4299-4642-8B54-45AFA23D1575}" name="Column6472"/>
    <tableColumn id="6489" xr3:uid="{849CBB7F-12A5-4D9F-8B08-B05D48D61C75}" name="Column6473"/>
    <tableColumn id="6490" xr3:uid="{A606385D-3413-4DF6-8CF0-2A81917F7E22}" name="Column6474"/>
    <tableColumn id="6491" xr3:uid="{B739C308-E964-451E-85A9-59A4CDA94C67}" name="Column6475"/>
    <tableColumn id="6492" xr3:uid="{358584B8-72A6-4BAB-BDFA-5BFACF09AE02}" name="Column6476"/>
    <tableColumn id="6493" xr3:uid="{03F5A08B-DF0D-4C8E-8A9B-7818DE97462B}" name="Column6477"/>
    <tableColumn id="6494" xr3:uid="{65E2D62A-49A6-4247-A2B5-53622C4F727D}" name="Column6478"/>
    <tableColumn id="6495" xr3:uid="{C3C9FEAD-FFD6-49BA-83E6-8BD808AC29B0}" name="Column6479"/>
    <tableColumn id="6496" xr3:uid="{649836E9-534E-432A-92B8-E6358D54408E}" name="Column6480"/>
    <tableColumn id="6497" xr3:uid="{1F50A509-69F8-484F-A60F-A6E161AD70CC}" name="Column6481"/>
    <tableColumn id="6498" xr3:uid="{C8340BCB-D55C-45EB-BAAA-FBBF3A32B09D}" name="Column6482"/>
    <tableColumn id="6499" xr3:uid="{BA766CA6-7994-4266-B9BD-253A32131046}" name="Column6483"/>
    <tableColumn id="6500" xr3:uid="{FFE19DC5-C323-43B9-B1DE-CDFCE1C4FB51}" name="Column6484"/>
    <tableColumn id="6501" xr3:uid="{56A745D0-9A46-4AD1-83A4-89AFB02BB191}" name="Column6485"/>
    <tableColumn id="6502" xr3:uid="{84A42613-DA6D-46A3-A1B7-ACFE52861FE9}" name="Column6486"/>
    <tableColumn id="6503" xr3:uid="{E3C5D5E5-F7D6-4304-A264-167A2B7F9FED}" name="Column6487"/>
    <tableColumn id="6504" xr3:uid="{D37BBA9F-5F9B-4D26-A0EF-283A0FB694F6}" name="Column6488"/>
    <tableColumn id="6505" xr3:uid="{1875D2DB-3EF4-44F9-81C4-B855678205FD}" name="Column6489"/>
    <tableColumn id="6506" xr3:uid="{DCE97CA2-A70E-444F-9A07-73DE1299B102}" name="Column6490"/>
    <tableColumn id="6507" xr3:uid="{17EAD6CA-E98D-47AA-A1DE-668D4FCB93A5}" name="Column6491"/>
    <tableColumn id="6508" xr3:uid="{46F0DF62-4E9D-4D4E-A15D-86ECF11969A0}" name="Column6492"/>
    <tableColumn id="6509" xr3:uid="{4784E1A6-16F4-48EE-8B12-BF8B478508FF}" name="Column6493"/>
    <tableColumn id="6510" xr3:uid="{3184DCA3-F297-47FF-A79D-92B32F46B691}" name="Column6494"/>
    <tableColumn id="6511" xr3:uid="{2BFF776C-43C6-4890-A51E-741FC66074F1}" name="Column6495"/>
    <tableColumn id="6512" xr3:uid="{1A62A9C5-F69F-413E-956D-D2EA9D8A3F61}" name="Column6496"/>
    <tableColumn id="6513" xr3:uid="{BE4E852F-0001-42CC-99B7-1C0B90CCBEF3}" name="Column6497"/>
    <tableColumn id="6514" xr3:uid="{7B0ADD31-CDA6-4A07-B6E2-D9EF5090BF86}" name="Column6498"/>
    <tableColumn id="6515" xr3:uid="{42E94930-3D3A-4372-8CD0-0F1AB6B24245}" name="Column6499"/>
    <tableColumn id="6516" xr3:uid="{75493C50-0EF8-4D6A-BCC3-4A659187A2F1}" name="Column6500"/>
    <tableColumn id="6517" xr3:uid="{5A790351-E259-430F-A5D7-D7BC89F2F987}" name="Column6501"/>
    <tableColumn id="6518" xr3:uid="{18697575-FF9C-4D04-A10F-ACE552196D89}" name="Column6502"/>
    <tableColumn id="6519" xr3:uid="{5E9B228D-D26C-4ADA-AA2C-8766C244A8BD}" name="Column6503"/>
    <tableColumn id="6520" xr3:uid="{B9E1DB6D-8ABE-4B57-A95F-8B893727F20E}" name="Column6504"/>
    <tableColumn id="6521" xr3:uid="{8DC74AE4-0EC2-44F8-86FA-E47972A79A13}" name="Column6505"/>
    <tableColumn id="6522" xr3:uid="{D13838EF-6B73-48F0-B33E-9EC7DB305EC7}" name="Column6506"/>
    <tableColumn id="6523" xr3:uid="{72666E3E-FAEE-44BD-B6C2-8CA50FD588AB}" name="Column6507"/>
    <tableColumn id="6524" xr3:uid="{0CF56247-583E-4CEE-952A-211624E792F3}" name="Column6508"/>
    <tableColumn id="6525" xr3:uid="{EAE3816B-8AA9-4B6D-B0D6-BEC9243D0459}" name="Column6509"/>
    <tableColumn id="6526" xr3:uid="{D5C981B9-CFBD-4F23-A8D8-26EFC5C0C744}" name="Column6510"/>
    <tableColumn id="6527" xr3:uid="{21D1FE7F-63DE-4D42-A4B2-34FF086522DA}" name="Column6511"/>
    <tableColumn id="6528" xr3:uid="{E346094B-53A0-46CE-8E5C-169EA6667A51}" name="Column6512"/>
    <tableColumn id="6529" xr3:uid="{BBF46166-F50D-4BE1-968C-87400FFC876A}" name="Column6513"/>
    <tableColumn id="6530" xr3:uid="{9B40A22E-FD97-452F-94D2-7820409BB65F}" name="Column6514"/>
    <tableColumn id="6531" xr3:uid="{8C0AB9C5-6AD4-4FE9-AD61-026B8B51923D}" name="Column6515"/>
    <tableColumn id="6532" xr3:uid="{571B325F-2881-4F2A-8FD5-837D570BC88D}" name="Column6516"/>
    <tableColumn id="6533" xr3:uid="{B5FA20A7-81A2-4F68-930B-4428938D9DF2}" name="Column6517"/>
    <tableColumn id="6534" xr3:uid="{5D4A56DA-F174-4D80-AFC8-F40D654476DA}" name="Column6518"/>
    <tableColumn id="6535" xr3:uid="{7AD56E56-2439-4132-B1D2-288A330F599F}" name="Column6519"/>
    <tableColumn id="6536" xr3:uid="{8717352A-A863-4259-891F-A6356E17B4C9}" name="Column6520"/>
    <tableColumn id="6537" xr3:uid="{C2B002AD-C0AC-4119-A81A-455BF9701067}" name="Column6521"/>
    <tableColumn id="6538" xr3:uid="{96C1488C-B69E-4D87-8822-DEA2130D6F2A}" name="Column6522"/>
    <tableColumn id="6539" xr3:uid="{D5E296FA-6F9D-4DAA-B4A6-AD9C4FDEBAE5}" name="Column6523"/>
    <tableColumn id="6540" xr3:uid="{6D4412D1-2709-4A9C-AA5C-7AB7EBC23ED5}" name="Column6524"/>
    <tableColumn id="6541" xr3:uid="{5285A825-B0C7-4276-BC42-B6818F45A2B9}" name="Column6525"/>
    <tableColumn id="6542" xr3:uid="{6D3FB327-D01A-41FF-BA6E-4B767E995303}" name="Column6526"/>
    <tableColumn id="6543" xr3:uid="{4EE71057-8844-420D-A6A5-2AA8BC9B0DEE}" name="Column6527"/>
    <tableColumn id="6544" xr3:uid="{EDEF8555-0BCB-4803-ACEE-AD8FAB6C8CB7}" name="Column6528"/>
    <tableColumn id="6545" xr3:uid="{A8105B04-96E3-46FA-B29D-CB7FFED7DD89}" name="Column6529"/>
    <tableColumn id="6546" xr3:uid="{EAACB290-BB0D-4030-828D-2073FC63C8ED}" name="Column6530"/>
    <tableColumn id="6547" xr3:uid="{0B52789C-FF69-43AA-81C1-C72C06DEEE5B}" name="Column6531"/>
    <tableColumn id="6548" xr3:uid="{80206FFA-1527-47EF-95EB-D9D95696F482}" name="Column6532"/>
    <tableColumn id="6549" xr3:uid="{D0454B44-25F3-459A-B6BD-E940C5D11745}" name="Column6533"/>
    <tableColumn id="6550" xr3:uid="{BACFB46F-5748-407A-8554-EAD2CFF73C21}" name="Column6534"/>
    <tableColumn id="6551" xr3:uid="{D54695B4-10EC-47BA-838B-6BA1C9F8324C}" name="Column6535"/>
    <tableColumn id="6552" xr3:uid="{F83C2AA4-32F6-4D1F-8310-E7FF597E0F26}" name="Column6536"/>
    <tableColumn id="6553" xr3:uid="{67929810-1882-4A09-85B0-5B6BCD5FA237}" name="Column6537"/>
    <tableColumn id="6554" xr3:uid="{F0CDE600-E7C9-42AF-9596-C53905FC459E}" name="Column6538"/>
    <tableColumn id="6555" xr3:uid="{A28F5125-E9C9-4090-ACFD-72CD196B0EFE}" name="Column6539"/>
    <tableColumn id="6556" xr3:uid="{8FD93867-EFDD-4FC2-B96B-2F626BF4CEE1}" name="Column6540"/>
    <tableColumn id="6557" xr3:uid="{F6A0739B-387F-4BFD-959F-F110E11144A6}" name="Column6541"/>
    <tableColumn id="6558" xr3:uid="{B173472B-2E0B-40AE-9F32-32DD281FD8E8}" name="Column6542"/>
    <tableColumn id="6559" xr3:uid="{D5803ABF-544C-4838-924C-26F3300DB252}" name="Column6543"/>
    <tableColumn id="6560" xr3:uid="{853DD9C6-CA40-49D6-B87C-EE9E5CD76F9D}" name="Column6544"/>
    <tableColumn id="6561" xr3:uid="{526EACEA-7371-472B-916A-4AF836E8E022}" name="Column6545"/>
    <tableColumn id="6562" xr3:uid="{3B7D4966-B64F-43DB-9DE0-77AA24A3E4AE}" name="Column6546"/>
    <tableColumn id="6563" xr3:uid="{A5939B1B-49C0-4A4F-8519-2B9B33F68F2C}" name="Column6547"/>
    <tableColumn id="6564" xr3:uid="{645FDE04-4A48-4DE8-B96F-6E9B5F2323F0}" name="Column6548"/>
    <tableColumn id="6565" xr3:uid="{CEEF813E-1A71-4CA9-BBD8-49B49ED3F043}" name="Column6549"/>
    <tableColumn id="6566" xr3:uid="{145FEDCA-21C5-4EA1-B440-01F33B9D75A0}" name="Column6550"/>
    <tableColumn id="6567" xr3:uid="{137F3800-22DF-41A0-A87F-4EB5020D35EB}" name="Column6551"/>
    <tableColumn id="6568" xr3:uid="{60839102-1A6B-4970-AA33-D7912033CD96}" name="Column6552"/>
    <tableColumn id="6569" xr3:uid="{9705EB0A-1C8A-4354-BC16-04C34043F6B0}" name="Column6553"/>
    <tableColumn id="6570" xr3:uid="{B6E44FD9-254C-4354-988D-D4EA5BFEF387}" name="Column6554"/>
    <tableColumn id="6571" xr3:uid="{E37E8468-CA48-4B1C-80BA-023E4793244F}" name="Column6555"/>
    <tableColumn id="6572" xr3:uid="{281039A2-AB5A-4024-A0B1-53A6E5285A46}" name="Column6556"/>
    <tableColumn id="6573" xr3:uid="{B3F64872-B110-4B10-BBFB-64B3A4489D83}" name="Column6557"/>
    <tableColumn id="6574" xr3:uid="{AA0D5837-E1E4-4A6B-8208-80BE8EC19335}" name="Column6558"/>
    <tableColumn id="6575" xr3:uid="{7CB57CAA-3B06-448D-95BA-6BC901DF585D}" name="Column6559"/>
    <tableColumn id="6576" xr3:uid="{6D5806FE-A6F5-4E2B-A87E-1FE2FAB86F55}" name="Column6560"/>
    <tableColumn id="6577" xr3:uid="{6EA158E4-1728-434C-AFDB-2B92FE433CD5}" name="Column6561"/>
    <tableColumn id="6578" xr3:uid="{582C0705-8EC7-4D84-B45E-6ABE5F997B70}" name="Column6562"/>
    <tableColumn id="6579" xr3:uid="{9CCDE2E8-451A-4A75-96BE-462C9FB13CFB}" name="Column6563"/>
    <tableColumn id="6580" xr3:uid="{5863670C-6BDD-41A9-9145-03C85A1A45DB}" name="Column6564"/>
    <tableColumn id="6581" xr3:uid="{8DAEC511-A9CC-4254-96DA-42D395F2D304}" name="Column6565"/>
    <tableColumn id="6582" xr3:uid="{C31BD8FF-8551-43B4-BC0E-E051E26D2BB1}" name="Column6566"/>
    <tableColumn id="6583" xr3:uid="{AA36B6DA-B3B0-46C7-B95E-DB3143CA0339}" name="Column6567"/>
    <tableColumn id="6584" xr3:uid="{B492EE06-8C4D-4445-8DAC-5AA3B62EC976}" name="Column6568"/>
    <tableColumn id="6585" xr3:uid="{54C10AD0-BD23-465C-8E3D-0BD07051B4C0}" name="Column6569"/>
    <tableColumn id="6586" xr3:uid="{0A382387-5473-4EF9-BEBD-453100165D4E}" name="Column6570"/>
    <tableColumn id="6587" xr3:uid="{058BDDDB-1903-459B-A086-29580AC927E9}" name="Column6571"/>
    <tableColumn id="6588" xr3:uid="{FBACA1B7-CBAA-47F4-8C54-5947968F5798}" name="Column6572"/>
    <tableColumn id="6589" xr3:uid="{7592D49F-FE5F-44CE-8635-AAC4DA5AAB2A}" name="Column6573"/>
    <tableColumn id="6590" xr3:uid="{6B63AF21-20C3-4346-BB9D-893F02E1697D}" name="Column6574"/>
    <tableColumn id="6591" xr3:uid="{25C0B41D-51E0-48ED-858C-21F6BA779AA1}" name="Column6575"/>
    <tableColumn id="6592" xr3:uid="{8F0AF739-530F-4FD7-AAC2-BE207FE1E7ED}" name="Column6576"/>
    <tableColumn id="6593" xr3:uid="{CD17DEAA-9ED4-4CC8-ACBD-F1A437001AEC}" name="Column6577"/>
    <tableColumn id="6594" xr3:uid="{79B1AEA8-78A6-4F8F-89C2-F5ABAC53F808}" name="Column6578"/>
    <tableColumn id="6595" xr3:uid="{81D56EFB-F2AA-4EE5-AC1A-D463715ABF76}" name="Column6579"/>
    <tableColumn id="6596" xr3:uid="{DA56B23A-E793-4712-B905-AE99590F3416}" name="Column6580"/>
    <tableColumn id="6597" xr3:uid="{271A5792-326A-4708-9332-562DA905416C}" name="Column6581"/>
    <tableColumn id="6598" xr3:uid="{9F3AB7C5-D7C4-4BC0-8831-1272696B5C02}" name="Column6582"/>
    <tableColumn id="6599" xr3:uid="{E913FC26-53DF-4EEE-9235-FEAEEDFC7265}" name="Column6583"/>
    <tableColumn id="6600" xr3:uid="{1A7FDD69-915D-422C-82C7-FE20F3062BED}" name="Column6584"/>
    <tableColumn id="6601" xr3:uid="{766EF43B-ABFD-44F4-97CA-FDB560B926E3}" name="Column6585"/>
    <tableColumn id="6602" xr3:uid="{D3A83C4E-33DE-49F2-8E98-DE2EFA5F7BE5}" name="Column6586"/>
    <tableColumn id="6603" xr3:uid="{F39B36F0-BC42-4097-9A47-4933658F8EEF}" name="Column6587"/>
    <tableColumn id="6604" xr3:uid="{F9499C64-E34D-40EB-8183-13B11DA618D5}" name="Column6588"/>
    <tableColumn id="6605" xr3:uid="{7826BC75-69EA-4EC5-B9D2-DD8229FD6498}" name="Column6589"/>
    <tableColumn id="6606" xr3:uid="{1F04002A-4EC4-4011-BB58-4EFEB517754C}" name="Column6590"/>
    <tableColumn id="6607" xr3:uid="{EB93E5E9-7107-460E-ADB5-3AFCECFE9C55}" name="Column6591"/>
    <tableColumn id="6608" xr3:uid="{B931B8EA-764A-4486-ADA4-4CF97CDD117A}" name="Column6592"/>
    <tableColumn id="6609" xr3:uid="{B52401AB-02FF-489C-9B08-2E7D4813865B}" name="Column6593"/>
    <tableColumn id="6610" xr3:uid="{BE40B946-872A-4A78-97C8-0FB53109D09A}" name="Column6594"/>
    <tableColumn id="6611" xr3:uid="{65558D1A-0BC7-46E8-99E9-C73CC58ADD24}" name="Column6595"/>
    <tableColumn id="6612" xr3:uid="{AADA8433-F522-4BFC-B805-9BD83C6E8355}" name="Column6596"/>
    <tableColumn id="6613" xr3:uid="{4B5480FB-25E4-4433-A3FA-01DB4AC4D720}" name="Column6597"/>
    <tableColumn id="6614" xr3:uid="{A8AC5DE1-8308-4CFD-9FF6-DF33CC7AE8D0}" name="Column6598"/>
    <tableColumn id="6615" xr3:uid="{641A606A-7CAB-4C30-87D2-4DA014BE11C1}" name="Column6599"/>
    <tableColumn id="6616" xr3:uid="{AEFDB951-B566-41FB-90B6-2E37B326DFF8}" name="Column6600"/>
    <tableColumn id="6617" xr3:uid="{045E7CC3-A5DF-44EC-B7C4-0F72D5A98D08}" name="Column6601"/>
    <tableColumn id="6618" xr3:uid="{65BC4460-00E7-4342-80E8-03D06303A733}" name="Column6602"/>
    <tableColumn id="6619" xr3:uid="{D6C1DDA3-8A0B-409A-909B-325BDE0EE14E}" name="Column6603"/>
    <tableColumn id="6620" xr3:uid="{549D7F5D-71B9-414D-8B52-B92E9A1DCA5B}" name="Column6604"/>
    <tableColumn id="6621" xr3:uid="{B266F7F9-1DA5-433A-951F-432D3BE43276}" name="Column6605"/>
    <tableColumn id="6622" xr3:uid="{A1E75F6F-3E97-4D2E-81B5-50BC051371CB}" name="Column6606"/>
    <tableColumn id="6623" xr3:uid="{C2E67FC0-503D-4DDA-97A0-9AD43CC1D1BB}" name="Column6607"/>
    <tableColumn id="6624" xr3:uid="{09B35CE1-FE39-44C0-95E6-528289AF070B}" name="Column6608"/>
    <tableColumn id="6625" xr3:uid="{44978774-01A7-42CA-B6DD-110737028428}" name="Column6609"/>
    <tableColumn id="6626" xr3:uid="{3AB692CB-DFB7-4736-BD2C-0B134C1E15F3}" name="Column6610"/>
    <tableColumn id="6627" xr3:uid="{DD43DFF3-8D95-4FF0-B4CD-30FEB10BD5C0}" name="Column6611"/>
    <tableColumn id="6628" xr3:uid="{F2F6E28C-0DBA-4A74-9BFF-9C51589D128D}" name="Column6612"/>
    <tableColumn id="6629" xr3:uid="{E32FCFDF-E79E-4DBC-89A6-052BA67A1EE4}" name="Column6613"/>
    <tableColumn id="6630" xr3:uid="{72FD598E-80DA-443A-B46E-A1C059E50208}" name="Column6614"/>
    <tableColumn id="6631" xr3:uid="{41F0BE8C-1A38-4105-B50D-4545AB7D6723}" name="Column6615"/>
    <tableColumn id="6632" xr3:uid="{6F895994-EB88-4C40-AE2B-BC9E907409BA}" name="Column6616"/>
    <tableColumn id="6633" xr3:uid="{FD5F1744-E01B-4628-869A-EAE7913DDBC5}" name="Column6617"/>
    <tableColumn id="6634" xr3:uid="{32D813B9-8CBD-4038-BEB5-098C39F7FF90}" name="Column6618"/>
    <tableColumn id="6635" xr3:uid="{9706EA1C-742E-457B-ACD8-FAA3568B006A}" name="Column6619"/>
    <tableColumn id="6636" xr3:uid="{B1BC76B8-05ED-4EB8-97B9-D182044BB2E4}" name="Column6620"/>
    <tableColumn id="6637" xr3:uid="{3C3A8087-81F2-4E12-B6A7-0805658FE400}" name="Column6621"/>
    <tableColumn id="6638" xr3:uid="{4214591F-275F-4D04-98F4-C9D97DB51C26}" name="Column6622"/>
    <tableColumn id="6639" xr3:uid="{99140212-7C7D-4FDB-9C60-9F9F7185B740}" name="Column6623"/>
    <tableColumn id="6640" xr3:uid="{2D296F08-BF76-4CE1-B18D-5F3DD0EE64BB}" name="Column6624"/>
    <tableColumn id="6641" xr3:uid="{5036A8B1-A9FE-4337-A702-81271D666EF7}" name="Column6625"/>
    <tableColumn id="6642" xr3:uid="{CCA89FC7-F334-4EAD-AD72-1C81DD425C24}" name="Column6626"/>
    <tableColumn id="6643" xr3:uid="{D57E16A1-95CA-41BB-A8F8-2F907409FBC3}" name="Column6627"/>
    <tableColumn id="6644" xr3:uid="{73F987C4-9AB7-4C9A-8BEA-036741039662}" name="Column6628"/>
    <tableColumn id="6645" xr3:uid="{7994B261-B13A-4A2E-88F5-789BF1B12000}" name="Column6629"/>
    <tableColumn id="6646" xr3:uid="{50C05FDC-98AB-443B-84C7-09D1E2967BFD}" name="Column6630"/>
    <tableColumn id="6647" xr3:uid="{E44342E4-7674-4B9D-AF50-BB739C1654BA}" name="Column6631"/>
    <tableColumn id="6648" xr3:uid="{4C8D772E-E1D3-43CC-9CF1-7370B0BC9D46}" name="Column6632"/>
    <tableColumn id="6649" xr3:uid="{3D3C8600-0CD8-4A10-A389-271831DD397B}" name="Column6633"/>
    <tableColumn id="6650" xr3:uid="{F87FFF57-BC23-4035-9E05-292683083CE3}" name="Column6634"/>
    <tableColumn id="6651" xr3:uid="{8B4FA22C-B52B-44F2-9D39-AF3240147695}" name="Column6635"/>
    <tableColumn id="6652" xr3:uid="{6AFA7001-2774-48A0-B412-B89143183DD5}" name="Column6636"/>
    <tableColumn id="6653" xr3:uid="{8D3D081E-7578-4804-9509-AD963BE35340}" name="Column6637"/>
    <tableColumn id="6654" xr3:uid="{DED21FF4-0B52-4308-A3A8-FDD87631E2D7}" name="Column6638"/>
    <tableColumn id="6655" xr3:uid="{C5DBD5D4-63CE-4C33-BBE0-8A9A62653F89}" name="Column6639"/>
    <tableColumn id="6656" xr3:uid="{5F5DE417-7654-4084-B18D-FDDC03AF0BBE}" name="Column6640"/>
    <tableColumn id="6657" xr3:uid="{67B69A75-5787-4575-8236-2118378D180A}" name="Column6641"/>
    <tableColumn id="6658" xr3:uid="{6F7B408C-0DD7-479B-82B3-A2B30ECD27C0}" name="Column6642"/>
    <tableColumn id="6659" xr3:uid="{7D03C849-8F3E-4B45-91D9-9AEDE123333B}" name="Column6643"/>
    <tableColumn id="6660" xr3:uid="{D31103CB-636E-4480-8F9F-44B869639F43}" name="Column6644"/>
    <tableColumn id="6661" xr3:uid="{DF900EE1-4FAB-41E0-B778-F93260AC0A68}" name="Column6645"/>
    <tableColumn id="6662" xr3:uid="{6A91A3DE-B308-43D6-AF1A-9C9B7E107E27}" name="Column6646"/>
    <tableColumn id="6663" xr3:uid="{7B1E711A-CC41-4BF4-9180-8342F9AA5367}" name="Column6647"/>
    <tableColumn id="6664" xr3:uid="{D015AE55-1E56-46B9-B437-71CA784CE737}" name="Column6648"/>
    <tableColumn id="6665" xr3:uid="{DB1276D8-5470-48E1-906A-063A15F50027}" name="Column6649"/>
    <tableColumn id="6666" xr3:uid="{1C94587D-149B-49AB-8556-7D429F1E68FE}" name="Column6650"/>
    <tableColumn id="6667" xr3:uid="{A051FFA6-A30F-4735-BBFB-19FED8FEA440}" name="Column6651"/>
    <tableColumn id="6668" xr3:uid="{D96F6227-0BDE-48A8-9C5F-4BD8F5ABE947}" name="Column6652"/>
    <tableColumn id="6669" xr3:uid="{7557E691-B1FE-48D8-947A-F2EDCD504DAC}" name="Column6653"/>
    <tableColumn id="6670" xr3:uid="{C28ECA70-3EAA-48EE-BF36-C97DF0FC77EB}" name="Column6654"/>
    <tableColumn id="6671" xr3:uid="{DDBE52DC-427A-4F91-8876-3480EEE0ADFB}" name="Column6655"/>
    <tableColumn id="6672" xr3:uid="{6B2C1829-3F81-4652-BB87-AC4144BAEA12}" name="Column6656"/>
    <tableColumn id="6673" xr3:uid="{DC167378-CB9A-44CF-BF57-54EEE192BE68}" name="Column6657"/>
    <tableColumn id="6674" xr3:uid="{7272BA83-8F0C-49A9-AAC2-41B5E29F4313}" name="Column6658"/>
    <tableColumn id="6675" xr3:uid="{51304479-17B8-417E-8D51-89D57363184E}" name="Column6659"/>
    <tableColumn id="6676" xr3:uid="{249CA86C-99F3-42EE-916C-80ED882B14E1}" name="Column6660"/>
    <tableColumn id="6677" xr3:uid="{C4C87C08-9C9F-420F-BA45-FDA0550F77CD}" name="Column6661"/>
    <tableColumn id="6678" xr3:uid="{DF2D4227-1344-437A-916F-0D2597E98E1F}" name="Column6662"/>
    <tableColumn id="6679" xr3:uid="{6E8A1F5D-4F13-4B75-9367-ED57D5A87C48}" name="Column6663"/>
    <tableColumn id="6680" xr3:uid="{08F074A1-EDA2-4A88-BC60-5B2DC4E2C334}" name="Column6664"/>
    <tableColumn id="6681" xr3:uid="{A944BF5A-5DB5-40B3-96B8-9BE6D2F8D2A1}" name="Column6665"/>
    <tableColumn id="6682" xr3:uid="{59D7CDD5-E2CB-4C2B-BDC3-420CF83BB0B7}" name="Column6666"/>
    <tableColumn id="6683" xr3:uid="{3F666C1D-DC08-440D-919C-6040DB5F4945}" name="Column6667"/>
    <tableColumn id="6684" xr3:uid="{2EEDB998-7AEB-4444-B7FE-1E120F775AB4}" name="Column6668"/>
    <tableColumn id="6685" xr3:uid="{C0CB8ECF-C502-4D74-B667-3125FAD24794}" name="Column6669"/>
    <tableColumn id="6686" xr3:uid="{B108C187-FF48-4792-B1DD-35522203719B}" name="Column6670"/>
    <tableColumn id="6687" xr3:uid="{D8B9EFAA-B739-44EE-AE6A-08F57395905F}" name="Column6671"/>
    <tableColumn id="6688" xr3:uid="{9A28EDBE-26FB-43A7-95EA-A4CA6C3628B9}" name="Column6672"/>
    <tableColumn id="6689" xr3:uid="{A9AD7725-8CFF-4BF5-83B9-C6FB06985AE9}" name="Column6673"/>
    <tableColumn id="6690" xr3:uid="{BAC54FDD-7938-483F-B5E5-A83D8784F1FB}" name="Column6674"/>
    <tableColumn id="6691" xr3:uid="{55EF6627-2AAA-425D-9C8D-F422004AB033}" name="Column6675"/>
    <tableColumn id="6692" xr3:uid="{4F60A204-D1B5-4D30-975B-25309E266B6F}" name="Column6676"/>
    <tableColumn id="6693" xr3:uid="{90818F68-4FE3-4A69-B2A5-4737FD79F6B6}" name="Column6677"/>
    <tableColumn id="6694" xr3:uid="{C1312B6F-2ED4-4E60-B2A1-7B0D8713903C}" name="Column6678"/>
    <tableColumn id="6695" xr3:uid="{84DA9F46-58E7-44BE-86EF-7BE2DAD3034E}" name="Column6679"/>
    <tableColumn id="6696" xr3:uid="{9F606C2A-5B6D-4770-B4F4-D04D332F618C}" name="Column6680"/>
    <tableColumn id="6697" xr3:uid="{BC5C4A14-3665-42B4-AF0F-A2FE943A1C0C}" name="Column6681"/>
    <tableColumn id="6698" xr3:uid="{3898948A-4C4E-42F6-B2F9-DC897746B43C}" name="Column6682"/>
    <tableColumn id="6699" xr3:uid="{A9F4EC83-890A-4C78-9377-DA775CB937B9}" name="Column6683"/>
    <tableColumn id="6700" xr3:uid="{AE1A88CB-0B80-4391-B296-9FECBC0CC0A0}" name="Column6684"/>
    <tableColumn id="6701" xr3:uid="{AB299240-23D3-4889-A374-4E823EDD05FC}" name="Column6685"/>
    <tableColumn id="6702" xr3:uid="{B9A32B94-5925-4B38-85BC-BDCAC8FF7F8C}" name="Column6686"/>
    <tableColumn id="6703" xr3:uid="{30D0B841-EA92-4374-B78F-EC2EE19B758B}" name="Column6687"/>
    <tableColumn id="6704" xr3:uid="{376D04F9-FD7A-4F01-A386-C0F3125DA22E}" name="Column6688"/>
    <tableColumn id="6705" xr3:uid="{3A377608-2EEA-4499-B405-B59516446A47}" name="Column6689"/>
    <tableColumn id="6706" xr3:uid="{6EE74400-CA91-49E9-9F08-417A30431CD2}" name="Column6690"/>
    <tableColumn id="6707" xr3:uid="{AF8B55F9-B805-499E-8D34-B05E263E6291}" name="Column6691"/>
    <tableColumn id="6708" xr3:uid="{4551468F-F7F4-4B30-901E-C45C74C37C06}" name="Column6692"/>
    <tableColumn id="6709" xr3:uid="{948AE16A-31BA-4FE3-9365-34552F69F6B3}" name="Column6693"/>
    <tableColumn id="6710" xr3:uid="{7EB0DF0F-4952-4068-95E4-8FB852D0AB31}" name="Column6694"/>
    <tableColumn id="6711" xr3:uid="{0BB9EB5E-5921-482A-A1E5-162EA0138C5E}" name="Column6695"/>
    <tableColumn id="6712" xr3:uid="{327FF466-D653-499D-A7F3-483214DF62E0}" name="Column6696"/>
    <tableColumn id="6713" xr3:uid="{83BBDC61-49B4-4FBA-A63D-BEB6B01BF78A}" name="Column6697"/>
    <tableColumn id="6714" xr3:uid="{C59EE71A-906D-44BD-9B8B-FF98A6A3D2B1}" name="Column6698"/>
    <tableColumn id="6715" xr3:uid="{DEAC17AE-962A-4484-9BFB-816AE5B2ED42}" name="Column6699"/>
    <tableColumn id="6716" xr3:uid="{02C31A98-0A04-41E7-96F9-36A46A4B4C4E}" name="Column6700"/>
    <tableColumn id="6717" xr3:uid="{CC43E3BB-18D7-430D-BB5E-4723A01CFF96}" name="Column6701"/>
    <tableColumn id="6718" xr3:uid="{CA80A4A3-6FA5-47B2-A85A-91B0986CBC4D}" name="Column6702"/>
    <tableColumn id="6719" xr3:uid="{A411003F-CDA2-43B7-95F9-391E2933551D}" name="Column6703"/>
    <tableColumn id="6720" xr3:uid="{42C0EA6F-9C0A-4712-AFD9-D7688D12FE99}" name="Column6704"/>
    <tableColumn id="6721" xr3:uid="{57EDA7A3-C8B5-4088-9E26-1806E7C038A2}" name="Column6705"/>
    <tableColumn id="6722" xr3:uid="{BF3C85D7-1DDF-4702-AA80-0E036860E6FC}" name="Column6706"/>
    <tableColumn id="6723" xr3:uid="{B8379DFF-D5D6-4CB0-8AD5-F76A0F4FA5E8}" name="Column6707"/>
    <tableColumn id="6724" xr3:uid="{53E55AAE-65B7-471D-BF95-95F111C089EF}" name="Column6708"/>
    <tableColumn id="6725" xr3:uid="{F73BA666-62E6-4A06-BE1E-515A361654FE}" name="Column6709"/>
    <tableColumn id="6726" xr3:uid="{CA7FB385-2CD9-40B7-9CBA-B8C35F793BD7}" name="Column6710"/>
    <tableColumn id="6727" xr3:uid="{2EEB2E91-F751-4B14-BFEE-B26125B9081F}" name="Column6711"/>
    <tableColumn id="6728" xr3:uid="{E8288C24-55FB-4D00-8711-93B97D5567F9}" name="Column6712"/>
    <tableColumn id="6729" xr3:uid="{EF16E653-423E-47A7-9E69-2A122BF3C52D}" name="Column6713"/>
    <tableColumn id="6730" xr3:uid="{D097ABD4-4552-4308-BBD7-F9212C3D9D6C}" name="Column6714"/>
    <tableColumn id="6731" xr3:uid="{7D381D2D-9645-479A-8EF0-7DB1591D1985}" name="Column6715"/>
    <tableColumn id="6732" xr3:uid="{1E155C86-F695-44DB-9035-FC96DC374F77}" name="Column6716"/>
    <tableColumn id="6733" xr3:uid="{DE0D4479-0852-4CE8-A68E-175FAEE0BE5E}" name="Column6717"/>
    <tableColumn id="6734" xr3:uid="{BBDCA0C9-AA9C-4FE3-89D6-676EDE125987}" name="Column6718"/>
    <tableColumn id="6735" xr3:uid="{94DF454E-E42C-4F5B-B90E-FF07D8097B27}" name="Column6719"/>
    <tableColumn id="6736" xr3:uid="{423C8996-14CB-44DF-9EE9-4987A0CA083D}" name="Column6720"/>
    <tableColumn id="6737" xr3:uid="{09A65763-A1C9-41CD-B9CE-7E5805DD22C5}" name="Column6721"/>
    <tableColumn id="6738" xr3:uid="{237C7B03-8C24-42EA-A448-E3F0A41D2B99}" name="Column6722"/>
    <tableColumn id="6739" xr3:uid="{5E451C90-D2BB-4697-AEC2-788E80BF34D4}" name="Column6723"/>
    <tableColumn id="6740" xr3:uid="{8C63273D-2268-4DED-88E0-FF24B07546CD}" name="Column6724"/>
    <tableColumn id="6741" xr3:uid="{AEF172BE-1F7F-4190-88F8-DC066B419D50}" name="Column6725"/>
    <tableColumn id="6742" xr3:uid="{1CFE14B5-F2D0-46C9-A690-C44BB8B3160C}" name="Column6726"/>
    <tableColumn id="6743" xr3:uid="{1180641A-DBEB-4F36-ACDD-A77D64B0F1F4}" name="Column6727"/>
    <tableColumn id="6744" xr3:uid="{8E40E16C-B18C-42E0-B96E-66FBEA78FC6A}" name="Column6728"/>
    <tableColumn id="6745" xr3:uid="{289F7A26-62A8-4013-806A-E1BE6DE73D91}" name="Column6729"/>
    <tableColumn id="6746" xr3:uid="{97FCD699-A64C-4CDD-AAD0-C83F7EAA03C2}" name="Column6730"/>
    <tableColumn id="6747" xr3:uid="{6B9A0904-A2E9-4E00-8E9E-A1F65A46FE00}" name="Column6731"/>
    <tableColumn id="6748" xr3:uid="{9D916A1B-552B-42CF-A2AB-84B0FFC788AB}" name="Column6732"/>
    <tableColumn id="6749" xr3:uid="{0AA24496-BCE1-429F-B074-524E0CC2A142}" name="Column6733"/>
    <tableColumn id="6750" xr3:uid="{F5C72E0F-9936-454D-89FD-74EDAD1C47A6}" name="Column6734"/>
    <tableColumn id="6751" xr3:uid="{385BED71-E10D-4AC7-B3DB-0368B92B42C1}" name="Column6735"/>
    <tableColumn id="6752" xr3:uid="{C9DD4C84-DD03-4093-A89B-7A0469725D6B}" name="Column6736"/>
    <tableColumn id="6753" xr3:uid="{9E87B61F-0957-4FA3-B058-C28B87560D2A}" name="Column6737"/>
    <tableColumn id="6754" xr3:uid="{ED8147E9-70E4-45B4-9D5C-C215A5722C2C}" name="Column6738"/>
    <tableColumn id="6755" xr3:uid="{3CE13BD0-4A97-4DE5-871B-09D7DAEC2C58}" name="Column6739"/>
    <tableColumn id="6756" xr3:uid="{58CC01D9-DFE6-4A55-B337-E15867BF52DA}" name="Column6740"/>
    <tableColumn id="6757" xr3:uid="{DAA9D9E0-32A9-4EB1-A77A-D91FABA97FEA}" name="Column6741"/>
    <tableColumn id="6758" xr3:uid="{6F6B173E-47F7-470C-9D74-9BEC6774EE98}" name="Column6742"/>
    <tableColumn id="6759" xr3:uid="{E44BF03B-5043-421E-8B01-AE8213B9A701}" name="Column6743"/>
    <tableColumn id="6760" xr3:uid="{F7284B84-B944-40F2-A8EB-CD9E54D86FF9}" name="Column6744"/>
    <tableColumn id="6761" xr3:uid="{E5D6A65D-BAA3-4B24-9072-34A259C6D1AE}" name="Column6745"/>
    <tableColumn id="6762" xr3:uid="{C19E54B8-E04B-48BC-8600-482086DA8E8F}" name="Column6746"/>
    <tableColumn id="6763" xr3:uid="{9ED50C99-D8B8-4C2C-BB7B-5545EE830D10}" name="Column6747"/>
    <tableColumn id="6764" xr3:uid="{4EDFFAE5-D92B-4715-872F-280559CF70EE}" name="Column6748"/>
    <tableColumn id="6765" xr3:uid="{23151F0F-C212-4317-94EE-E6907EF035A7}" name="Column6749"/>
    <tableColumn id="6766" xr3:uid="{706E41EA-2CF1-4B0C-8DDF-5D0E5C49CC24}" name="Column6750"/>
    <tableColumn id="6767" xr3:uid="{188302FB-B694-4580-B834-38660533DBE9}" name="Column6751"/>
    <tableColumn id="6768" xr3:uid="{D675F7AB-6EA4-4C13-B655-AE692F0BBD2A}" name="Column6752"/>
    <tableColumn id="6769" xr3:uid="{D03706F3-C8E2-49EF-A8AB-518CBEC4B0FF}" name="Column6753"/>
    <tableColumn id="6770" xr3:uid="{E74AA63B-0DC5-4804-858B-4CF3231F8E23}" name="Column6754"/>
    <tableColumn id="6771" xr3:uid="{13B28ABF-D966-40D5-86C7-3DCCF570FE6F}" name="Column6755"/>
    <tableColumn id="6772" xr3:uid="{4D9EB0A2-1737-41D4-95F9-0E9F5213BC85}" name="Column6756"/>
    <tableColumn id="6773" xr3:uid="{3471CB75-0D86-4B3E-A237-D5F6D578F070}" name="Column6757"/>
    <tableColumn id="6774" xr3:uid="{F6A7480E-0C7C-4985-B9D9-89BF3A4FFE70}" name="Column6758"/>
    <tableColumn id="6775" xr3:uid="{958D8792-9BE4-4CE3-BBF7-D025A6312590}" name="Column6759"/>
    <tableColumn id="6776" xr3:uid="{B218EDC0-7F04-4F10-B2EE-77A399824919}" name="Column6760"/>
    <tableColumn id="6777" xr3:uid="{5B622EEA-E6F3-4171-A3FE-BB4E5E42A47F}" name="Column6761"/>
    <tableColumn id="6778" xr3:uid="{D17EF79C-7B5C-4D5B-AA07-637AE2163A9A}" name="Column6762"/>
    <tableColumn id="6779" xr3:uid="{485E5349-2AA7-4637-A905-4DC662BBF2E2}" name="Column6763"/>
    <tableColumn id="6780" xr3:uid="{5A2DA740-22DF-4665-82D4-E66387B3CAAF}" name="Column6764"/>
    <tableColumn id="6781" xr3:uid="{E54C39B7-20C9-47E0-8706-DE6748E9BE63}" name="Column6765"/>
    <tableColumn id="6782" xr3:uid="{96C4DC46-0623-4333-B59E-A12387E5E06B}" name="Column6766"/>
    <tableColumn id="6783" xr3:uid="{C0DADD60-3C92-403B-A507-FB9D33A83BA1}" name="Column6767"/>
    <tableColumn id="6784" xr3:uid="{49115DE5-77BA-48F1-8D22-DA0C3F66A845}" name="Column6768"/>
    <tableColumn id="6785" xr3:uid="{CC7E8311-0643-45A8-B952-B7AB66322A2C}" name="Column6769"/>
    <tableColumn id="6786" xr3:uid="{E0FD304F-D531-4394-97C2-310C894C8536}" name="Column6770"/>
    <tableColumn id="6787" xr3:uid="{CB272FFD-5863-43AF-B621-17BE314411E5}" name="Column6771"/>
    <tableColumn id="6788" xr3:uid="{876E5705-66DF-41C6-904A-B5BD78485E82}" name="Column6772"/>
    <tableColumn id="6789" xr3:uid="{3C8CD8E5-852A-4027-9F88-75FAC897422D}" name="Column6773"/>
    <tableColumn id="6790" xr3:uid="{EDC89FF7-0107-4BDB-9F7F-9E2D775D1E51}" name="Column6774"/>
    <tableColumn id="6791" xr3:uid="{CA26CB00-50F0-4B48-8509-C37D473B571E}" name="Column6775"/>
    <tableColumn id="6792" xr3:uid="{A43EDA8B-7B11-4730-B72F-3CE4B0639EA0}" name="Column6776"/>
    <tableColumn id="6793" xr3:uid="{7FFCD03A-E24C-46AE-906E-25F0407C4041}" name="Column6777"/>
    <tableColumn id="6794" xr3:uid="{F1D4C112-6913-4870-A976-9F7C295AD9B1}" name="Column6778"/>
    <tableColumn id="6795" xr3:uid="{35CF82B6-F4CB-415F-BE8C-377713079891}" name="Column6779"/>
    <tableColumn id="6796" xr3:uid="{2B383680-F1D8-4243-9D46-90809213C0DF}" name="Column6780"/>
    <tableColumn id="6797" xr3:uid="{279103A7-D4B0-4681-A0DA-634CC466EAB4}" name="Column6781"/>
    <tableColumn id="6798" xr3:uid="{DFFE84D9-24ED-47E7-B87D-0D4C11A1142C}" name="Column6782"/>
    <tableColumn id="6799" xr3:uid="{B2471230-F081-4912-980E-2802F5382C2A}" name="Column6783"/>
    <tableColumn id="6800" xr3:uid="{D5C7CDA7-7959-4D6E-B5B7-86A590780FDB}" name="Column6784"/>
    <tableColumn id="6801" xr3:uid="{FD52118C-58BF-48ED-AB91-635A33894250}" name="Column6785"/>
    <tableColumn id="6802" xr3:uid="{2BF56C04-CC9C-4932-873B-A2A3ADE346DA}" name="Column6786"/>
    <tableColumn id="6803" xr3:uid="{DBC8F4B0-0724-4C52-8725-402835BC5A0B}" name="Column6787"/>
    <tableColumn id="6804" xr3:uid="{203969EF-6C61-4E5B-9C01-06EE72E5AE7A}" name="Column6788"/>
    <tableColumn id="6805" xr3:uid="{0D8DC3DB-E4B1-41F2-90D4-A02719588F5D}" name="Column6789"/>
    <tableColumn id="6806" xr3:uid="{BAFEA828-6619-47F2-BDE7-F7CB280CB366}" name="Column6790"/>
    <tableColumn id="6807" xr3:uid="{152D16D8-A7B7-459D-84BC-2597D10E8E64}" name="Column6791"/>
    <tableColumn id="6808" xr3:uid="{F04FC13B-73FA-4A4C-90E3-ED26D7D16C07}" name="Column6792"/>
    <tableColumn id="6809" xr3:uid="{39F7F044-0BB2-4225-98FD-6F498D4FCCD5}" name="Column6793"/>
    <tableColumn id="6810" xr3:uid="{BD019971-9CE2-4A1A-B90A-A7265A847D13}" name="Column6794"/>
    <tableColumn id="6811" xr3:uid="{B5DCCCBA-F219-46B7-8F99-19DB1DD2F912}" name="Column6795"/>
    <tableColumn id="6812" xr3:uid="{77B7D6DB-3F4A-4E67-9ECA-9CD267A7827B}" name="Column6796"/>
    <tableColumn id="6813" xr3:uid="{3F2CA1C7-4012-4B4B-8BFF-56902EC5B846}" name="Column6797"/>
    <tableColumn id="6814" xr3:uid="{A608B478-4374-4B66-A106-EDB1D602BFF7}" name="Column6798"/>
    <tableColumn id="6815" xr3:uid="{0D9BC8C6-AB5A-46A1-BDCF-A4F737D31B85}" name="Column6799"/>
    <tableColumn id="6816" xr3:uid="{1D218BDB-40AB-4F2F-973E-24A5F448023D}" name="Column6800"/>
    <tableColumn id="6817" xr3:uid="{DD8DBF06-67CE-4EDB-AB9A-B068BF3C175D}" name="Column6801"/>
    <tableColumn id="6818" xr3:uid="{9F7C8F94-8529-41AF-8A7F-1B25C1478364}" name="Column6802"/>
    <tableColumn id="6819" xr3:uid="{1300674E-AF63-467F-AC80-038DDF201AB3}" name="Column6803"/>
    <tableColumn id="6820" xr3:uid="{50BAD4AA-8B87-45F4-A1D3-A13334A15D91}" name="Column6804"/>
    <tableColumn id="6821" xr3:uid="{14328AC2-F69A-41BF-A696-B61EB6A71636}" name="Column6805"/>
    <tableColumn id="6822" xr3:uid="{EBE628D1-764B-47FE-A640-212F7AC3896F}" name="Column6806"/>
    <tableColumn id="6823" xr3:uid="{0DF34403-309D-47A2-838C-94FE8B16CD27}" name="Column6807"/>
    <tableColumn id="6824" xr3:uid="{12AF80BF-A39A-4D1B-82C5-6057BB4FBCEC}" name="Column6808"/>
    <tableColumn id="6825" xr3:uid="{BA360762-C75F-481E-8FD1-814E36279962}" name="Column6809"/>
    <tableColumn id="6826" xr3:uid="{D1C35306-E635-4E5F-B4C2-10CE863C586A}" name="Column6810"/>
    <tableColumn id="6827" xr3:uid="{57B79E58-7EDA-4489-AA5E-0EB51658F825}" name="Column6811"/>
    <tableColumn id="6828" xr3:uid="{AA94AE11-2381-40BA-A0AA-EE801F0C5B46}" name="Column6812"/>
    <tableColumn id="6829" xr3:uid="{DBDB3FD8-829D-4BE5-B184-F07AC246502E}" name="Column6813"/>
    <tableColumn id="6830" xr3:uid="{3843F756-7418-4974-A386-BB9DEE4D3BFE}" name="Column6814"/>
    <tableColumn id="6831" xr3:uid="{4B5EDF4F-46C7-402E-A487-724F48929BA5}" name="Column6815"/>
    <tableColumn id="6832" xr3:uid="{439B622B-9F98-4BEA-B194-E77A5F651FB2}" name="Column6816"/>
    <tableColumn id="6833" xr3:uid="{5B7CEFCB-271B-4C32-89FC-C83BDC4E17C3}" name="Column6817"/>
    <tableColumn id="6834" xr3:uid="{F623ADEC-3339-4AD4-BC60-7B576CB98063}" name="Column6818"/>
    <tableColumn id="6835" xr3:uid="{0C21E8E2-742C-4D1F-9E78-8D0786CBCE4B}" name="Column6819"/>
    <tableColumn id="6836" xr3:uid="{56A0059E-06E4-41EE-9CE3-29E17B4CF448}" name="Column6820"/>
    <tableColumn id="6837" xr3:uid="{585CAAEA-D981-4D74-B7CB-1F414DD7A327}" name="Column6821"/>
    <tableColumn id="6838" xr3:uid="{2C730F08-2313-4F52-A8C4-3699B03EA50D}" name="Column6822"/>
    <tableColumn id="6839" xr3:uid="{9700FF18-125D-4414-8A63-168F7551F771}" name="Column6823"/>
    <tableColumn id="6840" xr3:uid="{E2C05E88-8346-45F7-95C5-5AF603E9B609}" name="Column6824"/>
    <tableColumn id="6841" xr3:uid="{EEBD9A6A-C93A-4891-AB3C-2C5E61CBDA85}" name="Column6825"/>
    <tableColumn id="6842" xr3:uid="{724DCE1C-9ECB-4F7A-86EF-9C6697714821}" name="Column6826"/>
    <tableColumn id="6843" xr3:uid="{1CEE086D-FCE7-48EB-8813-1B3BBA4FB1A5}" name="Column6827"/>
    <tableColumn id="6844" xr3:uid="{A1F41318-1CA1-4C03-8AD8-0F03A151E805}" name="Column6828"/>
    <tableColumn id="6845" xr3:uid="{99AE8964-9AE4-4FEC-A37A-9D453E013DAB}" name="Column6829"/>
    <tableColumn id="6846" xr3:uid="{2B43B2B3-DA91-4008-A4A2-EEE49052CFC8}" name="Column6830"/>
    <tableColumn id="6847" xr3:uid="{A13247DD-E409-4A49-9C79-5DE35B06162F}" name="Column6831"/>
    <tableColumn id="6848" xr3:uid="{3F49235D-9617-4D0E-BA78-C81D8514E987}" name="Column6832"/>
    <tableColumn id="6849" xr3:uid="{A2DC9EE7-0F7F-4DE1-A23D-03D583382D83}" name="Column6833"/>
    <tableColumn id="6850" xr3:uid="{0AB965B1-9F36-48B8-8F60-2146CDA70F74}" name="Column6834"/>
    <tableColumn id="6851" xr3:uid="{3DD0047D-9554-4730-928E-64F06B2D6842}" name="Column6835"/>
    <tableColumn id="6852" xr3:uid="{4818FD27-D213-4269-81A5-780575BE1805}" name="Column6836"/>
    <tableColumn id="6853" xr3:uid="{34E9911A-98B7-4485-91BF-95C25097EAB5}" name="Column6837"/>
    <tableColumn id="6854" xr3:uid="{33432068-7844-49C3-8628-34BEFFDBC85E}" name="Column6838"/>
    <tableColumn id="6855" xr3:uid="{A3768ADF-02E1-45CA-B506-E857BF2F64CC}" name="Column6839"/>
    <tableColumn id="6856" xr3:uid="{D83FB351-5EA2-45FF-A1B7-4D1C721F7C6D}" name="Column6840"/>
    <tableColumn id="6857" xr3:uid="{628B8E57-26EE-410E-836C-4D620033370F}" name="Column6841"/>
    <tableColumn id="6858" xr3:uid="{86FE4B8E-87F5-44BD-A4F4-14017CDDE01E}" name="Column6842"/>
    <tableColumn id="6859" xr3:uid="{CC933980-1DA0-4115-9B58-DE525D96BAB2}" name="Column6843"/>
    <tableColumn id="6860" xr3:uid="{3CB9CB98-E0DC-4F20-9015-CF9E952518F0}" name="Column6844"/>
    <tableColumn id="6861" xr3:uid="{2DED62C9-E11C-4EE1-AD9C-1131CCA2CC33}" name="Column6845"/>
    <tableColumn id="6862" xr3:uid="{9C88AB2D-B125-46F4-9CB0-ED7AC0F2C662}" name="Column6846"/>
    <tableColumn id="6863" xr3:uid="{ACAB1C58-0F74-4EA0-9813-D69B6CD18027}" name="Column6847"/>
    <tableColumn id="6864" xr3:uid="{E0CC173F-0544-4008-9D62-443C2AFD7A1A}" name="Column6848"/>
    <tableColumn id="6865" xr3:uid="{E6015E60-539A-413F-97B9-BB9BC7FD2ADD}" name="Column6849"/>
    <tableColumn id="6866" xr3:uid="{6393797A-C777-41A3-B875-DBE4CC5E28E3}" name="Column6850"/>
    <tableColumn id="6867" xr3:uid="{366E136F-5678-4C81-8C72-208BFA130B88}" name="Column6851"/>
    <tableColumn id="6868" xr3:uid="{2BE2647E-69C4-4774-8FA1-D4A4AB471CE0}" name="Column6852"/>
    <tableColumn id="6869" xr3:uid="{DFD17420-FBD7-43DC-A0D5-8B7A7A683B60}" name="Column6853"/>
    <tableColumn id="6870" xr3:uid="{42B305C6-B50A-44FC-80D5-24825259FF5C}" name="Column6854"/>
    <tableColumn id="6871" xr3:uid="{831FFA48-F016-47E1-9D92-1CAA6CB1CB6D}" name="Column6855"/>
    <tableColumn id="6872" xr3:uid="{D4F2082A-4998-4753-B769-EF6170516D07}" name="Column6856"/>
    <tableColumn id="6873" xr3:uid="{3A16BF73-A05B-4DD7-B1D9-520DB6CC4D97}" name="Column6857"/>
    <tableColumn id="6874" xr3:uid="{2B764D60-43EB-4B2A-A131-C6107FF00D43}" name="Column6858"/>
    <tableColumn id="6875" xr3:uid="{5450FE4C-4C7D-42E0-A093-DE7DD36F796A}" name="Column6859"/>
    <tableColumn id="6876" xr3:uid="{EACC9027-5EC0-4CC6-B9D3-F4C324E44112}" name="Column6860"/>
    <tableColumn id="6877" xr3:uid="{2FE890F8-2020-41B8-A98C-8409FC325646}" name="Column6861"/>
    <tableColumn id="6878" xr3:uid="{FE927719-9D97-489E-9CCB-02CE0D609883}" name="Column6862"/>
    <tableColumn id="6879" xr3:uid="{2A5BE378-6045-4A95-8688-7C6C2D5F6922}" name="Column6863"/>
    <tableColumn id="6880" xr3:uid="{7CA1CD83-ED36-4217-A265-6A2F34F52F44}" name="Column6864"/>
    <tableColumn id="6881" xr3:uid="{4059C356-2ED7-4591-B057-8E8FAA669139}" name="Column6865"/>
    <tableColumn id="6882" xr3:uid="{21448CF4-C546-420B-912F-717CF8350A64}" name="Column6866"/>
    <tableColumn id="6883" xr3:uid="{B92CCF6E-206E-4E47-B0ED-6AEE4762D058}" name="Column6867"/>
    <tableColumn id="6884" xr3:uid="{A882B246-D3F5-47D1-85D3-63A510736515}" name="Column6868"/>
    <tableColumn id="6885" xr3:uid="{02153E37-8661-434D-95CE-FC9DBC82F599}" name="Column6869"/>
    <tableColumn id="6886" xr3:uid="{C47ABE23-AC2A-4F7C-9AEA-5F201B00EC5A}" name="Column6870"/>
    <tableColumn id="6887" xr3:uid="{3446317F-3BAA-4B4D-B5EC-EE69C8D64B4E}" name="Column6871"/>
    <tableColumn id="6888" xr3:uid="{E67CC102-1030-4BE7-8655-F096B818C0D5}" name="Column6872"/>
    <tableColumn id="6889" xr3:uid="{33C12476-7481-463E-88FA-D04810A9FE8D}" name="Column6873"/>
    <tableColumn id="6890" xr3:uid="{4307CF6A-54B9-48DE-8573-8385E865D228}" name="Column6874"/>
    <tableColumn id="6891" xr3:uid="{17C64B7A-4AB6-47EF-80D0-41BE73D54BA4}" name="Column6875"/>
    <tableColumn id="6892" xr3:uid="{A6BF6255-46B2-409B-9E6C-8056FF67BA35}" name="Column6876"/>
    <tableColumn id="6893" xr3:uid="{B0A2F0CE-D5CF-4A09-9A81-771694C9656B}" name="Column6877"/>
    <tableColumn id="6894" xr3:uid="{1EB64121-E1EA-4E64-801D-B7C550747568}" name="Column6878"/>
    <tableColumn id="6895" xr3:uid="{E04C291B-B998-4E9A-A072-BD468CC030B8}" name="Column6879"/>
    <tableColumn id="6896" xr3:uid="{D363F8E7-29F3-41CD-BB86-805DCC44BCA8}" name="Column6880"/>
    <tableColumn id="6897" xr3:uid="{54542DFA-8B0C-46A7-A75A-0DBEB3DB3CBB}" name="Column6881"/>
    <tableColumn id="6898" xr3:uid="{E79E1EAB-E04B-4624-8AFF-7BCA490F4BE0}" name="Column6882"/>
    <tableColumn id="6899" xr3:uid="{8085EA6B-A62B-4A63-B07C-88D8FD40783D}" name="Column6883"/>
    <tableColumn id="6900" xr3:uid="{A2F702D8-2476-45DB-B8E3-DC4F69347AD8}" name="Column6884"/>
    <tableColumn id="6901" xr3:uid="{E3FB0D3F-2DA6-43B7-971E-C56A97213359}" name="Column6885"/>
    <tableColumn id="6902" xr3:uid="{ACA1EB1F-A5C4-48F9-B93D-C4A7CE17A6C4}" name="Column6886"/>
    <tableColumn id="6903" xr3:uid="{7187267E-7A0F-46FB-B1D7-86031B52DC71}" name="Column6887"/>
    <tableColumn id="6904" xr3:uid="{45F9AB28-08F7-4D82-A786-0FCBD6550C37}" name="Column6888"/>
    <tableColumn id="6905" xr3:uid="{7D3BD061-EF22-405F-BDE0-AE1936E518E4}" name="Column6889"/>
    <tableColumn id="6906" xr3:uid="{AEB0FF2E-EEFA-4ED3-9090-76A8471FBB4A}" name="Column6890"/>
    <tableColumn id="6907" xr3:uid="{521C6B32-ED53-4DB1-BBF2-0D32F5AE241F}" name="Column6891"/>
    <tableColumn id="6908" xr3:uid="{0F3B930C-4141-4671-9B3C-872B420B681E}" name="Column6892"/>
    <tableColumn id="6909" xr3:uid="{4CD5C53A-5C3D-4EA3-8E2D-A94E9A48E783}" name="Column6893"/>
    <tableColumn id="6910" xr3:uid="{0FC72F8E-39C3-4051-B6AF-7568E2797E92}" name="Column6894"/>
    <tableColumn id="6911" xr3:uid="{7BFA9B5F-856A-4933-9685-CF2AA02827B1}" name="Column6895"/>
    <tableColumn id="6912" xr3:uid="{8AED3F37-3048-4F1A-AE58-58EA4F08645A}" name="Column6896"/>
    <tableColumn id="6913" xr3:uid="{A415312F-79CB-4C0A-ABEF-AA45CD782212}" name="Column6897"/>
    <tableColumn id="6914" xr3:uid="{C1D43F78-9DD5-4BB8-9CF0-D40E34A99E1B}" name="Column6898"/>
    <tableColumn id="6915" xr3:uid="{A0150EB2-5334-4470-9041-F31297DFBF88}" name="Column6899"/>
    <tableColumn id="6916" xr3:uid="{AEE00682-3CBD-40AA-8BCD-3F3420424650}" name="Column6900"/>
    <tableColumn id="6917" xr3:uid="{578758FF-4677-4DD5-BE03-4BF935606B34}" name="Column6901"/>
    <tableColumn id="6918" xr3:uid="{4549FEA8-402C-4827-8E67-9ACA872B80FC}" name="Column6902"/>
    <tableColumn id="6919" xr3:uid="{446AA095-6CEF-4276-8F92-4778D408504F}" name="Column6903"/>
    <tableColumn id="6920" xr3:uid="{54AA94A8-055E-4773-8452-C7F7FAC9A0D1}" name="Column6904"/>
    <tableColumn id="6921" xr3:uid="{892343F6-7999-4E3B-9E73-71ADD1FA8AC7}" name="Column6905"/>
    <tableColumn id="6922" xr3:uid="{E2A89794-BF8B-4154-B8AA-5BDCF5D087F2}" name="Column6906"/>
    <tableColumn id="6923" xr3:uid="{BC8134FF-E458-4AD9-9B66-CBB2AF10BA3A}" name="Column6907"/>
    <tableColumn id="6924" xr3:uid="{0751D916-3124-49F5-8AD4-2DF211560A57}" name="Column6908"/>
    <tableColumn id="6925" xr3:uid="{6F8A2FE6-FBB1-42A4-9E99-BB971FF336DF}" name="Column6909"/>
    <tableColumn id="6926" xr3:uid="{25C27AFD-4D25-4A96-BD0F-CFC6F761F1EC}" name="Column6910"/>
    <tableColumn id="6927" xr3:uid="{E2AF8473-5BA2-4EF4-89E9-BB5D992C9764}" name="Column6911"/>
    <tableColumn id="6928" xr3:uid="{DF72017D-8CAA-443F-8411-9F2E17AB61B8}" name="Column6912"/>
    <tableColumn id="6929" xr3:uid="{598A6257-2340-4450-9E3F-1B03AF94DD1C}" name="Column6913"/>
    <tableColumn id="6930" xr3:uid="{395D53CE-0EEF-4A3B-984D-AD87A8672BAC}" name="Column6914"/>
    <tableColumn id="6931" xr3:uid="{41646AED-1337-44A2-B1F6-B40FD5826611}" name="Column6915"/>
    <tableColumn id="6932" xr3:uid="{D9ACB8DC-B2EC-46C2-A86D-F9F85A0B737D}" name="Column6916"/>
    <tableColumn id="6933" xr3:uid="{7C361F60-FB92-4F73-92CF-1596AB21B7BC}" name="Column6917"/>
    <tableColumn id="6934" xr3:uid="{BA8A3BCD-BF03-4751-BDD7-D78B16ED8462}" name="Column6918"/>
    <tableColumn id="6935" xr3:uid="{0B574DFE-6233-4A31-9465-2D10C257A188}" name="Column6919"/>
    <tableColumn id="6936" xr3:uid="{535C263A-5C54-4BC1-8A53-20268B2A29D2}" name="Column6920"/>
    <tableColumn id="6937" xr3:uid="{12E7B4EC-2F02-4896-B2CF-48854A7EF75E}" name="Column6921"/>
    <tableColumn id="6938" xr3:uid="{3D4BD29D-4D1C-4B04-9694-32531550EA57}" name="Column6922"/>
    <tableColumn id="6939" xr3:uid="{604D3B5B-AACA-443C-8F11-6AF17913DC82}" name="Column6923"/>
    <tableColumn id="6940" xr3:uid="{CB5B2675-BF93-42A2-A7A9-39C5AC71CA17}" name="Column6924"/>
    <tableColumn id="6941" xr3:uid="{29C224F5-556B-4AB5-9159-EFBE99F45B72}" name="Column6925"/>
    <tableColumn id="6942" xr3:uid="{5C4D60F1-2552-42F1-9026-2E19AFF9980C}" name="Column6926"/>
    <tableColumn id="6943" xr3:uid="{721428DF-5B3E-4EB4-8994-77274D95159D}" name="Column6927"/>
    <tableColumn id="6944" xr3:uid="{8814CFC4-A6B4-4B7C-A4F1-12B4DF3230AE}" name="Column6928"/>
    <tableColumn id="6945" xr3:uid="{39F12E6A-9F86-4E17-A20C-4FA22003E0C5}" name="Column6929"/>
    <tableColumn id="6946" xr3:uid="{0A2BE053-DE13-4419-9F25-1383AB64C898}" name="Column6930"/>
    <tableColumn id="6947" xr3:uid="{72E9B51D-0757-4745-B3C6-855A9F51FFE6}" name="Column6931"/>
    <tableColumn id="6948" xr3:uid="{32859A7D-A7D9-4F0A-B1C1-35C407A9E984}" name="Column6932"/>
    <tableColumn id="6949" xr3:uid="{785454E9-6C3E-4185-9CCE-0D510D90EBC7}" name="Column6933"/>
    <tableColumn id="6950" xr3:uid="{F6C5F25D-94E8-4145-9FFE-66A1B3B92D5E}" name="Column6934"/>
    <tableColumn id="6951" xr3:uid="{081BA008-F8AF-429C-BAFE-623BC5D716BC}" name="Column6935"/>
    <tableColumn id="6952" xr3:uid="{92976D9E-1D0A-41C0-8A48-284EAA1AB65C}" name="Column6936"/>
    <tableColumn id="6953" xr3:uid="{71F35F80-C4EF-4722-9024-6C6DCF194DC3}" name="Column6937"/>
    <tableColumn id="6954" xr3:uid="{CB532889-B407-4620-B2D9-751B8AFE0EDE}" name="Column6938"/>
    <tableColumn id="6955" xr3:uid="{18B71912-764C-4423-8BF8-DB336E5D951F}" name="Column6939"/>
    <tableColumn id="6956" xr3:uid="{C8E89C57-32CE-4EC4-A845-E6D5FAF48167}" name="Column6940"/>
    <tableColumn id="6957" xr3:uid="{DC9678E1-EA21-4B6D-8362-E18924FD4E7B}" name="Column6941"/>
    <tableColumn id="6958" xr3:uid="{EA8BBA26-F8B5-4EA0-AEE6-4437B5A02FA3}" name="Column6942"/>
    <tableColumn id="6959" xr3:uid="{A836AE48-4C6D-4E2E-A5E3-FB70834E8403}" name="Column6943"/>
    <tableColumn id="6960" xr3:uid="{9CF32D3F-D619-420E-95BA-FFE14EEAFB35}" name="Column6944"/>
    <tableColumn id="6961" xr3:uid="{13EA549C-4242-4E42-AC8F-042EA7A7234E}" name="Column6945"/>
    <tableColumn id="6962" xr3:uid="{9B4CF5BA-8EAB-4E03-8D36-F9201CF9B8B4}" name="Column6946"/>
    <tableColumn id="6963" xr3:uid="{CB6E42E6-79ED-4E6D-AADD-6DD1DAB08A96}" name="Column6947"/>
    <tableColumn id="6964" xr3:uid="{A2FC2A72-8E30-47B5-8664-DE5E68470704}" name="Column6948"/>
    <tableColumn id="6965" xr3:uid="{70385F69-BA04-4F22-82AE-9111625B16BA}" name="Column6949"/>
    <tableColumn id="6966" xr3:uid="{58E4D22E-CC22-4E20-ADF3-81B3CF5B3405}" name="Column6950"/>
    <tableColumn id="6967" xr3:uid="{DC5D6F7E-983B-4EFA-880A-EF44DAFB6D18}" name="Column6951"/>
    <tableColumn id="6968" xr3:uid="{2B921968-ED96-46CA-8D32-74F00989293F}" name="Column6952"/>
    <tableColumn id="6969" xr3:uid="{0C20CB19-44E7-4B79-8A44-7B7A93AACCC1}" name="Column6953"/>
    <tableColumn id="6970" xr3:uid="{C6E47891-B57B-4C00-8348-824689F36A71}" name="Column6954"/>
    <tableColumn id="6971" xr3:uid="{3493F89B-7B4C-464A-B0D2-2B1EF42DB2A0}" name="Column6955"/>
    <tableColumn id="6972" xr3:uid="{0FBD25D3-1C90-4B30-B95C-628AA8CE870A}" name="Column6956"/>
    <tableColumn id="6973" xr3:uid="{CA1D9080-1509-44F3-B9C4-D48952D02B62}" name="Column6957"/>
    <tableColumn id="6974" xr3:uid="{6F1E34EF-44CF-418C-985A-0998C1293FFB}" name="Column6958"/>
    <tableColumn id="6975" xr3:uid="{9E89001A-A7D0-4E7D-A996-0AAF386CA2BF}" name="Column6959"/>
    <tableColumn id="6976" xr3:uid="{1A1F9AB2-EA9A-4E07-8212-DB9BB981B9D3}" name="Column6960"/>
    <tableColumn id="6977" xr3:uid="{E10666C4-35B9-4E79-99EB-1864F0DB4A91}" name="Column6961"/>
    <tableColumn id="6978" xr3:uid="{BEC87E6D-93C7-4C54-BB49-386EB5103672}" name="Column6962"/>
    <tableColumn id="6979" xr3:uid="{C0689A04-2F2E-461D-8A60-A5C0D1291139}" name="Column6963"/>
    <tableColumn id="6980" xr3:uid="{CE5FD23A-EAEC-4B9F-802C-66E95CC21C77}" name="Column6964"/>
    <tableColumn id="6981" xr3:uid="{42FE5D72-3227-4769-90B5-65FA3BCC1E95}" name="Column6965"/>
    <tableColumn id="6982" xr3:uid="{54BBE2FD-312D-4380-AB31-6A42665C13DF}" name="Column6966"/>
    <tableColumn id="6983" xr3:uid="{8890F1C5-1538-4EC7-9017-8AF6D15CA031}" name="Column6967"/>
    <tableColumn id="6984" xr3:uid="{56332F5C-93FA-47D8-B3E7-A3FCF2AA97B1}" name="Column6968"/>
    <tableColumn id="6985" xr3:uid="{B35183B5-C645-42D0-9C3C-E7CA6C1C8C2D}" name="Column6969"/>
    <tableColumn id="6986" xr3:uid="{F094F2EA-C90A-4557-9A50-9890FAE2C7BB}" name="Column6970"/>
    <tableColumn id="6987" xr3:uid="{4F0DF428-A764-4984-B5D3-B023333A174C}" name="Column6971"/>
    <tableColumn id="6988" xr3:uid="{59D7D272-7399-47FE-96ED-62A419BD26D0}" name="Column6972"/>
    <tableColumn id="6989" xr3:uid="{6622D8D9-C30F-47C9-B26E-54D37235D8F4}" name="Column6973"/>
    <tableColumn id="6990" xr3:uid="{2AC088F9-9ACB-4C13-BC7E-318F58BF2E00}" name="Column6974"/>
    <tableColumn id="6991" xr3:uid="{253BA967-77E7-49FD-96A7-1B091F250EF4}" name="Column6975"/>
    <tableColumn id="6992" xr3:uid="{0FF21F39-99C3-455D-9F34-D8C2C0702A38}" name="Column6976"/>
    <tableColumn id="6993" xr3:uid="{8139DFC0-06DF-4597-9326-F4F1BDD3AFCF}" name="Column6977"/>
    <tableColumn id="6994" xr3:uid="{19ED85AF-F5DB-45E6-B3A2-3957ACA2C2D8}" name="Column6978"/>
    <tableColumn id="6995" xr3:uid="{EB40CE9F-0CB3-42F3-B2EC-881FA6F40401}" name="Column6979"/>
    <tableColumn id="6996" xr3:uid="{9584B1FF-998B-4BD9-8BDD-F9DD6387A684}" name="Column6980"/>
    <tableColumn id="6997" xr3:uid="{E3B99452-AF59-41C2-921F-C87C16B1897A}" name="Column6981"/>
    <tableColumn id="6998" xr3:uid="{EE46E6D9-5272-49CC-BDA6-6985AAD0A91B}" name="Column6982"/>
    <tableColumn id="6999" xr3:uid="{C40EB170-9A4A-44A9-AF3E-8B1F4659ED42}" name="Column6983"/>
    <tableColumn id="7000" xr3:uid="{7D824B83-9A25-4FE0-BADF-924FAD5809B0}" name="Column6984"/>
    <tableColumn id="7001" xr3:uid="{5E5DDBB4-D379-4C35-93A6-4CBF37E93B37}" name="Column6985"/>
    <tableColumn id="7002" xr3:uid="{FA8C037F-B455-4A92-9450-7B162CAE0B0A}" name="Column6986"/>
    <tableColumn id="7003" xr3:uid="{28A38025-A522-45D8-BD3E-36482B2D50BF}" name="Column6987"/>
    <tableColumn id="7004" xr3:uid="{D994CA92-E7E1-42D9-AE19-27D227C0005C}" name="Column6988"/>
    <tableColumn id="7005" xr3:uid="{FCBF30B0-8B89-4585-B5A5-4E329A408DE3}" name="Column6989"/>
    <tableColumn id="7006" xr3:uid="{81338B9D-720F-49EC-95F7-2D94897A0E14}" name="Column6990"/>
    <tableColumn id="7007" xr3:uid="{59155633-9577-4F19-8E52-2DE949D47D4C}" name="Column6991"/>
    <tableColumn id="7008" xr3:uid="{C886A734-5998-45DB-A888-48CB7D72AD54}" name="Column6992"/>
    <tableColumn id="7009" xr3:uid="{42084073-0534-4C88-A297-4B49F2DDEF9C}" name="Column6993"/>
    <tableColumn id="7010" xr3:uid="{2E3652A7-76FE-47BA-AC6F-DC73173F7D95}" name="Column6994"/>
    <tableColumn id="7011" xr3:uid="{BFEF6A98-B9CF-4213-9DE9-CDA61A8D8E57}" name="Column6995"/>
    <tableColumn id="7012" xr3:uid="{91774982-DE0A-419F-B3E8-00C5BF678F7E}" name="Column6996"/>
    <tableColumn id="7013" xr3:uid="{C3FFC949-92A1-4631-8AD2-088C93073DC5}" name="Column6997"/>
    <tableColumn id="7014" xr3:uid="{05739AE4-4C00-40CD-8EAC-8E876C03019D}" name="Column6998"/>
    <tableColumn id="7015" xr3:uid="{A7078246-B892-461F-A04D-DD3856C35537}" name="Column6999"/>
    <tableColumn id="7016" xr3:uid="{2E15D825-1F94-4317-A3C7-B4EB6E3147B7}" name="Column7000"/>
    <tableColumn id="7017" xr3:uid="{346EB728-1EFB-4DE8-93F7-AAC2BC0C2540}" name="Column7001"/>
    <tableColumn id="7018" xr3:uid="{E622AE52-92F8-4839-B81A-704C28332636}" name="Column7002"/>
    <tableColumn id="7019" xr3:uid="{E5A76C6E-35B0-42A9-97F6-7F7F3C137F53}" name="Column7003"/>
    <tableColumn id="7020" xr3:uid="{69057115-99BB-4380-8274-79485EF913DC}" name="Column7004"/>
    <tableColumn id="7021" xr3:uid="{C725F8B5-4F53-4A92-BC3A-BB5D5F1C6151}" name="Column7005"/>
    <tableColumn id="7022" xr3:uid="{48FB40D6-2AB9-462B-BD83-A5800433BC1C}" name="Column7006"/>
    <tableColumn id="7023" xr3:uid="{8568DEC6-8F13-4CC3-BB21-A72499B5BE2C}" name="Column7007"/>
    <tableColumn id="7024" xr3:uid="{AF376CB6-D294-46E6-B81B-EE034657AD32}" name="Column7008"/>
    <tableColumn id="7025" xr3:uid="{B7B6B90D-37B1-41DD-B968-58BAA69DBDBB}" name="Column7009"/>
    <tableColumn id="7026" xr3:uid="{164DF424-0C29-48FD-9B4D-9BEFF0CBCC07}" name="Column7010"/>
    <tableColumn id="7027" xr3:uid="{63301BAF-8F87-40E8-94C2-6190ABD442E3}" name="Column7011"/>
    <tableColumn id="7028" xr3:uid="{6907B936-EE1F-462B-B587-1F5EDE4CF98D}" name="Column7012"/>
    <tableColumn id="7029" xr3:uid="{4363BFE3-E2B9-437C-928B-8949407A8060}" name="Column7013"/>
    <tableColumn id="7030" xr3:uid="{A0C54BCC-46F6-4529-A850-EA04080A24EE}" name="Column7014"/>
    <tableColumn id="7031" xr3:uid="{ED67D906-16E5-42AF-A943-93A6A6AD68DA}" name="Column7015"/>
    <tableColumn id="7032" xr3:uid="{C699B8F7-343D-4C39-B7AA-0EE43BE902CA}" name="Column7016"/>
    <tableColumn id="7033" xr3:uid="{EC966534-113C-4A86-8D6A-A97FD8941465}" name="Column7017"/>
    <tableColumn id="7034" xr3:uid="{6F392899-1575-4A68-BA09-1AC02E531E0A}" name="Column7018"/>
    <tableColumn id="7035" xr3:uid="{8BC4FADC-4AEE-4DD3-8727-9145E13B5386}" name="Column7019"/>
    <tableColumn id="7036" xr3:uid="{4DA53E3A-6A6E-4E4A-914F-CEE8752964EC}" name="Column7020"/>
    <tableColumn id="7037" xr3:uid="{EA82DF3E-6FA0-4970-BFA8-21B4E22AF0F8}" name="Column7021"/>
    <tableColumn id="7038" xr3:uid="{7C5A52CF-FEAE-4DF5-A91A-73B67F108EA3}" name="Column7022"/>
    <tableColumn id="7039" xr3:uid="{20C0604F-FFCC-4DE2-A3D4-55569D81F2A2}" name="Column7023"/>
    <tableColumn id="7040" xr3:uid="{D00F7D4D-CE18-494A-B498-304611C73114}" name="Column7024"/>
    <tableColumn id="7041" xr3:uid="{4489536F-A8DA-4354-B60C-B19CCBD6D747}" name="Column7025"/>
    <tableColumn id="7042" xr3:uid="{75E8C8E5-15DC-468B-8ED3-B2809F16E10C}" name="Column7026"/>
    <tableColumn id="7043" xr3:uid="{02435D0C-8A85-4902-AFC3-9E9684B989A7}" name="Column7027"/>
    <tableColumn id="7044" xr3:uid="{C1527FA2-6C2D-457B-A19D-8A09ED541162}" name="Column7028"/>
    <tableColumn id="7045" xr3:uid="{144EDF78-C80C-458E-9D21-72BAB3CDD110}" name="Column7029"/>
    <tableColumn id="7046" xr3:uid="{1294FBA4-97C0-4036-95CF-C9D2567BA64A}" name="Column7030"/>
    <tableColumn id="7047" xr3:uid="{98BED271-2BFA-44E6-9107-CDA21FE0A5C1}" name="Column7031"/>
    <tableColumn id="7048" xr3:uid="{B4630D09-A814-4FA9-B359-89C172144ECC}" name="Column7032"/>
    <tableColumn id="7049" xr3:uid="{DF7E98D1-7D7B-41C0-8D34-5926E82E803E}" name="Column7033"/>
    <tableColumn id="7050" xr3:uid="{CCF08B6F-BAFC-460C-859D-C888DFE299AA}" name="Column7034"/>
    <tableColumn id="7051" xr3:uid="{3CA01B5B-5B6E-4601-816C-2A820174785E}" name="Column7035"/>
    <tableColumn id="7052" xr3:uid="{8CB89142-52C7-4465-9972-78D05FFB2100}" name="Column7036"/>
    <tableColumn id="7053" xr3:uid="{10CE8EE0-3D58-47A2-9819-C09BF065677C}" name="Column7037"/>
    <tableColumn id="7054" xr3:uid="{FAC8152F-945F-461E-A4CF-2D38CF468854}" name="Column7038"/>
    <tableColumn id="7055" xr3:uid="{AB280C68-A0BF-426D-BC76-5A8538725C75}" name="Column7039"/>
    <tableColumn id="7056" xr3:uid="{2D213680-2C69-4B29-8347-577684B9298D}" name="Column7040"/>
    <tableColumn id="7057" xr3:uid="{03E867F5-6AC1-42E0-94E1-FFC23AE720F7}" name="Column7041"/>
    <tableColumn id="7058" xr3:uid="{72311292-25F2-481A-AB74-7DA17A1E4284}" name="Column7042"/>
    <tableColumn id="7059" xr3:uid="{93AE107D-8D25-4A9B-963D-FAF2F0EA36E6}" name="Column7043"/>
    <tableColumn id="7060" xr3:uid="{BC1B2E7C-8787-462B-9578-C7313AE792CE}" name="Column7044"/>
    <tableColumn id="7061" xr3:uid="{AE36FE81-8687-43E7-A66D-F8610281D78B}" name="Column7045"/>
    <tableColumn id="7062" xr3:uid="{84FECB86-F768-408C-9980-4C85794D695E}" name="Column7046"/>
    <tableColumn id="7063" xr3:uid="{A3C57241-ED42-4866-B2C4-9F45A2896767}" name="Column7047"/>
    <tableColumn id="7064" xr3:uid="{B952762A-FC9E-40CD-AF18-FBD62B651EF3}" name="Column7048"/>
    <tableColumn id="7065" xr3:uid="{5AD751F1-96FD-4AA8-A425-58F03F8A193D}" name="Column7049"/>
    <tableColumn id="7066" xr3:uid="{2F9CB682-520F-40EC-BEB4-16BA5AD477AE}" name="Column7050"/>
    <tableColumn id="7067" xr3:uid="{65B1190C-B816-4D71-9933-D26DBC14E68E}" name="Column7051"/>
    <tableColumn id="7068" xr3:uid="{77FFB91D-A28C-4D35-85F1-8279316E489B}" name="Column7052"/>
    <tableColumn id="7069" xr3:uid="{CCB0D378-7DAB-4AAF-9796-35E8C633E5A9}" name="Column7053"/>
    <tableColumn id="7070" xr3:uid="{A07D0773-ECA3-4E4B-AE9F-8A3DE5360CA5}" name="Column7054"/>
    <tableColumn id="7071" xr3:uid="{7D4AF02E-FCF2-4B27-A0B1-0C97E1061949}" name="Column7055"/>
    <tableColumn id="7072" xr3:uid="{30CBF62A-FD22-473F-9082-FFA85D838226}" name="Column7056"/>
    <tableColumn id="7073" xr3:uid="{99A9826C-9BDD-4CFA-820E-397A4AA33F7B}" name="Column7057"/>
    <tableColumn id="7074" xr3:uid="{2E971F81-1B4A-46C7-8DC3-D499B0B6031D}" name="Column7058"/>
    <tableColumn id="7075" xr3:uid="{1F118F24-5C32-430F-9C93-0546D0DBAE9A}" name="Column7059"/>
    <tableColumn id="7076" xr3:uid="{F043D88D-AB59-4F04-A687-B6636F1889EA}" name="Column7060"/>
    <tableColumn id="7077" xr3:uid="{54F8F346-D64F-42D2-BE4A-1F60BA5A1B2F}" name="Column7061"/>
    <tableColumn id="7078" xr3:uid="{37F6C689-6150-43F0-8727-41A34492173F}" name="Column7062"/>
    <tableColumn id="7079" xr3:uid="{6E432557-0E0C-47B3-9F98-781CF133DEB9}" name="Column7063"/>
    <tableColumn id="7080" xr3:uid="{FE94547F-9BCE-4017-8A5C-D5FBD5D50ACC}" name="Column7064"/>
    <tableColumn id="7081" xr3:uid="{B6044C23-3A44-4566-BC5B-A0B3FA8DFF19}" name="Column7065"/>
    <tableColumn id="7082" xr3:uid="{247DCE89-0339-4664-91A1-A4FD636EDE0A}" name="Column7066"/>
    <tableColumn id="7083" xr3:uid="{14F45EA7-69D8-4C7A-98E3-9EE8DA6A26E7}" name="Column7067"/>
    <tableColumn id="7084" xr3:uid="{AC18105E-39E0-4900-93C2-09A7446779C0}" name="Column7068"/>
    <tableColumn id="7085" xr3:uid="{DCA5FB9D-847F-46EC-B17A-6D8EE888B551}" name="Column7069"/>
    <tableColumn id="7086" xr3:uid="{FAFDDF43-6C17-4ECB-9277-511FB65AD8E9}" name="Column7070"/>
    <tableColumn id="7087" xr3:uid="{8C9029CD-7558-408C-B80C-97E9F15E47F2}" name="Column7071"/>
    <tableColumn id="7088" xr3:uid="{3A89DA4C-0F36-4D26-B88E-D248674B9478}" name="Column7072"/>
    <tableColumn id="7089" xr3:uid="{A7581C24-28F3-4CA1-B727-128A07209CDC}" name="Column7073"/>
    <tableColumn id="7090" xr3:uid="{7728E16F-8577-4F45-957E-C36660DD72D5}" name="Column7074"/>
    <tableColumn id="7091" xr3:uid="{9085161C-F670-45DB-BB14-D11FE4C5EC9D}" name="Column7075"/>
    <tableColumn id="7092" xr3:uid="{C20B6B8B-2C08-40E6-AC73-5C8F00949C12}" name="Column7076"/>
    <tableColumn id="7093" xr3:uid="{4868C8D7-9BC3-4EB9-80FB-62B1364C94C8}" name="Column7077"/>
    <tableColumn id="7094" xr3:uid="{C72E61CE-0369-48E1-AB3A-5FADF8548CF8}" name="Column7078"/>
    <tableColumn id="7095" xr3:uid="{410B3E88-E6B5-47E0-A051-3926DEF38B3A}" name="Column7079"/>
    <tableColumn id="7096" xr3:uid="{5A06EC4B-6422-41F8-922E-7E6C9387F99E}" name="Column7080"/>
    <tableColumn id="7097" xr3:uid="{135D205D-DAC9-4E1E-BA87-876BB75572CC}" name="Column7081"/>
    <tableColumn id="7098" xr3:uid="{E7CD622F-F043-4447-AF87-DD5534FBFC64}" name="Column7082"/>
    <tableColumn id="7099" xr3:uid="{70FC0F92-60EE-413E-AF2A-C67C33BE2E90}" name="Column7083"/>
    <tableColumn id="7100" xr3:uid="{4188C86D-3B65-44DC-9A68-057DDCA23F40}" name="Column7084"/>
    <tableColumn id="7101" xr3:uid="{790B9A54-873B-4568-9B06-54EBF000B8DB}" name="Column7085"/>
    <tableColumn id="7102" xr3:uid="{1FC08233-C6C7-4311-B37D-3565386355BF}" name="Column7086"/>
    <tableColumn id="7103" xr3:uid="{EBB8F03D-6F6D-4F08-931F-2FEFFAC4DCF8}" name="Column7087"/>
    <tableColumn id="7104" xr3:uid="{8CCCC9FF-AF84-45B9-9294-1590173204C8}" name="Column7088"/>
    <tableColumn id="7105" xr3:uid="{142383A5-7BA5-4EDB-8149-F7CCAECB4F3C}" name="Column7089"/>
    <tableColumn id="7106" xr3:uid="{7C091998-65AE-43BB-B35A-FD1AABFBE515}" name="Column7090"/>
    <tableColumn id="7107" xr3:uid="{DABFDE82-20E6-4826-A9DC-36B27161ABC7}" name="Column7091"/>
    <tableColumn id="7108" xr3:uid="{F20BD017-D50E-451C-94F4-D8F47ADE028D}" name="Column7092"/>
    <tableColumn id="7109" xr3:uid="{A5767168-8096-44DD-B06A-430CE2376497}" name="Column7093"/>
    <tableColumn id="7110" xr3:uid="{D00DF2C8-AF84-4FF4-8509-87E0EFE7CB19}" name="Column7094"/>
    <tableColumn id="7111" xr3:uid="{225AE8D2-8707-4FF1-B067-6E229E6D225A}" name="Column7095"/>
    <tableColumn id="7112" xr3:uid="{6E79F574-F075-4C18-B652-F01F8245E6BB}" name="Column7096"/>
    <tableColumn id="7113" xr3:uid="{832251C6-A7C1-464C-872B-D00E899172CE}" name="Column7097"/>
    <tableColumn id="7114" xr3:uid="{BECBE7A2-8783-4DB8-9D1D-95E1991B4447}" name="Column7098"/>
    <tableColumn id="7115" xr3:uid="{B259D398-485B-4EF1-8C66-CAA60D05B095}" name="Column7099"/>
    <tableColumn id="7116" xr3:uid="{C816E5D7-3179-4F37-8301-580231CE74BB}" name="Column7100"/>
    <tableColumn id="7117" xr3:uid="{4DCC5E49-C8C9-4E70-94BF-AF56620D1132}" name="Column7101"/>
    <tableColumn id="7118" xr3:uid="{9FB6E8A1-00E4-4697-840A-1AF509873176}" name="Column7102"/>
    <tableColumn id="7119" xr3:uid="{02721A46-56E3-4C8E-845E-50ED137181F9}" name="Column7103"/>
    <tableColumn id="7120" xr3:uid="{B6ADAC83-0092-488E-82BD-0329CB80A6B9}" name="Column7104"/>
    <tableColumn id="7121" xr3:uid="{3BB96DDD-02CE-4723-81C7-7D73A0DF80D7}" name="Column7105"/>
    <tableColumn id="7122" xr3:uid="{A81AD6F9-CE48-49ED-AB6A-446DF729D81B}" name="Column7106"/>
    <tableColumn id="7123" xr3:uid="{ED68CE61-77E0-48C9-A7A2-9707D9F61903}" name="Column7107"/>
    <tableColumn id="7124" xr3:uid="{782255CC-E1C7-4B34-A1CD-BE1E095E329D}" name="Column7108"/>
    <tableColumn id="7125" xr3:uid="{5D535969-6DB6-4E41-A59B-C9AA21B0144E}" name="Column7109"/>
    <tableColumn id="7126" xr3:uid="{429E4BDB-2782-404C-81F0-7241CC800CB9}" name="Column7110"/>
    <tableColumn id="7127" xr3:uid="{158D37A2-3BA5-4375-9B26-7C99E3CB772A}" name="Column7111"/>
    <tableColumn id="7128" xr3:uid="{C62FF830-C589-42DD-B816-3069BA1EB9A7}" name="Column7112"/>
    <tableColumn id="7129" xr3:uid="{078AAF5A-A231-409A-80BA-1E5FDA106F7D}" name="Column7113"/>
    <tableColumn id="7130" xr3:uid="{1F754E77-B099-4201-A432-C079DCFADE96}" name="Column7114"/>
    <tableColumn id="7131" xr3:uid="{9AF7459A-3D54-4512-9C61-3EE5EE91C807}" name="Column7115"/>
    <tableColumn id="7132" xr3:uid="{E0793235-855B-4649-87A3-C736542272CB}" name="Column7116"/>
    <tableColumn id="7133" xr3:uid="{3C4236F8-3C5C-43E9-9C67-B7EA68ABDB43}" name="Column7117"/>
    <tableColumn id="7134" xr3:uid="{DA84779D-3290-456D-AE65-3FDEBE132050}" name="Column7118"/>
    <tableColumn id="7135" xr3:uid="{012DA306-D02B-4E8B-8513-9079B120D9FC}" name="Column7119"/>
    <tableColumn id="7136" xr3:uid="{30F87928-A434-42D2-8452-7113D53DA0D1}" name="Column7120"/>
    <tableColumn id="7137" xr3:uid="{29C43924-AEA0-40ED-8DBE-303DA4F79F42}" name="Column7121"/>
    <tableColumn id="7138" xr3:uid="{01DEA86B-67EC-4D72-8ACA-6EA203353017}" name="Column7122"/>
    <tableColumn id="7139" xr3:uid="{E1CC6504-8570-40ED-B581-532A9549E5F6}" name="Column7123"/>
    <tableColumn id="7140" xr3:uid="{84954362-CEF8-47D8-809D-09A3C68775AA}" name="Column7124"/>
    <tableColumn id="7141" xr3:uid="{A85B4522-3EEF-4A56-913E-F0DB5E84832D}" name="Column7125"/>
    <tableColumn id="7142" xr3:uid="{FA06471B-A0A1-4AB8-B591-B0491D604587}" name="Column7126"/>
    <tableColumn id="7143" xr3:uid="{E64A5B2D-46AF-4073-BF48-57F71B6D414F}" name="Column7127"/>
    <tableColumn id="7144" xr3:uid="{D535CAAB-025C-4C3B-A89F-F9C3A4E9E665}" name="Column7128"/>
    <tableColumn id="7145" xr3:uid="{C6926613-3A16-4F3D-8943-10A7E53CF50C}" name="Column7129"/>
    <tableColumn id="7146" xr3:uid="{4D8CBCB2-F271-4A4D-A230-9CD3C4FF76B1}" name="Column7130"/>
    <tableColumn id="7147" xr3:uid="{631C762D-34C2-4A43-BC78-3E7FA7E97EAC}" name="Column7131"/>
    <tableColumn id="7148" xr3:uid="{7CEB614D-C99B-4617-B2E9-2461ABF90844}" name="Column7132"/>
    <tableColumn id="7149" xr3:uid="{BCDECDA5-C34A-400A-BEBA-C87AA903B1C1}" name="Column7133"/>
    <tableColumn id="7150" xr3:uid="{610F204F-E0C7-4872-918D-99E4A27A8B47}" name="Column7134"/>
    <tableColumn id="7151" xr3:uid="{653EF179-687D-4D25-B271-A93363FCD810}" name="Column7135"/>
    <tableColumn id="7152" xr3:uid="{44B5C781-2112-4346-A583-2766A7400710}" name="Column7136"/>
    <tableColumn id="7153" xr3:uid="{572DA95B-5636-46A7-9E9F-E5525B14272F}" name="Column7137"/>
    <tableColumn id="7154" xr3:uid="{420E7109-5A49-4520-AF51-51B5FEC1AA74}" name="Column7138"/>
    <tableColumn id="7155" xr3:uid="{421B92C1-4829-43DF-89A5-4903EF1D5E57}" name="Column7139"/>
    <tableColumn id="7156" xr3:uid="{4A62D087-C011-4F7C-AEB0-7105B3E7A60E}" name="Column7140"/>
    <tableColumn id="7157" xr3:uid="{6848DBE6-92F9-4206-952E-3315CF46AE57}" name="Column7141"/>
    <tableColumn id="7158" xr3:uid="{44F3343B-FB6C-4E96-9DF2-3897456D8D8C}" name="Column7142"/>
    <tableColumn id="7159" xr3:uid="{D05E3CD6-D3C8-476B-B594-AF3305498495}" name="Column7143"/>
    <tableColumn id="7160" xr3:uid="{CEBA4EC0-6FD8-4041-BF8A-A7AD7DBD42BA}" name="Column7144"/>
    <tableColumn id="7161" xr3:uid="{DE8F0348-CE92-48A1-9A18-8278881089D9}" name="Column7145"/>
    <tableColumn id="7162" xr3:uid="{B5C073B3-4CA8-46EC-A721-EA16E05B4391}" name="Column7146"/>
    <tableColumn id="7163" xr3:uid="{51F09561-5CC7-4448-9158-09933F341A9A}" name="Column7147"/>
    <tableColumn id="7164" xr3:uid="{88AC5693-6626-4DAE-87BB-14F402512DBB}" name="Column7148"/>
    <tableColumn id="7165" xr3:uid="{F4AC9F81-F819-4DF1-94E0-DBF52CC5631A}" name="Column7149"/>
    <tableColumn id="7166" xr3:uid="{F0B7228C-D5C5-4FC7-B81A-0E922401670D}" name="Column7150"/>
    <tableColumn id="7167" xr3:uid="{6A9DF2E3-1820-48FD-9BA8-5B1C5C8AFD76}" name="Column7151"/>
    <tableColumn id="7168" xr3:uid="{87B5587A-29D7-4056-8E52-D305CC52B2CD}" name="Column7152"/>
    <tableColumn id="7169" xr3:uid="{547D03D8-7244-423A-B03F-3439097394D7}" name="Column7153"/>
    <tableColumn id="7170" xr3:uid="{1335956D-2EB9-4CA8-8D3F-E18A84D70CF1}" name="Column7154"/>
    <tableColumn id="7171" xr3:uid="{ACE2D94F-5F8F-4331-97B7-12088CADDC8A}" name="Column7155"/>
    <tableColumn id="7172" xr3:uid="{3A04ACBD-CFF5-41D2-8494-A61A0B3B311A}" name="Column7156"/>
    <tableColumn id="7173" xr3:uid="{899F25F9-FBB1-4787-A394-F95EB2A348C3}" name="Column7157"/>
    <tableColumn id="7174" xr3:uid="{019628C1-B58B-4F6C-870C-E1B4E56A5316}" name="Column7158"/>
    <tableColumn id="7175" xr3:uid="{C140036D-EE65-435D-815A-C3055D8A29DA}" name="Column7159"/>
    <tableColumn id="7176" xr3:uid="{1A0970B8-E495-4E21-AA78-7C87032803DE}" name="Column7160"/>
    <tableColumn id="7177" xr3:uid="{D02DE4D7-87DD-4A7F-81E9-CFE7FB9B2654}" name="Column7161"/>
    <tableColumn id="7178" xr3:uid="{76FB0D34-320F-4F74-87F1-7824D9A67D95}" name="Column7162"/>
    <tableColumn id="7179" xr3:uid="{09D12555-0DC7-4490-B952-4C41ABFA538F}" name="Column7163"/>
    <tableColumn id="7180" xr3:uid="{F3D5D995-AC03-4346-8431-DB2D14D6A7A3}" name="Column7164"/>
    <tableColumn id="7181" xr3:uid="{1042AEF0-2A3A-419A-B0EF-69E4E4F02482}" name="Column7165"/>
    <tableColumn id="7182" xr3:uid="{629BEE03-8900-4A47-BA5B-8251D004D458}" name="Column7166"/>
    <tableColumn id="7183" xr3:uid="{A7EC372D-06C7-4B38-819E-A18648134AA3}" name="Column7167"/>
    <tableColumn id="7184" xr3:uid="{BF4AF83C-AFBC-4983-91E5-4C0B8C7A71D9}" name="Column7168"/>
    <tableColumn id="7185" xr3:uid="{AA1295E5-40B6-484F-B820-289CD3B7E66C}" name="Column7169"/>
    <tableColumn id="7186" xr3:uid="{3C36CB50-2B5F-4D3F-A36E-2F5556B9838D}" name="Column7170"/>
    <tableColumn id="7187" xr3:uid="{E829020E-FA88-4E1C-9911-20239EDD28B6}" name="Column7171"/>
    <tableColumn id="7188" xr3:uid="{532684E1-77DE-4738-BEB8-AC46250AC66F}" name="Column7172"/>
    <tableColumn id="7189" xr3:uid="{119675FC-BC7D-47FD-9C33-8A33EB336A4D}" name="Column7173"/>
    <tableColumn id="7190" xr3:uid="{9B422C59-4845-4415-8C5C-538DDE2BB05F}" name="Column7174"/>
    <tableColumn id="7191" xr3:uid="{D892438C-CB46-450F-87C4-6D0C4570BC71}" name="Column7175"/>
    <tableColumn id="7192" xr3:uid="{A6DD6DE8-17FF-4014-BC98-561E0959109C}" name="Column7176"/>
    <tableColumn id="7193" xr3:uid="{BFD76BF6-6353-4727-BBD9-F61D5AE9A06F}" name="Column7177"/>
    <tableColumn id="7194" xr3:uid="{F74CB7F9-97B3-43F4-AC91-36486FF4DCBD}" name="Column7178"/>
    <tableColumn id="7195" xr3:uid="{F9385F3B-FAFD-4821-82E8-3D5BA875690B}" name="Column7179"/>
    <tableColumn id="7196" xr3:uid="{A166EA25-913F-492B-8117-0CC202F363D7}" name="Column7180"/>
    <tableColumn id="7197" xr3:uid="{52079ABF-4E41-4E41-BED7-176CABBE1592}" name="Column7181"/>
    <tableColumn id="7198" xr3:uid="{A373C807-DCF1-4B7A-A948-13862FABB083}" name="Column7182"/>
    <tableColumn id="7199" xr3:uid="{7683C6C5-A436-4001-8C8F-41829F5D5935}" name="Column7183"/>
    <tableColumn id="7200" xr3:uid="{F67B69B1-7D3A-497F-81C1-A3773738DC24}" name="Column7184"/>
    <tableColumn id="7201" xr3:uid="{A9620E3B-AA10-489D-A4F1-93CE68CCF377}" name="Column7185"/>
    <tableColumn id="7202" xr3:uid="{1ECAF0BE-E36A-42DF-B0CC-8CD6DA0E8D84}" name="Column7186"/>
    <tableColumn id="7203" xr3:uid="{22C9317E-C634-4200-9091-1F592AB1E029}" name="Column7187"/>
    <tableColumn id="7204" xr3:uid="{A8159E68-20CF-42E6-9471-192518F5F67D}" name="Column7188"/>
    <tableColumn id="7205" xr3:uid="{A921AE7D-B33F-4ED5-9607-58938474113F}" name="Column7189"/>
    <tableColumn id="7206" xr3:uid="{457D47F2-365D-4700-AC8A-5613035C5FD9}" name="Column7190"/>
    <tableColumn id="7207" xr3:uid="{5601935A-1075-4AA5-BAE5-04CF6DF87BE9}" name="Column7191"/>
    <tableColumn id="7208" xr3:uid="{0D65CFC2-4898-4EDF-BEA4-743CB7C4F668}" name="Column7192"/>
    <tableColumn id="7209" xr3:uid="{7E3CAB47-B500-4C1B-A33A-CC7EF8D7A02A}" name="Column7193"/>
    <tableColumn id="7210" xr3:uid="{4EE25E89-E196-493C-8D27-D4A408EC1959}" name="Column7194"/>
    <tableColumn id="7211" xr3:uid="{7283F857-5EB1-4D6B-AE65-FA0DAFF17F42}" name="Column7195"/>
    <tableColumn id="7212" xr3:uid="{DA2D07BE-1FAF-470F-B242-49CC79DECFFD}" name="Column7196"/>
    <tableColumn id="7213" xr3:uid="{E7B03AEA-065E-434C-AC5E-472548A864F8}" name="Column7197"/>
    <tableColumn id="7214" xr3:uid="{0A9DD289-519D-49F6-BB65-5EC3A4FD0501}" name="Column7198"/>
    <tableColumn id="7215" xr3:uid="{0CEA12B6-C6A5-471B-B6C0-57E683CBEE1B}" name="Column7199"/>
    <tableColumn id="7216" xr3:uid="{4658D53B-4A4E-45D6-9059-5FDC2CCF2A78}" name="Column7200"/>
    <tableColumn id="7217" xr3:uid="{08032BB0-CE52-41A4-8E37-8B82EE6F94C1}" name="Column7201"/>
    <tableColumn id="7218" xr3:uid="{BA0B9370-0923-4655-8209-0B13D25EA75D}" name="Column7202"/>
    <tableColumn id="7219" xr3:uid="{7547CF52-6D28-464E-890A-9597295BDE36}" name="Column7203"/>
    <tableColumn id="7220" xr3:uid="{6408F95C-9D80-4713-9E9B-C002882162F4}" name="Column7204"/>
    <tableColumn id="7221" xr3:uid="{86C7C6E6-A22B-4134-A690-9D03548D1FDE}" name="Column7205"/>
    <tableColumn id="7222" xr3:uid="{407937EC-BE3B-4C1B-B18C-1AD24017168B}" name="Column7206"/>
    <tableColumn id="7223" xr3:uid="{6B25C55D-A607-4811-A43E-E2AF8DB594B1}" name="Column7207"/>
    <tableColumn id="7224" xr3:uid="{31C1408B-07CE-4C7F-813C-FC09DBCAD7E3}" name="Column7208"/>
    <tableColumn id="7225" xr3:uid="{A5B8A440-B323-4FC3-80E4-A7C72FF70E0B}" name="Column7209"/>
    <tableColumn id="7226" xr3:uid="{ACD5EA71-96B9-4F52-9983-5C8314E9997E}" name="Column7210"/>
    <tableColumn id="7227" xr3:uid="{07553CA3-9164-4134-B419-96B07D28AC16}" name="Column7211"/>
    <tableColumn id="7228" xr3:uid="{4654523B-8419-4A06-B747-64200C089AAF}" name="Column7212"/>
    <tableColumn id="7229" xr3:uid="{29E7A247-868E-438B-A242-2B0ADB7D631C}" name="Column7213"/>
    <tableColumn id="7230" xr3:uid="{177AA05F-5CCA-492E-91D7-01B78A12EBA5}" name="Column7214"/>
    <tableColumn id="7231" xr3:uid="{8AA50D7F-7D01-44D5-B822-46DA8EE94988}" name="Column7215"/>
    <tableColumn id="7232" xr3:uid="{DB148220-EB12-4812-BA7D-BB51D1362EA5}" name="Column7216"/>
    <tableColumn id="7233" xr3:uid="{F1C240FE-8FD2-48B4-9734-B25AE287FE09}" name="Column7217"/>
    <tableColumn id="7234" xr3:uid="{D13E6202-5A34-46C5-9BDB-39031216EB36}" name="Column7218"/>
    <tableColumn id="7235" xr3:uid="{7EF8B8C7-CD65-4CA0-BE4A-658D05A32FA0}" name="Column7219"/>
    <tableColumn id="7236" xr3:uid="{7A0E5714-7079-46CE-B656-110FE7598916}" name="Column7220"/>
    <tableColumn id="7237" xr3:uid="{EBDFB237-7B6F-402A-955B-E127582C04D9}" name="Column7221"/>
    <tableColumn id="7238" xr3:uid="{FA399BFF-F10F-4F3A-869B-A9558BAD42D1}" name="Column7222"/>
    <tableColumn id="7239" xr3:uid="{FE107C6B-3DF7-4AD8-828F-E075B27E4BF5}" name="Column7223"/>
    <tableColumn id="7240" xr3:uid="{093C4C99-C4C9-4A10-A38A-83DEE1E4024B}" name="Column7224"/>
    <tableColumn id="7241" xr3:uid="{1F7A7D7B-E6A7-41B3-8EE1-310263577D68}" name="Column7225"/>
    <tableColumn id="7242" xr3:uid="{8BD6F30A-0ADA-453B-81B7-98BACEABEF13}" name="Column7226"/>
    <tableColumn id="7243" xr3:uid="{05E1FA4C-BF8D-42C0-927F-ABBDBC5F531C}" name="Column7227"/>
    <tableColumn id="7244" xr3:uid="{EEE4029F-7CE5-4B79-BB74-B11A1C688120}" name="Column7228"/>
    <tableColumn id="7245" xr3:uid="{814BDEE8-19DB-4283-A5EF-58F5254AA5B7}" name="Column7229"/>
    <tableColumn id="7246" xr3:uid="{4B0D9973-9954-4E9B-9975-3755E3ED3343}" name="Column7230"/>
    <tableColumn id="7247" xr3:uid="{56C3DB05-4959-416B-9939-574AF02A4703}" name="Column7231"/>
    <tableColumn id="7248" xr3:uid="{4E9684E5-A007-49E8-B715-D371CF1DDA7C}" name="Column7232"/>
    <tableColumn id="7249" xr3:uid="{8AB7F54F-29B2-4F22-B2E0-C9BAD824ABBD}" name="Column7233"/>
    <tableColumn id="7250" xr3:uid="{A60FDE5B-5AC4-49DE-8E90-966A244F2EEA}" name="Column7234"/>
    <tableColumn id="7251" xr3:uid="{B77CC04C-152C-431A-9887-44C617F4DEAA}" name="Column7235"/>
    <tableColumn id="7252" xr3:uid="{15E34A07-6023-4FE1-A255-C416B07D9427}" name="Column7236"/>
    <tableColumn id="7253" xr3:uid="{58A741A0-6CA9-44FD-A825-0F6B79C2822A}" name="Column7237"/>
    <tableColumn id="7254" xr3:uid="{C38403C7-21AD-42D8-B30A-59DE99F43992}" name="Column7238"/>
    <tableColumn id="7255" xr3:uid="{C49D3239-F7E0-4912-8A1E-8D124FAB5352}" name="Column7239"/>
    <tableColumn id="7256" xr3:uid="{B5C702AC-075F-4BAA-AD1E-5BC6A0229361}" name="Column7240"/>
    <tableColumn id="7257" xr3:uid="{9B26A16C-6E13-4252-A4C8-B50264229C98}" name="Column7241"/>
    <tableColumn id="7258" xr3:uid="{508508E3-B855-40EF-8159-F1FCD019C21D}" name="Column7242"/>
    <tableColumn id="7259" xr3:uid="{60211C5E-C94E-4FD0-B8A3-95DD63209278}" name="Column7243"/>
    <tableColumn id="7260" xr3:uid="{A9D00473-50C1-49F5-8194-40CE0EAC55C9}" name="Column7244"/>
    <tableColumn id="7261" xr3:uid="{6380AB1C-CD46-4FEC-BED3-D767CBD8A9E8}" name="Column7245"/>
    <tableColumn id="7262" xr3:uid="{1FD2571E-6770-40EF-A918-F82F733EC0ED}" name="Column7246"/>
    <tableColumn id="7263" xr3:uid="{06F8020F-9BFB-46B7-9027-B7BFB0D78A06}" name="Column7247"/>
    <tableColumn id="7264" xr3:uid="{4BF9201D-5B2C-4369-A103-8A502D7DC6D8}" name="Column7248"/>
    <tableColumn id="7265" xr3:uid="{B27D6E71-245E-4475-B0CD-5936A4F9BEC2}" name="Column7249"/>
    <tableColumn id="7266" xr3:uid="{AEDA8724-40A4-4347-AD83-7B9C14BAEDEC}" name="Column7250"/>
    <tableColumn id="7267" xr3:uid="{8E011AAF-76A7-4A25-B5A3-36C730452BAA}" name="Column7251"/>
    <tableColumn id="7268" xr3:uid="{F36E4BA9-055B-4B4D-80EE-E25163389430}" name="Column7252"/>
    <tableColumn id="7269" xr3:uid="{138C3622-5A33-4BA4-9B21-865DEDC391F1}" name="Column7253"/>
    <tableColumn id="7270" xr3:uid="{DC55B1A2-5F31-488B-87BE-3850F9DF1CAA}" name="Column7254"/>
    <tableColumn id="7271" xr3:uid="{3C762D01-1A8E-45DB-A757-B854BB5BBE3B}" name="Column7255"/>
    <tableColumn id="7272" xr3:uid="{C4087B4A-3494-4C9F-888F-7DB19B659CE5}" name="Column7256"/>
    <tableColumn id="7273" xr3:uid="{2ABA1F1E-3400-40AB-9E3B-8F336F9EF294}" name="Column7257"/>
    <tableColumn id="7274" xr3:uid="{B8D71103-C32A-44F5-9DE3-4E8637BDED85}" name="Column7258"/>
    <tableColumn id="7275" xr3:uid="{9F502BB8-ECAF-4AC5-874C-CB14000BFBFE}" name="Column7259"/>
    <tableColumn id="7276" xr3:uid="{CA958F4A-7614-4292-A021-981CD3E36643}" name="Column7260"/>
    <tableColumn id="7277" xr3:uid="{5A3F0D2E-8977-4DAA-B471-EA4D37473D22}" name="Column7261"/>
    <tableColumn id="7278" xr3:uid="{F112DFB7-D630-4661-B968-61F8F97D5160}" name="Column7262"/>
    <tableColumn id="7279" xr3:uid="{BCA9941C-6D23-4D9D-9F8C-B7101D591DB7}" name="Column7263"/>
    <tableColumn id="7280" xr3:uid="{D9267533-BD07-4875-A11A-AF8D8359FAE0}" name="Column7264"/>
    <tableColumn id="7281" xr3:uid="{72DC0F73-0F06-4CCB-9B49-33F9B420DC09}" name="Column7265"/>
    <tableColumn id="7282" xr3:uid="{DFE10E42-2DE7-4512-9AE1-B6769D05E0D4}" name="Column7266"/>
    <tableColumn id="7283" xr3:uid="{23FF285E-2258-448D-8230-614892754BB8}" name="Column7267"/>
    <tableColumn id="7284" xr3:uid="{91D0AC1F-10C5-4ABD-9D3D-9735D32E0A3C}" name="Column7268"/>
    <tableColumn id="7285" xr3:uid="{5B78DD20-2DDC-4C16-AA6A-D2408BB5E3BC}" name="Column7269"/>
    <tableColumn id="7286" xr3:uid="{87C0B817-AAF3-4918-8BC3-104D5A07EE32}" name="Column7270"/>
    <tableColumn id="7287" xr3:uid="{5F83F9DD-80ED-4E7B-BA65-216D99F4112B}" name="Column7271"/>
    <tableColumn id="7288" xr3:uid="{35C59ABE-FCAE-42B7-8667-125EF9D3E5ED}" name="Column7272"/>
    <tableColumn id="7289" xr3:uid="{E3075973-B15D-4D1C-A1D9-12DC4DA6540A}" name="Column7273"/>
    <tableColumn id="7290" xr3:uid="{9EC21632-D33C-4FAF-85EE-AE73FFEC4CB1}" name="Column7274"/>
    <tableColumn id="7291" xr3:uid="{57482B60-F2A5-4BB9-9B07-ADBAEB9A63B0}" name="Column7275"/>
    <tableColumn id="7292" xr3:uid="{17B1FDEB-79F9-44BD-9299-199BFCC7FCF2}" name="Column7276"/>
    <tableColumn id="7293" xr3:uid="{0DB4411E-A096-42B4-8ED7-25816A10771C}" name="Column7277"/>
    <tableColumn id="7294" xr3:uid="{48876E74-5D7E-4A6B-84AF-93794A5E6D75}" name="Column7278"/>
    <tableColumn id="7295" xr3:uid="{2CD618AA-0B5C-45F9-B90D-7F1765364D57}" name="Column7279"/>
    <tableColumn id="7296" xr3:uid="{FE0376F8-E99D-4818-840B-F032D98C790C}" name="Column7280"/>
    <tableColumn id="7297" xr3:uid="{AD4A270C-5CC9-4604-A66D-8302EC504A9A}" name="Column7281"/>
    <tableColumn id="7298" xr3:uid="{E5DCE1B6-6ABC-4688-AD77-F81D63E3C85B}" name="Column7282"/>
    <tableColumn id="7299" xr3:uid="{E3157604-1DA5-4D22-B0A4-C7DD7F7D0B31}" name="Column7283"/>
    <tableColumn id="7300" xr3:uid="{F4F19AE5-16AC-4F67-B264-F5BE9EA5D64F}" name="Column7284"/>
    <tableColumn id="7301" xr3:uid="{6056FB5D-5979-4E29-965A-42D7E1E01F7A}" name="Column7285"/>
    <tableColumn id="7302" xr3:uid="{1C69100E-D78A-4F74-956A-0534D6AD64F3}" name="Column7286"/>
    <tableColumn id="7303" xr3:uid="{CFDD685B-1FEF-46B9-A550-5A355EE9A529}" name="Column7287"/>
    <tableColumn id="7304" xr3:uid="{CD4256A2-B32E-42AA-BCA4-5AEBCD3FEDA1}" name="Column7288"/>
    <tableColumn id="7305" xr3:uid="{E9C05568-6EEB-4D64-9F69-3E38FA77D2B0}" name="Column7289"/>
    <tableColumn id="7306" xr3:uid="{625D2E80-A3E6-4BF6-82BD-0D1D3511A879}" name="Column7290"/>
    <tableColumn id="7307" xr3:uid="{970B0986-BFA5-42DF-A2FA-5FC362659C31}" name="Column7291"/>
    <tableColumn id="7308" xr3:uid="{FECD721C-4B0A-4684-9C5C-0E299D2FC4B8}" name="Column7292"/>
    <tableColumn id="7309" xr3:uid="{681E7D18-5403-44D1-ADC7-BC19AE79CCF3}" name="Column7293"/>
    <tableColumn id="7310" xr3:uid="{618B4D9A-A51A-4806-B1A7-7E63609BD181}" name="Column7294"/>
    <tableColumn id="7311" xr3:uid="{5BA0A9AB-B8DB-4D4F-B613-8060585A45F5}" name="Column7295"/>
    <tableColumn id="7312" xr3:uid="{727DDE08-EC4C-47D0-AFD6-8D873383C3EC}" name="Column7296"/>
    <tableColumn id="7313" xr3:uid="{9BE01846-6D00-45F8-88A0-A336F9E4C882}" name="Column7297"/>
    <tableColumn id="7314" xr3:uid="{A02E56EF-B1EE-401E-B686-0ADE1B0EB004}" name="Column7298"/>
    <tableColumn id="7315" xr3:uid="{1B88B381-A0E8-421E-821C-1F89D8E3DEF7}" name="Column7299"/>
    <tableColumn id="7316" xr3:uid="{8F2BCA0C-3CEE-4332-99E7-49E40E107A51}" name="Column7300"/>
    <tableColumn id="7317" xr3:uid="{11438C36-0FFF-4901-AF1C-BB223E62DCA6}" name="Column7301"/>
    <tableColumn id="7318" xr3:uid="{73A417ED-BADA-4E8D-87D8-89E4536DEFE4}" name="Column7302"/>
    <tableColumn id="7319" xr3:uid="{873F3EE1-CFDC-43B8-AE9F-06664E10D17D}" name="Column7303"/>
    <tableColumn id="7320" xr3:uid="{E0677180-1AC1-4447-97CA-A870C5BEF11E}" name="Column7304"/>
    <tableColumn id="7321" xr3:uid="{2A3D3883-CE08-400B-9380-0E127B516716}" name="Column7305"/>
    <tableColumn id="7322" xr3:uid="{85B2E3C3-9479-4329-A3B8-70109D384594}" name="Column7306"/>
    <tableColumn id="7323" xr3:uid="{6A6D71E6-8079-4757-9FE9-28362BB62752}" name="Column7307"/>
    <tableColumn id="7324" xr3:uid="{035E80BD-E526-43BC-A96E-587E23A112B4}" name="Column7308"/>
    <tableColumn id="7325" xr3:uid="{6273345F-3F58-4513-8920-EC245DD1A5FE}" name="Column7309"/>
    <tableColumn id="7326" xr3:uid="{DDE82328-C95D-487E-AD2A-1C72567813DD}" name="Column7310"/>
    <tableColumn id="7327" xr3:uid="{54EAB1E3-9740-4135-A90B-6F5F221E2F65}" name="Column7311"/>
    <tableColumn id="7328" xr3:uid="{3FD897CF-0A94-41C4-8250-B9B146743D06}" name="Column7312"/>
    <tableColumn id="7329" xr3:uid="{9B5A1EDA-1F82-4686-89C9-C93F0DA58B14}" name="Column7313"/>
    <tableColumn id="7330" xr3:uid="{C22054EC-3433-4A68-841C-3F1EE4707CDD}" name="Column7314"/>
    <tableColumn id="7331" xr3:uid="{126A4D08-957A-4780-878F-550912FECA14}" name="Column7315"/>
    <tableColumn id="7332" xr3:uid="{E966369D-B058-4D6E-A2D5-FD82D9236C43}" name="Column7316"/>
    <tableColumn id="7333" xr3:uid="{43504857-7E7F-4351-A89E-7B433FF586D0}" name="Column7317"/>
    <tableColumn id="7334" xr3:uid="{1DE16D80-FA09-420B-BA18-FA4FEC7482F9}" name="Column7318"/>
    <tableColumn id="7335" xr3:uid="{4D55BA34-D1CE-46D0-ADF0-045530850FDF}" name="Column7319"/>
    <tableColumn id="7336" xr3:uid="{0B04EC70-F281-49FE-83A5-F115104A0ACC}" name="Column7320"/>
    <tableColumn id="7337" xr3:uid="{75A02505-ECC6-4651-AAB7-FCAFC3351E93}" name="Column7321"/>
    <tableColumn id="7338" xr3:uid="{C8DE9855-165F-4DD4-BD83-E10E72EDC57A}" name="Column7322"/>
    <tableColumn id="7339" xr3:uid="{3622FA83-653B-4714-A887-8FFC76BFD0BB}" name="Column7323"/>
    <tableColumn id="7340" xr3:uid="{5134D888-1A82-47A6-82BB-99F7E25DE1C4}" name="Column7324"/>
    <tableColumn id="7341" xr3:uid="{8E98AB9F-CE39-49B0-8B10-AB4EFE350E05}" name="Column7325"/>
    <tableColumn id="7342" xr3:uid="{FF55115D-74EB-4501-BC41-F8ED0503F5F6}" name="Column7326"/>
    <tableColumn id="7343" xr3:uid="{094B70DA-825A-4872-B96D-DD3A289BD038}" name="Column7327"/>
    <tableColumn id="7344" xr3:uid="{1BB45254-B084-4BC8-96C8-399323E2AD2F}" name="Column7328"/>
    <tableColumn id="7345" xr3:uid="{60BD5137-65FE-4AF4-805B-1E1086FD4B90}" name="Column7329"/>
    <tableColumn id="7346" xr3:uid="{638A4EB4-5DF1-423B-A31F-0CC0CAAFBA17}" name="Column7330"/>
    <tableColumn id="7347" xr3:uid="{DA42D2CF-3E92-445B-9425-5ACCFD85345E}" name="Column7331"/>
    <tableColumn id="7348" xr3:uid="{50738C27-3575-4717-8DD0-3B5048EDC94D}" name="Column7332"/>
    <tableColumn id="7349" xr3:uid="{262D9090-B472-4EB4-9EDF-9ADB362A1745}" name="Column7333"/>
    <tableColumn id="7350" xr3:uid="{80763E4D-23B0-40F7-B018-2A588098A662}" name="Column7334"/>
    <tableColumn id="7351" xr3:uid="{D42FD25D-F651-4A63-9400-5231BB2FA1D4}" name="Column7335"/>
    <tableColumn id="7352" xr3:uid="{2DF97E47-D69E-41D8-B35A-EF13F486499A}" name="Column7336"/>
    <tableColumn id="7353" xr3:uid="{D459F5CB-86BC-43F5-A436-DAB51D94F895}" name="Column7337"/>
    <tableColumn id="7354" xr3:uid="{E606A2CD-6C94-4734-9BC9-0BE269507A08}" name="Column7338"/>
    <tableColumn id="7355" xr3:uid="{B3B79F5B-2205-4CB0-B3B4-3E704A98CA54}" name="Column7339"/>
    <tableColumn id="7356" xr3:uid="{3CCE2924-5C45-4B35-A68C-558FCBF73DDC}" name="Column7340"/>
    <tableColumn id="7357" xr3:uid="{750A9A09-6D76-4890-ABB1-396BACF94ADA}" name="Column7341"/>
    <tableColumn id="7358" xr3:uid="{48B74BB1-05EB-4F73-AAB0-8F5E6439BA49}" name="Column7342"/>
    <tableColumn id="7359" xr3:uid="{75A2C7D2-7CBF-43C0-9360-FD7265154BF9}" name="Column7343"/>
    <tableColumn id="7360" xr3:uid="{6853132B-79E1-4778-BC14-71B825A8E2A3}" name="Column7344"/>
    <tableColumn id="7361" xr3:uid="{7ACDBBDE-8477-48D7-A0B9-7BEE1BABC8D2}" name="Column7345"/>
    <tableColumn id="7362" xr3:uid="{2856DD12-854E-4E55-88D7-032756EF03F6}" name="Column7346"/>
    <tableColumn id="7363" xr3:uid="{134A34DA-CD67-4F6E-90C8-6C9785877804}" name="Column7347"/>
    <tableColumn id="7364" xr3:uid="{EE06D026-580E-4E28-B62F-F16D41C498A6}" name="Column7348"/>
    <tableColumn id="7365" xr3:uid="{24495ED2-DA0E-4EA2-B429-C4146867E9D9}" name="Column7349"/>
    <tableColumn id="7366" xr3:uid="{685D307F-02B5-4653-BB3D-96B3CBA6D23C}" name="Column7350"/>
    <tableColumn id="7367" xr3:uid="{DEF62870-05FE-4B7D-86E4-51F4DA9F9529}" name="Column7351"/>
    <tableColumn id="7368" xr3:uid="{C9CD213C-BF99-413B-84E3-39433A0E1ED6}" name="Column7352"/>
    <tableColumn id="7369" xr3:uid="{7C9F1467-C86E-48E6-8891-F52282C45697}" name="Column7353"/>
    <tableColumn id="7370" xr3:uid="{430DCEEC-D2BB-4BB9-B6DC-CA5B302257C2}" name="Column7354"/>
    <tableColumn id="7371" xr3:uid="{B7C3D198-47CF-4933-94B2-BC7A46471FE8}" name="Column7355"/>
    <tableColumn id="7372" xr3:uid="{7663C67D-E07C-408C-9FB9-9F50BF846A87}" name="Column7356"/>
    <tableColumn id="7373" xr3:uid="{9AB8FAA3-4083-4A4C-82D8-7F1DBC0BF345}" name="Column7357"/>
    <tableColumn id="7374" xr3:uid="{8502D037-4417-4CB2-8174-7FA847193852}" name="Column7358"/>
    <tableColumn id="7375" xr3:uid="{0BD9A15D-9890-4D34-A26A-0F85382468B1}" name="Column7359"/>
    <tableColumn id="7376" xr3:uid="{18647331-1437-478B-8465-AAA377129873}" name="Column7360"/>
    <tableColumn id="7377" xr3:uid="{1585CF16-3BEA-4935-8E27-27AE04B3F8DD}" name="Column7361"/>
    <tableColumn id="7378" xr3:uid="{6226FB47-B9DF-49DA-A104-E20996E1023F}" name="Column7362"/>
    <tableColumn id="7379" xr3:uid="{7599EB67-DE6F-4B7B-AC62-2F665E97D11C}" name="Column7363"/>
    <tableColumn id="7380" xr3:uid="{9D95F275-2AD9-4B86-978B-C3989DACFB39}" name="Column7364"/>
    <tableColumn id="7381" xr3:uid="{D16ADFFA-53F5-46C6-A152-E38147082FFC}" name="Column7365"/>
    <tableColumn id="7382" xr3:uid="{87C4BB01-81C2-48D2-AA4A-B736BB482AE2}" name="Column7366"/>
    <tableColumn id="7383" xr3:uid="{126EE8A1-FB60-40EE-A9D4-58C9CAE66A67}" name="Column7367"/>
    <tableColumn id="7384" xr3:uid="{68B3783C-39E1-48D1-B1CE-66A279100D23}" name="Column7368"/>
    <tableColumn id="7385" xr3:uid="{CC96F93B-DB66-4E61-AC50-CC9E71F3CAA5}" name="Column7369"/>
    <tableColumn id="7386" xr3:uid="{29557966-43C1-42A4-B357-34A1203342D9}" name="Column7370"/>
    <tableColumn id="7387" xr3:uid="{1276C058-BEFE-4D1D-AEF6-9067E98A413C}" name="Column7371"/>
    <tableColumn id="7388" xr3:uid="{5A68826C-B7E6-4C96-8047-8B0BB6B83C3F}" name="Column7372"/>
    <tableColumn id="7389" xr3:uid="{0C2F4610-83F9-4CD2-878C-2F57298B8006}" name="Column7373"/>
    <tableColumn id="7390" xr3:uid="{5B7547D1-E100-4828-905D-B4410E0612C2}" name="Column7374"/>
    <tableColumn id="7391" xr3:uid="{3EC8A20A-FEFA-438A-9B2B-E84AACBED174}" name="Column7375"/>
    <tableColumn id="7392" xr3:uid="{00F9AE2A-E3FF-4941-B750-5B3E9C27780A}" name="Column7376"/>
    <tableColumn id="7393" xr3:uid="{4EF2EF8D-9424-411E-9C74-4D948BD3A89B}" name="Column7377"/>
    <tableColumn id="7394" xr3:uid="{8DF9ADAD-C012-43A3-A580-1F3DD56ABD11}" name="Column7378"/>
    <tableColumn id="7395" xr3:uid="{7F023742-4F2C-47E8-908B-3DD251582608}" name="Column7379"/>
    <tableColumn id="7396" xr3:uid="{72261731-AFA0-4668-9B23-4F298DAAF2D5}" name="Column7380"/>
    <tableColumn id="7397" xr3:uid="{690AB3C5-D521-4232-B8B5-08D281FAB003}" name="Column7381"/>
    <tableColumn id="7398" xr3:uid="{DE13E94F-CE65-4965-B688-5AC5FB227C13}" name="Column7382"/>
    <tableColumn id="7399" xr3:uid="{EE597C07-0E5C-4961-A7BF-6E39C6E159E8}" name="Column7383"/>
    <tableColumn id="7400" xr3:uid="{A143A7A3-5521-45C6-AA02-A26AA910BAC6}" name="Column7384"/>
    <tableColumn id="7401" xr3:uid="{328F8128-1388-4F2F-95A7-836A4E1F529C}" name="Column7385"/>
    <tableColumn id="7402" xr3:uid="{C994B1FE-0A62-4174-8D95-29A275C4C3E6}" name="Column7386"/>
    <tableColumn id="7403" xr3:uid="{09EA51D9-CBBD-4C30-8ABB-08961D3A2BD3}" name="Column7387"/>
    <tableColumn id="7404" xr3:uid="{4958184E-995A-4EF8-B188-0067354483A3}" name="Column7388"/>
    <tableColumn id="7405" xr3:uid="{7278268E-004E-4257-AD8D-DDB4CC62837A}" name="Column7389"/>
    <tableColumn id="7406" xr3:uid="{10438DCE-E384-44DA-8972-5B9011C240E8}" name="Column7390"/>
    <tableColumn id="7407" xr3:uid="{F769F9A2-D7E6-43F0-87D7-FE61C852AAA6}" name="Column7391"/>
    <tableColumn id="7408" xr3:uid="{3A1BBC69-78F2-406C-B9DA-45CB9C30DAE7}" name="Column7392"/>
    <tableColumn id="7409" xr3:uid="{A0D444D5-0C6A-47EF-956E-41137E081E15}" name="Column7393"/>
    <tableColumn id="7410" xr3:uid="{BF7A47BD-D07E-4F73-BBEB-BC3B42C16C8C}" name="Column7394"/>
    <tableColumn id="7411" xr3:uid="{C657B2F5-6158-4216-8D49-0DDB9D564489}" name="Column7395"/>
    <tableColumn id="7412" xr3:uid="{10B8E4D6-A893-40B5-9FDA-B8AB1F3F12A7}" name="Column7396"/>
    <tableColumn id="7413" xr3:uid="{8A867200-2439-4A88-98E0-DDB2FA7553C0}" name="Column7397"/>
    <tableColumn id="7414" xr3:uid="{739CE77A-F0EF-4C6B-A511-2C7CC987BC10}" name="Column7398"/>
    <tableColumn id="7415" xr3:uid="{18600920-CFC0-4049-ADEA-52D2BE1DC691}" name="Column7399"/>
    <tableColumn id="7416" xr3:uid="{3B92CB54-1099-4E0A-8596-5E95AC689903}" name="Column7400"/>
    <tableColumn id="7417" xr3:uid="{7A65106C-6B48-4D67-8D8E-00776EEAA60B}" name="Column7401"/>
    <tableColumn id="7418" xr3:uid="{6530B6CD-B942-4635-A64C-E116450CAA7F}" name="Column7402"/>
    <tableColumn id="7419" xr3:uid="{0ECDE6AE-AD6B-41FF-B37D-EDC5C9E60241}" name="Column7403"/>
    <tableColumn id="7420" xr3:uid="{F4917FD3-8EF0-4550-8F1B-A1CD94F234D9}" name="Column7404"/>
    <tableColumn id="7421" xr3:uid="{EABD1F81-6D58-4699-B571-20A8140DB78F}" name="Column7405"/>
    <tableColumn id="7422" xr3:uid="{F223C11F-18FB-4BED-9BAD-2B8BDDD335C7}" name="Column7406"/>
    <tableColumn id="7423" xr3:uid="{E16FD795-9CC8-49C1-90C6-87CA32C887A5}" name="Column7407"/>
    <tableColumn id="7424" xr3:uid="{3D522E47-3C19-49A2-81E5-B4598632D6C2}" name="Column7408"/>
    <tableColumn id="7425" xr3:uid="{D52F517A-0DD4-4F9E-A1DD-5480E4056273}" name="Column7409"/>
    <tableColumn id="7426" xr3:uid="{58BB7446-BFFB-42C2-AF31-B6E31B3B24B7}" name="Column7410"/>
    <tableColumn id="7427" xr3:uid="{AD5077ED-BE82-4664-BC65-420487129BAD}" name="Column7411"/>
    <tableColumn id="7428" xr3:uid="{F0F18090-F4B4-4242-A1E6-0D104F29C14D}" name="Column7412"/>
    <tableColumn id="7429" xr3:uid="{03939492-4B43-4ABB-BAD8-62C8C6633891}" name="Column7413"/>
    <tableColumn id="7430" xr3:uid="{15A4BA34-2399-446A-8075-9F7D5D7BA167}" name="Column7414"/>
    <tableColumn id="7431" xr3:uid="{FD32F29A-A0FA-4AD9-A2DC-146AAF230527}" name="Column7415"/>
    <tableColumn id="7432" xr3:uid="{D7F7F4E6-7E3B-45EA-82E0-F53E3905A8CF}" name="Column7416"/>
    <tableColumn id="7433" xr3:uid="{F5DFFC10-94BA-4758-BF6A-4B7C1E5A98FF}" name="Column7417"/>
    <tableColumn id="7434" xr3:uid="{26CB401B-8184-4AFA-8F63-AF70942CC0CE}" name="Column7418"/>
    <tableColumn id="7435" xr3:uid="{3AA07EF3-9272-4230-B38D-B12C756D7B89}" name="Column7419"/>
    <tableColumn id="7436" xr3:uid="{18C9109F-30AB-4CC4-B976-7F0BBB424A9B}" name="Column7420"/>
    <tableColumn id="7437" xr3:uid="{B54815CB-331E-456A-BD7F-117BC9DB80F9}" name="Column7421"/>
    <tableColumn id="7438" xr3:uid="{1059901B-28AB-444A-975F-679C270283F8}" name="Column7422"/>
    <tableColumn id="7439" xr3:uid="{51049B5B-E9C5-460F-A67E-D3F99702ACEE}" name="Column7423"/>
    <tableColumn id="7440" xr3:uid="{71895DC6-9066-44CF-B730-45DBEFF46397}" name="Column7424"/>
    <tableColumn id="7441" xr3:uid="{737D5532-1B59-49B8-8E26-15FC1618FDB7}" name="Column7425"/>
    <tableColumn id="7442" xr3:uid="{11DD0B37-665B-4AEB-B24D-746D93D83A37}" name="Column7426"/>
    <tableColumn id="7443" xr3:uid="{35D24F1D-E29B-4D18-9096-2D1A143FDADA}" name="Column7427"/>
    <tableColumn id="7444" xr3:uid="{3AE5DA0F-9A2F-40FD-A668-8F742EEE0310}" name="Column7428"/>
    <tableColumn id="7445" xr3:uid="{B9FCBEB6-C0D7-4C0F-85E4-155BC4C863EF}" name="Column7429"/>
    <tableColumn id="7446" xr3:uid="{EFCF168F-57BB-4960-904E-C128CDC02CB4}" name="Column7430"/>
    <tableColumn id="7447" xr3:uid="{35C37560-7E11-4113-B119-809E96EADDC7}" name="Column7431"/>
    <tableColumn id="7448" xr3:uid="{F42FB294-1E26-4904-8B3D-52447BD8DA09}" name="Column7432"/>
    <tableColumn id="7449" xr3:uid="{30066671-87FD-40D2-A6B1-E0E7DBFFAFCB}" name="Column7433"/>
    <tableColumn id="7450" xr3:uid="{775F332D-3CD7-4498-82BE-0E48AF919A5D}" name="Column7434"/>
    <tableColumn id="7451" xr3:uid="{8D33159A-AA6D-4ED6-80E7-FECA600AD052}" name="Column7435"/>
    <tableColumn id="7452" xr3:uid="{1D21DAD1-19A3-4E3C-BEC8-AB63E7C7CAEF}" name="Column7436"/>
    <tableColumn id="7453" xr3:uid="{E29AA551-ABC1-4727-B78E-37AFF6E53FB5}" name="Column7437"/>
    <tableColumn id="7454" xr3:uid="{C93E242F-D316-42C3-BCFD-FCE671ABC413}" name="Column7438"/>
    <tableColumn id="7455" xr3:uid="{5BC17868-6C29-4A60-AFA8-F7BD2D450A42}" name="Column7439"/>
    <tableColumn id="7456" xr3:uid="{0AD217B7-AC3B-4CC4-B878-5BEEC639A5BB}" name="Column7440"/>
    <tableColumn id="7457" xr3:uid="{C4311841-BFF4-4ED6-9C62-5CCED6D0D61C}" name="Column7441"/>
    <tableColumn id="7458" xr3:uid="{F5813CE6-BB44-4E93-84CE-376B53A42137}" name="Column7442"/>
    <tableColumn id="7459" xr3:uid="{54C61FB2-7A08-4943-AC62-4A779B7370A7}" name="Column7443"/>
    <tableColumn id="7460" xr3:uid="{37A06755-8DB3-4F2C-A53A-45D7FB6D4F11}" name="Column7444"/>
    <tableColumn id="7461" xr3:uid="{F61F08A3-8381-45D8-B896-C9CC768BFC5B}" name="Column7445"/>
    <tableColumn id="7462" xr3:uid="{49A9ADF6-ADDC-408D-B564-6F6E98A62071}" name="Column7446"/>
    <tableColumn id="7463" xr3:uid="{8159AB35-61A3-47E1-8D0D-9B0D38EC315C}" name="Column7447"/>
    <tableColumn id="7464" xr3:uid="{AD8DEB42-AD67-4602-9886-E8FB69949AF2}" name="Column7448"/>
    <tableColumn id="7465" xr3:uid="{021D5DE6-90F2-42EC-9C7A-7B63D535A173}" name="Column7449"/>
    <tableColumn id="7466" xr3:uid="{562F9047-77B9-43DB-B591-8B0A5DA5963F}" name="Column7450"/>
    <tableColumn id="7467" xr3:uid="{EE29C0B2-DF09-4973-B7EF-1906D7BD758D}" name="Column7451"/>
    <tableColumn id="7468" xr3:uid="{4E8B76FD-7A71-4885-AAF5-D1EB9FFAE7CB}" name="Column7452"/>
    <tableColumn id="7469" xr3:uid="{2887E86B-EE12-4121-A402-1D3D05580DD7}" name="Column7453"/>
    <tableColumn id="7470" xr3:uid="{83367180-1661-48B2-8940-DFE8C7A1BB5A}" name="Column7454"/>
    <tableColumn id="7471" xr3:uid="{EB4C1B7A-A03D-42CA-976E-DC7746696C65}" name="Column7455"/>
    <tableColumn id="7472" xr3:uid="{17CD6B83-15D0-40AE-883E-4122834E5641}" name="Column7456"/>
    <tableColumn id="7473" xr3:uid="{E4163258-A77A-4994-B242-CC43F64A6C51}" name="Column7457"/>
    <tableColumn id="7474" xr3:uid="{C14A6E57-6B3F-4B7E-A447-E8DDEA06DE4A}" name="Column7458"/>
    <tableColumn id="7475" xr3:uid="{DACA17E6-9D2A-4C97-965F-3DA62A2C995C}" name="Column7459"/>
    <tableColumn id="7476" xr3:uid="{F3F2DD0A-C322-4DC2-B959-807B17BF809B}" name="Column7460"/>
    <tableColumn id="7477" xr3:uid="{BEDB5772-B5B3-4BCD-B265-1D8783DAB65B}" name="Column7461"/>
    <tableColumn id="7478" xr3:uid="{B84CB13B-7216-474C-8807-F910D2F12814}" name="Column7462"/>
    <tableColumn id="7479" xr3:uid="{92D11881-0255-4087-889A-FFA5C65FFC02}" name="Column7463"/>
    <tableColumn id="7480" xr3:uid="{C65EB86C-2858-4F51-ABAB-69684331AD9D}" name="Column7464"/>
    <tableColumn id="7481" xr3:uid="{9DB9436A-FBF9-495F-A04D-4694C87C81ED}" name="Column7465"/>
    <tableColumn id="7482" xr3:uid="{4F2AC678-0B8E-47BB-A585-FCF9CAEA7C87}" name="Column7466"/>
    <tableColumn id="7483" xr3:uid="{54E9C654-5783-4259-84D7-5382FF9870D1}" name="Column7467"/>
    <tableColumn id="7484" xr3:uid="{B901921C-5B81-4EFB-A6B8-513E02C78E73}" name="Column7468"/>
    <tableColumn id="7485" xr3:uid="{E0D6D229-7E12-4EE3-ACFB-6EC1683F12FC}" name="Column7469"/>
    <tableColumn id="7486" xr3:uid="{2AE78C56-0035-45E2-A56B-52436DDD7F71}" name="Column7470"/>
    <tableColumn id="7487" xr3:uid="{1BD57647-937D-46EB-9119-CFFC59F52E1A}" name="Column7471"/>
    <tableColumn id="7488" xr3:uid="{BD8852C6-DFCC-442E-AD55-3C74FB4F40A7}" name="Column7472"/>
    <tableColumn id="7489" xr3:uid="{11EF4D54-A955-491B-8F6C-75027F398B22}" name="Column7473"/>
    <tableColumn id="7490" xr3:uid="{AC8B46F8-E535-4397-918A-AD9950DBF787}" name="Column7474"/>
    <tableColumn id="7491" xr3:uid="{81D1ADC5-DC5E-4D05-BA0F-6E5D79C77831}" name="Column7475"/>
    <tableColumn id="7492" xr3:uid="{DA2BD5D6-A0FB-46B9-9BFC-49DE693477B5}" name="Column7476"/>
    <tableColumn id="7493" xr3:uid="{9EB5C603-F435-49AD-97F4-45D6F25608DA}" name="Column7477"/>
    <tableColumn id="7494" xr3:uid="{45774FE5-E65B-478A-B0CE-82B267032A0E}" name="Column7478"/>
    <tableColumn id="7495" xr3:uid="{1832B982-8B72-4F24-82AB-0717D8AEB1D3}" name="Column7479"/>
    <tableColumn id="7496" xr3:uid="{A06377A9-2FE1-420C-8FF5-8BEE35FFD0C4}" name="Column7480"/>
    <tableColumn id="7497" xr3:uid="{BE1EA9CE-2CD3-435A-939C-C465321443C7}" name="Column7481"/>
    <tableColumn id="7498" xr3:uid="{1ABB6EE8-C9C6-46D9-96D9-0265BAA2C183}" name="Column7482"/>
    <tableColumn id="7499" xr3:uid="{2B7E57AF-4D71-4F23-8C33-941AEDAD77CE}" name="Column7483"/>
    <tableColumn id="7500" xr3:uid="{60F2E193-74BE-4010-9E75-8BA3ED1A792D}" name="Column7484"/>
    <tableColumn id="7501" xr3:uid="{A59EA2A3-24BB-4B8A-8768-AFD62CADF764}" name="Column7485"/>
    <tableColumn id="7502" xr3:uid="{7D5179E5-5444-41E1-8833-4F0A8383BC58}" name="Column7486"/>
    <tableColumn id="7503" xr3:uid="{9702DA75-FAE8-46BC-81FC-38D5796A599D}" name="Column7487"/>
    <tableColumn id="7504" xr3:uid="{32757991-763D-4AA9-A219-490AED3837E5}" name="Column7488"/>
    <tableColumn id="7505" xr3:uid="{921E2BC3-EFBE-4203-89EA-44395DE077F3}" name="Column7489"/>
    <tableColumn id="7506" xr3:uid="{66230714-CB65-46A8-BF51-449B71CD0900}" name="Column7490"/>
    <tableColumn id="7507" xr3:uid="{223325E8-63AB-49A9-BE06-61AD1E16F8D6}" name="Column7491"/>
    <tableColumn id="7508" xr3:uid="{1B4884C0-D882-4645-AF3E-3F31D849F860}" name="Column7492"/>
    <tableColumn id="7509" xr3:uid="{CC38DD2C-34D2-4946-A624-F1ACAB3CC991}" name="Column7493"/>
    <tableColumn id="7510" xr3:uid="{C41E0B95-551C-4729-9E13-28A1AD8C29AA}" name="Column7494"/>
    <tableColumn id="7511" xr3:uid="{F309D86A-5F46-48A5-A8B4-7E0E9A6A41AD}" name="Column7495"/>
    <tableColumn id="7512" xr3:uid="{8164F2AE-50D6-421C-B7FF-3E9B7BF4BFBB}" name="Column7496"/>
    <tableColumn id="7513" xr3:uid="{6D8450DF-B36F-4445-8D74-0209E89829CA}" name="Column7497"/>
    <tableColumn id="7514" xr3:uid="{01031A3B-C0E2-44E3-8850-2E0E1DC8A720}" name="Column7498"/>
    <tableColumn id="7515" xr3:uid="{92336B05-1794-4D8B-AB4D-6B3BA07037D0}" name="Column7499"/>
    <tableColumn id="7516" xr3:uid="{D89C7727-9A99-453C-89D7-6E5598DA27AE}" name="Column7500"/>
    <tableColumn id="7517" xr3:uid="{546C0FCB-E8D1-4284-8B27-18DD366D6E2F}" name="Column7501"/>
    <tableColumn id="7518" xr3:uid="{34028800-E02F-4BA7-BD5A-963B4A3AE730}" name="Column7502"/>
    <tableColumn id="7519" xr3:uid="{25E5EEA7-8933-4238-BE1B-39B9F68A8E3C}" name="Column7503"/>
    <tableColumn id="7520" xr3:uid="{94DDE5CE-B064-4BC9-A68D-7AD27EC9CE4A}" name="Column7504"/>
    <tableColumn id="7521" xr3:uid="{1914C18A-7D16-49CE-BC35-B5E5BF7E554D}" name="Column7505"/>
    <tableColumn id="7522" xr3:uid="{E8D8EC7A-C2BE-4F88-9F1C-55BBECF2A816}" name="Column7506"/>
    <tableColumn id="7523" xr3:uid="{10C91E30-1294-4A9B-BC91-E5F25F6CCB11}" name="Column7507"/>
    <tableColumn id="7524" xr3:uid="{CAE4FACB-34F3-4BC5-8689-77E290C6FF39}" name="Column7508"/>
    <tableColumn id="7525" xr3:uid="{C6B1834E-7465-4961-A9F2-30B0CEE4F3C0}" name="Column7509"/>
    <tableColumn id="7526" xr3:uid="{03F485CD-D3EC-4D22-9385-183E41E527B5}" name="Column7510"/>
    <tableColumn id="7527" xr3:uid="{E91E8657-87B6-4C6E-9DF5-1727CB6F9F05}" name="Column7511"/>
    <tableColumn id="7528" xr3:uid="{152204B6-FC1A-403F-B867-81840E6EC047}" name="Column7512"/>
    <tableColumn id="7529" xr3:uid="{49D4C873-DD85-4D90-89E8-B8514E73B271}" name="Column7513"/>
    <tableColumn id="7530" xr3:uid="{F5EDB6F9-3831-4FB2-9E1C-97F8EFA44A3C}" name="Column7514"/>
    <tableColumn id="7531" xr3:uid="{7FE40665-6E5F-4E6E-A174-BD993AE9F521}" name="Column7515"/>
    <tableColumn id="7532" xr3:uid="{9C7DBF65-9F65-41B0-B28D-05C0C8ECEEEE}" name="Column7516"/>
    <tableColumn id="7533" xr3:uid="{15539D85-53E5-485C-B09D-049756A1E457}" name="Column7517"/>
    <tableColumn id="7534" xr3:uid="{AAE67B7F-6949-4663-88B6-8BD0D22FF89B}" name="Column7518"/>
    <tableColumn id="7535" xr3:uid="{5235E4C2-1F21-4475-B215-288F9ED67FFC}" name="Column7519"/>
    <tableColumn id="7536" xr3:uid="{27E2A75C-141E-4D5D-850B-276F92957805}" name="Column7520"/>
    <tableColumn id="7537" xr3:uid="{590022FF-EB41-4381-9BA0-AEB58221A26D}" name="Column7521"/>
    <tableColumn id="7538" xr3:uid="{5BC660E6-8381-493D-B6A5-EADF1FF964E6}" name="Column7522"/>
    <tableColumn id="7539" xr3:uid="{BFA0900D-08FA-4AAD-B9E1-DB00FB5D9D39}" name="Column7523"/>
    <tableColumn id="7540" xr3:uid="{69EC73E5-A0E7-4061-91B3-FE4382A591C0}" name="Column7524"/>
    <tableColumn id="7541" xr3:uid="{F8C22138-EC44-4D04-8EE9-BB6228A9BB5F}" name="Column7525"/>
    <tableColumn id="7542" xr3:uid="{25A9BA63-6189-4350-A64C-DCDF9C2A2684}" name="Column7526"/>
    <tableColumn id="7543" xr3:uid="{16F3499E-1C4C-4F7E-A709-0E0B945DFB80}" name="Column7527"/>
    <tableColumn id="7544" xr3:uid="{47E9D450-4E27-4354-9F36-1BABB4F5CF74}" name="Column7528"/>
    <tableColumn id="7545" xr3:uid="{41793186-9B57-4AAC-BF06-54BD58697B00}" name="Column7529"/>
    <tableColumn id="7546" xr3:uid="{12710D70-9BAB-4B7C-ADDF-B18F3A18724F}" name="Column7530"/>
    <tableColumn id="7547" xr3:uid="{0BB4BF83-B577-4DB6-B854-9C731AC5BE14}" name="Column7531"/>
    <tableColumn id="7548" xr3:uid="{5FD1186A-1A36-4135-8549-E03C5EA24D7A}" name="Column7532"/>
    <tableColumn id="7549" xr3:uid="{55C942A2-0F71-435F-A70D-31A3582A9F0B}" name="Column7533"/>
    <tableColumn id="7550" xr3:uid="{0F9F0628-8186-40CB-9963-564BA1E4CEC7}" name="Column7534"/>
    <tableColumn id="7551" xr3:uid="{F589674E-D00F-44F5-9852-1D5170C5F55D}" name="Column7535"/>
    <tableColumn id="7552" xr3:uid="{4E0B0D30-1FDA-4D14-9D99-FEA1541F57D9}" name="Column7536"/>
    <tableColumn id="7553" xr3:uid="{0B62A25C-6F33-4274-A7F2-2D107063D694}" name="Column7537"/>
    <tableColumn id="7554" xr3:uid="{157A90EF-7E01-4C23-900F-577177FF6193}" name="Column7538"/>
    <tableColumn id="7555" xr3:uid="{28A5D972-BD7E-48CC-8F65-C111ECFE9D34}" name="Column7539"/>
    <tableColumn id="7556" xr3:uid="{AB1CA82E-265F-4704-BF9F-A369665154F0}" name="Column7540"/>
    <tableColumn id="7557" xr3:uid="{AF76DC5C-A93F-424D-853E-2E83C842B392}" name="Column7541"/>
    <tableColumn id="7558" xr3:uid="{66AC2469-0F98-4157-B705-0F366AA5B744}" name="Column7542"/>
    <tableColumn id="7559" xr3:uid="{3154B270-F3E6-4B12-BFB3-4868A5A0FC4C}" name="Column7543"/>
    <tableColumn id="7560" xr3:uid="{E2048D37-DB6C-4E13-85E0-5B7E3DA3DEAC}" name="Column7544"/>
    <tableColumn id="7561" xr3:uid="{4735312C-F6EB-46F9-B167-FBE5933F5083}" name="Column7545"/>
    <tableColumn id="7562" xr3:uid="{E979A9F8-C639-4E67-ACE2-DE772F3CA70C}" name="Column7546"/>
    <tableColumn id="7563" xr3:uid="{29374907-38E6-4BD2-9D67-4BEEF4E51AB0}" name="Column7547"/>
    <tableColumn id="7564" xr3:uid="{9C5F5EAD-7CC8-48A3-8B2A-7E84E7F1F8EF}" name="Column7548"/>
    <tableColumn id="7565" xr3:uid="{05DE5049-259A-426D-B960-9B64DA04F168}" name="Column7549"/>
    <tableColumn id="7566" xr3:uid="{8C5264D3-D073-4EC6-B5F2-ABD22D22A983}" name="Column7550"/>
    <tableColumn id="7567" xr3:uid="{162F2F4D-5ECB-4CBF-A88A-4F266F5FFF97}" name="Column7551"/>
    <tableColumn id="7568" xr3:uid="{C99C21CB-DDE3-4B65-8D55-50D85D0E6F96}" name="Column7552"/>
    <tableColumn id="7569" xr3:uid="{D2873DD5-BC63-4D63-9E9C-F2A4A7313B06}" name="Column7553"/>
    <tableColumn id="7570" xr3:uid="{CA35DF2F-04DF-47FB-9249-5F9EF5DC45DC}" name="Column7554"/>
    <tableColumn id="7571" xr3:uid="{B28D17E7-B411-4A8E-A8D9-4B010F5E1414}" name="Column7555"/>
    <tableColumn id="7572" xr3:uid="{62920277-7345-4926-BB35-07D8DEE194AE}" name="Column7556"/>
    <tableColumn id="7573" xr3:uid="{63C243C7-CE9F-453F-83AB-FDE06564FD6C}" name="Column7557"/>
    <tableColumn id="7574" xr3:uid="{2DE5BD64-E833-49BA-8BAD-FE8DC48D4D67}" name="Column7558"/>
    <tableColumn id="7575" xr3:uid="{06E89149-A572-466D-B57E-AA7B7592A316}" name="Column7559"/>
    <tableColumn id="7576" xr3:uid="{13F63655-4339-4330-AF4F-0AAB100F6A35}" name="Column7560"/>
    <tableColumn id="7577" xr3:uid="{8912CEE5-FFF6-4665-8F8E-34D440EE6ADA}" name="Column7561"/>
    <tableColumn id="7578" xr3:uid="{C983768A-4CE7-45FB-9C60-BC777939D9D4}" name="Column7562"/>
    <tableColumn id="7579" xr3:uid="{FA3E325B-B07C-4CE9-B566-7388178BAA68}" name="Column7563"/>
    <tableColumn id="7580" xr3:uid="{0B9F260D-00E9-47C2-8B6B-8B8A60AC6170}" name="Column7564"/>
    <tableColumn id="7581" xr3:uid="{4660E4FD-DC54-4B32-8E39-4F7233BAFE12}" name="Column7565"/>
    <tableColumn id="7582" xr3:uid="{072A0DF8-65A1-4491-81F1-7B7863D21571}" name="Column7566"/>
    <tableColumn id="7583" xr3:uid="{B7148F5E-B579-4BC8-97AC-CE061909C3A2}" name="Column7567"/>
    <tableColumn id="7584" xr3:uid="{C29AF9B1-2439-4177-8A12-1F660FA835B0}" name="Column7568"/>
    <tableColumn id="7585" xr3:uid="{1A0EC2B5-6503-4185-B1F9-8A9F0EBCDB66}" name="Column7569"/>
    <tableColumn id="7586" xr3:uid="{A2F42606-A480-4320-B63B-3F95B48F6002}" name="Column7570"/>
    <tableColumn id="7587" xr3:uid="{4441C1B3-9EE2-4146-80AC-369585156208}" name="Column7571"/>
    <tableColumn id="7588" xr3:uid="{2F0F5823-0EDC-4A1B-9D9E-C6F8690AABF3}" name="Column7572"/>
    <tableColumn id="7589" xr3:uid="{0EAEF08D-A91C-4460-B788-E0A3A79DE866}" name="Column7573"/>
    <tableColumn id="7590" xr3:uid="{323FD914-E2B5-4849-9385-DDD428E78901}" name="Column7574"/>
    <tableColumn id="7591" xr3:uid="{CC4412AF-285F-402E-B7EA-F3B911A38F18}" name="Column7575"/>
    <tableColumn id="7592" xr3:uid="{58425576-C73B-47D1-B9FD-1E62A99E7279}" name="Column7576"/>
    <tableColumn id="7593" xr3:uid="{61A43B87-EE92-4848-9F09-DC9D21545CF6}" name="Column7577"/>
    <tableColumn id="7594" xr3:uid="{12F88C3C-C2FA-4D3E-88B6-BECF329FF424}" name="Column7578"/>
    <tableColumn id="7595" xr3:uid="{19C0295F-CF15-445F-A63A-23B33BC79A36}" name="Column7579"/>
    <tableColumn id="7596" xr3:uid="{4498BDCC-9F42-4A4F-B45F-80BC9F0C1660}" name="Column7580"/>
    <tableColumn id="7597" xr3:uid="{D1EE77BE-3016-449A-B152-DFF11BA51C6A}" name="Column7581"/>
    <tableColumn id="7598" xr3:uid="{A0EF8CC3-DF84-40B1-B205-675DD1C5978C}" name="Column7582"/>
    <tableColumn id="7599" xr3:uid="{B26E6A53-D03E-426A-A6E9-C3DAD779BF1E}" name="Column7583"/>
    <tableColumn id="7600" xr3:uid="{DE5CB2B1-0F01-49DB-B2F9-7C28F3050D50}" name="Column7584"/>
    <tableColumn id="7601" xr3:uid="{2EF5D05E-3DAE-4D84-ADF4-6560A64502A6}" name="Column7585"/>
    <tableColumn id="7602" xr3:uid="{C70E37EF-1FEC-414D-B3BF-5D8C252E0DED}" name="Column7586"/>
    <tableColumn id="7603" xr3:uid="{37706A48-C694-4C0D-87A7-1949411FA822}" name="Column7587"/>
    <tableColumn id="7604" xr3:uid="{7F5E2A22-5BC8-411B-A0A8-D434A2669E72}" name="Column7588"/>
    <tableColumn id="7605" xr3:uid="{CBE06E16-6FFA-408E-A68B-7181D18A63A0}" name="Column7589"/>
    <tableColumn id="7606" xr3:uid="{3D59886E-4738-4B95-B195-128E48B35831}" name="Column7590"/>
    <tableColumn id="7607" xr3:uid="{0B591A86-F5AF-448B-A021-A9EAC3B3835D}" name="Column7591"/>
    <tableColumn id="7608" xr3:uid="{6B39C06C-E1C8-4175-93C8-3BAC4E6B1CD7}" name="Column7592"/>
    <tableColumn id="7609" xr3:uid="{6CE0FCC4-F505-479A-9081-00703DDDFD39}" name="Column7593"/>
    <tableColumn id="7610" xr3:uid="{0284FCB2-CD36-4757-BFA3-7F01F05A40FF}" name="Column7594"/>
    <tableColumn id="7611" xr3:uid="{90002EAC-5806-4707-9F85-B93E64085CD1}" name="Column7595"/>
    <tableColumn id="7612" xr3:uid="{8F7AADF2-FDAE-4561-90E2-C61F7F80EE0E}" name="Column7596"/>
    <tableColumn id="7613" xr3:uid="{1127F09C-7D77-42D5-BC01-6BA585692758}" name="Column7597"/>
    <tableColumn id="7614" xr3:uid="{2F925D2B-8DDF-473C-9A07-8E4212F2440D}" name="Column7598"/>
    <tableColumn id="7615" xr3:uid="{DD8F305A-8078-444B-A337-847EADBEC9BC}" name="Column7599"/>
    <tableColumn id="7616" xr3:uid="{D8BD91B3-A998-454C-948B-04C3E5BA0CBA}" name="Column7600"/>
    <tableColumn id="7617" xr3:uid="{5005008D-64E4-44B3-B87D-3828FD72474E}" name="Column7601"/>
    <tableColumn id="7618" xr3:uid="{D5F3C0FE-9D00-4EF8-A412-29D899BFC3D6}" name="Column7602"/>
    <tableColumn id="7619" xr3:uid="{8A7D0933-777B-46BA-9AD8-6D4D3B5EF193}" name="Column7603"/>
    <tableColumn id="7620" xr3:uid="{25AFB26E-0314-427D-9375-521FF44011FA}" name="Column7604"/>
    <tableColumn id="7621" xr3:uid="{FF46F1AC-3FA8-4D61-B94E-B0E70E4C9C2C}" name="Column7605"/>
    <tableColumn id="7622" xr3:uid="{97C3DA31-A46D-4280-A6C2-37691720F665}" name="Column7606"/>
    <tableColumn id="7623" xr3:uid="{4CB1E257-8154-4604-A454-3FFBF57B428E}" name="Column7607"/>
    <tableColumn id="7624" xr3:uid="{F2E44D15-C208-4C8E-A215-79FFE2DACF14}" name="Column7608"/>
    <tableColumn id="7625" xr3:uid="{7048CF8B-CD07-435C-8803-D6FDF873074E}" name="Column7609"/>
    <tableColumn id="7626" xr3:uid="{1DADD2CF-8D65-4D30-BE17-88AB174006D8}" name="Column7610"/>
    <tableColumn id="7627" xr3:uid="{CA9E47D3-2FAB-4427-98BC-67FF6CC43ACB}" name="Column7611"/>
    <tableColumn id="7628" xr3:uid="{448836E0-4082-42A8-BC54-D4016F5BD990}" name="Column7612"/>
    <tableColumn id="7629" xr3:uid="{CE1C6CF7-F7DD-4839-8F81-14C8D00334BF}" name="Column7613"/>
    <tableColumn id="7630" xr3:uid="{7DCF4AA7-D319-454A-BD50-000D1F7C5F26}" name="Column7614"/>
    <tableColumn id="7631" xr3:uid="{BA7B9FE1-70D1-4891-AFBD-5382C3785244}" name="Column7615"/>
    <tableColumn id="7632" xr3:uid="{06A23F76-AD32-4A5C-A065-A2E1954902BB}" name="Column7616"/>
    <tableColumn id="7633" xr3:uid="{5EB25C40-0E57-4D56-9B9A-2C588CB25FCC}" name="Column7617"/>
    <tableColumn id="7634" xr3:uid="{FA7F38DC-C292-4BF9-9B0B-085ECC9A0BCA}" name="Column7618"/>
    <tableColumn id="7635" xr3:uid="{58213720-2A6A-46F4-8699-D5BCD12D760B}" name="Column7619"/>
    <tableColumn id="7636" xr3:uid="{DB52FD6A-4681-4D79-BB62-B6F53587B077}" name="Column7620"/>
    <tableColumn id="7637" xr3:uid="{178EB7C5-975C-4F7D-9E61-9FB2ABCDFA8C}" name="Column7621"/>
    <tableColumn id="7638" xr3:uid="{E4E7BBF5-D8DA-41A2-9BA4-8160D9903320}" name="Column7622"/>
    <tableColumn id="7639" xr3:uid="{6A989D3F-368A-45EC-BB4A-4920C51558F5}" name="Column7623"/>
    <tableColumn id="7640" xr3:uid="{2F555252-57C5-4518-BD69-8BC868E8EB3E}" name="Column7624"/>
    <tableColumn id="7641" xr3:uid="{269DD2BC-B8A0-487A-9034-F91FA8B272DC}" name="Column7625"/>
    <tableColumn id="7642" xr3:uid="{E255A61E-DDEE-44A9-8F2F-0EFEF1D7298E}" name="Column7626"/>
    <tableColumn id="7643" xr3:uid="{EDFDA5B1-B777-4399-B0E8-CA7F1DC3A2D3}" name="Column7627"/>
    <tableColumn id="7644" xr3:uid="{15530D24-1843-4FB3-9C2B-84122D32202D}" name="Column7628"/>
    <tableColumn id="7645" xr3:uid="{1A5229CF-EF54-4062-B383-472825332049}" name="Column7629"/>
    <tableColumn id="7646" xr3:uid="{7126BE1E-34F9-4DE0-956D-103B07E4D296}" name="Column7630"/>
    <tableColumn id="7647" xr3:uid="{4069B3AA-3E96-4EAE-8F67-1EA1EEDF9312}" name="Column7631"/>
    <tableColumn id="7648" xr3:uid="{D7AC33B1-E600-4FBF-B8DE-DC884618CD69}" name="Column7632"/>
    <tableColumn id="7649" xr3:uid="{2564D4B7-17FB-4929-A80E-6A787415D074}" name="Column7633"/>
    <tableColumn id="7650" xr3:uid="{BDB43070-6DA6-478D-8B7C-01D6EB85D864}" name="Column7634"/>
    <tableColumn id="7651" xr3:uid="{C7B4719A-AB8E-4DC0-84E9-422744BB0A25}" name="Column7635"/>
    <tableColumn id="7652" xr3:uid="{3D11C54D-6DFE-4F4D-A1B3-DDE269BC78A9}" name="Column7636"/>
    <tableColumn id="7653" xr3:uid="{D0844F78-C687-4575-AC31-5DA86A768A09}" name="Column7637"/>
    <tableColumn id="7654" xr3:uid="{26A77A85-7AC4-4ACF-B82B-6AF00D0898E2}" name="Column7638"/>
    <tableColumn id="7655" xr3:uid="{9A932765-1F7D-41AE-BF7A-D88FD12D42D8}" name="Column7639"/>
    <tableColumn id="7656" xr3:uid="{4794EE5C-9890-431D-93A1-35F792D4BB5A}" name="Column7640"/>
    <tableColumn id="7657" xr3:uid="{2D4628FF-F030-4F0F-9178-3BFB9FAEF835}" name="Column7641"/>
    <tableColumn id="7658" xr3:uid="{7A7DA16C-8CD0-41CA-A0F2-2A142CE86D50}" name="Column7642"/>
    <tableColumn id="7659" xr3:uid="{6A17F345-2AA7-4B0B-A6B8-C17818714B74}" name="Column7643"/>
    <tableColumn id="7660" xr3:uid="{9CAB54C6-338B-43EA-93A2-CC61463D4248}" name="Column7644"/>
    <tableColumn id="7661" xr3:uid="{06F892D3-A768-4A39-AC7B-2226BBF630C5}" name="Column7645"/>
    <tableColumn id="7662" xr3:uid="{233B61AA-1982-45F3-AEA6-25EDEA37EFB8}" name="Column7646"/>
    <tableColumn id="7663" xr3:uid="{7D5A73B2-747D-4E27-8DAE-CA9F5FC0FCE8}" name="Column7647"/>
    <tableColumn id="7664" xr3:uid="{59C20545-41EF-47D2-A344-FFE2A25F72FA}" name="Column7648"/>
    <tableColumn id="7665" xr3:uid="{8D29D724-6BC8-472C-B8AB-82C0004BD5E6}" name="Column7649"/>
    <tableColumn id="7666" xr3:uid="{1B4A8887-C076-4E4D-93A1-19BA28158A8B}" name="Column7650"/>
    <tableColumn id="7667" xr3:uid="{A38323EC-B885-4E4A-8E21-E4A2C322B0FE}" name="Column7651"/>
    <tableColumn id="7668" xr3:uid="{73E33FE2-BF53-4AA5-8C20-14547C393082}" name="Column7652"/>
    <tableColumn id="7669" xr3:uid="{9B1C4483-6DF7-49F1-A31A-36B62FD87881}" name="Column7653"/>
    <tableColumn id="7670" xr3:uid="{29950B59-CC9E-4D6D-8422-53BDF2402C85}" name="Column7654"/>
    <tableColumn id="7671" xr3:uid="{1849850C-8AAF-479B-BC85-D0E6ED82C76E}" name="Column7655"/>
    <tableColumn id="7672" xr3:uid="{1EBE93F1-67A2-4334-8822-4820375562F6}" name="Column7656"/>
    <tableColumn id="7673" xr3:uid="{7CA56CE4-877D-4713-8320-0F103FC79E84}" name="Column7657"/>
    <tableColumn id="7674" xr3:uid="{0A511AAD-D299-4173-86E9-A2A9F9CA5431}" name="Column7658"/>
    <tableColumn id="7675" xr3:uid="{BB92892E-EB09-4A88-9994-622AAD0A37B9}" name="Column7659"/>
    <tableColumn id="7676" xr3:uid="{5B8558AB-3342-4B88-8655-B39A8451635E}" name="Column7660"/>
    <tableColumn id="7677" xr3:uid="{30F5004A-6E95-46FE-A587-E2829AD23D5E}" name="Column7661"/>
    <tableColumn id="7678" xr3:uid="{19315046-DFB6-4EF1-8B0E-B3B218CDCBD7}" name="Column7662"/>
    <tableColumn id="7679" xr3:uid="{99663F56-C9CB-4B76-9246-0715F7D941BC}" name="Column7663"/>
    <tableColumn id="7680" xr3:uid="{90D64476-8594-4269-B7F4-C7468B819201}" name="Column7664"/>
    <tableColumn id="7681" xr3:uid="{C26E05BD-0FD0-4B2E-BEE7-204925A95833}" name="Column7665"/>
    <tableColumn id="7682" xr3:uid="{E285A148-DB60-480B-8752-80C07E735C9A}" name="Column7666"/>
    <tableColumn id="7683" xr3:uid="{8F8B42E8-853C-46BD-AFC6-4A9E36609044}" name="Column7667"/>
    <tableColumn id="7684" xr3:uid="{DD17BF65-BD1C-4DEF-A584-BD2DF36C1369}" name="Column7668"/>
    <tableColumn id="7685" xr3:uid="{0FCDFCEB-1D51-41B3-84D2-2DE15EDB758A}" name="Column7669"/>
    <tableColumn id="7686" xr3:uid="{E493E40B-3A28-4E63-B7C7-C1254D4F8BE3}" name="Column7670"/>
    <tableColumn id="7687" xr3:uid="{D07361A5-6E5E-4EDF-9C68-6E45CBB14EF2}" name="Column7671"/>
    <tableColumn id="7688" xr3:uid="{146A76CD-3A1D-4A18-A5D6-42E10E7540F6}" name="Column7672"/>
    <tableColumn id="7689" xr3:uid="{328C2A48-D12C-4C1E-9CAF-A1407F322714}" name="Column7673"/>
    <tableColumn id="7690" xr3:uid="{E5D41507-9419-4018-9B6E-FC94303D5FDB}" name="Column7674"/>
    <tableColumn id="7691" xr3:uid="{484FBD40-5EE8-49EE-95FD-B9139DCA3EF1}" name="Column7675"/>
    <tableColumn id="7692" xr3:uid="{09610152-C531-4AC8-9951-49A79135ADAB}" name="Column7676"/>
    <tableColumn id="7693" xr3:uid="{1057D6DD-D54A-4F9D-AB38-5AE6FC6C1A42}" name="Column7677"/>
    <tableColumn id="7694" xr3:uid="{04A21663-22AA-42C1-8BD0-800BCB3473BF}" name="Column7678"/>
    <tableColumn id="7695" xr3:uid="{97C47D82-BF0D-4F6F-93EB-4374A5B1C87E}" name="Column7679"/>
    <tableColumn id="7696" xr3:uid="{863DBFAB-A328-4AB8-8B04-A5916A3B08A3}" name="Column7680"/>
    <tableColumn id="7697" xr3:uid="{30D8FC74-2475-4C29-A23A-F333DCDE5C48}" name="Column7681"/>
    <tableColumn id="7698" xr3:uid="{4465FBA5-EE1D-469A-AE55-F437DA7498DC}" name="Column7682"/>
    <tableColumn id="7699" xr3:uid="{A71A2A22-6D7C-4871-AD04-BF302669853C}" name="Column7683"/>
    <tableColumn id="7700" xr3:uid="{7AEEB1A6-7309-4B69-8784-7A6F359CD69E}" name="Column7684"/>
    <tableColumn id="7701" xr3:uid="{4E5FB79E-F424-41E7-9E57-951774859A5F}" name="Column7685"/>
    <tableColumn id="7702" xr3:uid="{8C209A47-B663-4DBB-A467-A16535524213}" name="Column7686"/>
    <tableColumn id="7703" xr3:uid="{D42272EE-81B0-4A2B-8C73-1EBB6D52F562}" name="Column7687"/>
    <tableColumn id="7704" xr3:uid="{B59B6FAA-12D9-49B6-9775-FB3AAC85FF6A}" name="Column7688"/>
    <tableColumn id="7705" xr3:uid="{5E351B78-CFC8-4E57-A3AF-476DE29CA0D4}" name="Column7689"/>
    <tableColumn id="7706" xr3:uid="{82C17676-61B9-4F03-86CD-7553E8DB0DA4}" name="Column7690"/>
    <tableColumn id="7707" xr3:uid="{8CE06DAA-4291-4957-9C0D-372D7B4DC664}" name="Column7691"/>
    <tableColumn id="7708" xr3:uid="{BD158B93-04BC-41B4-AE22-693C84EC3933}" name="Column7692"/>
    <tableColumn id="7709" xr3:uid="{1A9A2B00-1B95-4EB2-85C2-2E004FD96B7E}" name="Column7693"/>
    <tableColumn id="7710" xr3:uid="{B2C1E547-F981-4B6C-B99E-0D8028B18301}" name="Column7694"/>
    <tableColumn id="7711" xr3:uid="{9194C0B6-5388-4A5C-9DB8-621B08D3C366}" name="Column7695"/>
    <tableColumn id="7712" xr3:uid="{7C1A135D-D9C5-4E86-85EC-0A7711D2D408}" name="Column7696"/>
    <tableColumn id="7713" xr3:uid="{456DEAF7-CF0B-433D-88EC-E69D6768F42C}" name="Column7697"/>
    <tableColumn id="7714" xr3:uid="{064EB0F4-3021-4F0E-8564-866572155977}" name="Column7698"/>
    <tableColumn id="7715" xr3:uid="{FB6BA6DB-5DEF-4D75-996C-B215F033828C}" name="Column7699"/>
    <tableColumn id="7716" xr3:uid="{524734CE-65C6-4184-A470-72C1A14957B9}" name="Column7700"/>
    <tableColumn id="7717" xr3:uid="{31085410-3F6C-43E1-954F-790DE6ABC8DA}" name="Column7701"/>
    <tableColumn id="7718" xr3:uid="{25D42335-FBFB-41AC-BABA-B8993C013EA4}" name="Column7702"/>
    <tableColumn id="7719" xr3:uid="{D47CE1E1-DD06-4305-BAA6-85E57CCE1990}" name="Column7703"/>
    <tableColumn id="7720" xr3:uid="{859060AD-662D-477D-8D25-3EBDD0014D9F}" name="Column7704"/>
    <tableColumn id="7721" xr3:uid="{6AFBAFFD-D624-47EA-9EFA-7D4CC389A505}" name="Column7705"/>
    <tableColumn id="7722" xr3:uid="{073285D4-C7D7-4520-929A-D01DE463AB5A}" name="Column7706"/>
    <tableColumn id="7723" xr3:uid="{1122B3B1-4F58-4ABA-B788-81B9637DE528}" name="Column7707"/>
    <tableColumn id="7724" xr3:uid="{4B2B153A-0A76-4CC8-B8F7-953CAFCEDA19}" name="Column7708"/>
    <tableColumn id="7725" xr3:uid="{37DFF885-4A70-4DE6-84E4-2C67D240429B}" name="Column7709"/>
    <tableColumn id="7726" xr3:uid="{F8CED6F4-D829-4E80-AB6A-951A2A70AC2E}" name="Column7710"/>
    <tableColumn id="7727" xr3:uid="{A97EBFC3-4CD7-4D25-B233-5642271C7BF4}" name="Column7711"/>
    <tableColumn id="7728" xr3:uid="{E2350A6C-0F93-4E90-9C0B-10F351BFFFDB}" name="Column7712"/>
    <tableColumn id="7729" xr3:uid="{A1CFA7DC-8769-420A-8AE9-C85BE24A66F5}" name="Column7713"/>
    <tableColumn id="7730" xr3:uid="{D43F992A-86C8-4820-A795-9C01639AF02B}" name="Column7714"/>
    <tableColumn id="7731" xr3:uid="{85ABFA62-7C8B-4990-9665-409B3B6B9A3D}" name="Column7715"/>
    <tableColumn id="7732" xr3:uid="{FC3D96AF-E567-46DA-BD54-66B08F7FF5F8}" name="Column7716"/>
    <tableColumn id="7733" xr3:uid="{8DF83934-D832-4314-93D4-8CD88B61D97D}" name="Column7717"/>
    <tableColumn id="7734" xr3:uid="{23B32C59-D311-4EF5-8F65-9B10253EA8A9}" name="Column7718"/>
    <tableColumn id="7735" xr3:uid="{CC19B2DB-AB48-40D9-9A09-E2DCC9CD63D0}" name="Column7719"/>
    <tableColumn id="7736" xr3:uid="{89AAB354-C54A-4ED7-A1AF-082D791A7B65}" name="Column7720"/>
    <tableColumn id="7737" xr3:uid="{B74688D6-8B96-459F-89C5-1BD047C59DDF}" name="Column7721"/>
    <tableColumn id="7738" xr3:uid="{4DD321D7-C1AD-4DFF-911F-1D9F606E0956}" name="Column7722"/>
    <tableColumn id="7739" xr3:uid="{829C1D99-6134-4BF8-9418-393CFECAB010}" name="Column7723"/>
    <tableColumn id="7740" xr3:uid="{31B99DDA-D9DF-40F2-813F-90E8B7C9E594}" name="Column7724"/>
    <tableColumn id="7741" xr3:uid="{4F07AB5A-96C0-448C-A47E-93A96B119CB7}" name="Column7725"/>
    <tableColumn id="7742" xr3:uid="{16190DEC-D873-40FF-BEA1-A2335B2FED0D}" name="Column7726"/>
    <tableColumn id="7743" xr3:uid="{805B7548-927D-4A02-AB4A-57F7B96D5D92}" name="Column7727"/>
    <tableColumn id="7744" xr3:uid="{3F4135F8-3924-47CE-B3AF-1B4881343AA9}" name="Column7728"/>
    <tableColumn id="7745" xr3:uid="{1703F987-E11D-4554-94A5-DECBDBC368CE}" name="Column7729"/>
    <tableColumn id="7746" xr3:uid="{AA8D52E9-D875-4146-A962-391F52232D24}" name="Column7730"/>
    <tableColumn id="7747" xr3:uid="{581078F7-6DC2-4882-99E7-9484E19EF1D6}" name="Column7731"/>
    <tableColumn id="7748" xr3:uid="{46699362-DD27-43A0-8B6C-4876717AB59C}" name="Column7732"/>
    <tableColumn id="7749" xr3:uid="{549E8EBE-8D10-4F81-A5A7-FE1EEC6B7D3F}" name="Column7733"/>
    <tableColumn id="7750" xr3:uid="{AD55544F-DDAB-4927-82A1-886A9DAD3CA4}" name="Column7734"/>
    <tableColumn id="7751" xr3:uid="{AEAAF0F6-2D60-46A0-9497-5CF17668C475}" name="Column7735"/>
    <tableColumn id="7752" xr3:uid="{CEEFB580-D97B-4409-91AD-1A4219524A3D}" name="Column7736"/>
    <tableColumn id="7753" xr3:uid="{DAC368B2-8B73-4150-84AC-655DC214C6D9}" name="Column7737"/>
    <tableColumn id="7754" xr3:uid="{41A0365B-ED4D-4489-9ACC-2A61B867A2D7}" name="Column7738"/>
    <tableColumn id="7755" xr3:uid="{33E7AADA-3E1F-45B5-98F0-A879564F7703}" name="Column7739"/>
    <tableColumn id="7756" xr3:uid="{1A171EC5-9080-4A9F-AF52-86CEC437482D}" name="Column7740"/>
    <tableColumn id="7757" xr3:uid="{CDF9052A-CFF2-41E2-837B-81CBA3644A8C}" name="Column7741"/>
    <tableColumn id="7758" xr3:uid="{0D2DF163-E521-4CAE-ACED-1E313A9606B0}" name="Column7742"/>
    <tableColumn id="7759" xr3:uid="{CC7EFCFA-8AFE-4F79-AC1D-7359E616B327}" name="Column7743"/>
    <tableColumn id="7760" xr3:uid="{360FFAF2-F71B-4F7C-920C-FBA162698628}" name="Column7744"/>
    <tableColumn id="7761" xr3:uid="{A280BFA2-BF93-45EB-A495-0C53222E1F44}" name="Column7745"/>
    <tableColumn id="7762" xr3:uid="{F7561783-0A47-41EF-8F28-D756774529AE}" name="Column7746"/>
    <tableColumn id="7763" xr3:uid="{9BA498BE-E332-46E7-8A53-CBF7DA84DF66}" name="Column7747"/>
    <tableColumn id="7764" xr3:uid="{FED9B6DA-A640-4E1E-8FA5-0B752F3B9E16}" name="Column7748"/>
    <tableColumn id="7765" xr3:uid="{1951D8F3-621C-47EF-A751-8262DB610EFF}" name="Column7749"/>
    <tableColumn id="7766" xr3:uid="{206B364D-408E-4713-BDE9-979E31038EF8}" name="Column7750"/>
    <tableColumn id="7767" xr3:uid="{C02D8AE9-0797-4630-9ABF-F84E7B9C77E9}" name="Column7751"/>
    <tableColumn id="7768" xr3:uid="{842004FE-EED6-4340-8190-0DA26723FF59}" name="Column7752"/>
    <tableColumn id="7769" xr3:uid="{C8FC51E6-E4E1-477F-AECE-D692852E7132}" name="Column7753"/>
    <tableColumn id="7770" xr3:uid="{8481370B-A4AF-4C68-96E5-3876C56B6E49}" name="Column7754"/>
    <tableColumn id="7771" xr3:uid="{E7A7C44F-ADDB-4E8D-B149-179135AF40DD}" name="Column7755"/>
    <tableColumn id="7772" xr3:uid="{FCFD6B79-4D5A-4F22-BE9A-3C7479A11825}" name="Column7756"/>
    <tableColumn id="7773" xr3:uid="{25BE0108-B732-4D1E-8C4E-6769E895C99B}" name="Column7757"/>
    <tableColumn id="7774" xr3:uid="{6D4F3D72-191D-42C2-B997-0262B81B4AE7}" name="Column7758"/>
    <tableColumn id="7775" xr3:uid="{7960F9F9-7E4F-4DD3-ADF7-B55DEB3B78F1}" name="Column7759"/>
    <tableColumn id="7776" xr3:uid="{9CF46A29-BC4C-42FF-B7B9-C37A0298C94A}" name="Column7760"/>
    <tableColumn id="7777" xr3:uid="{7F8A651A-A410-423A-A2C8-EA1B9FB4CB47}" name="Column7761"/>
    <tableColumn id="7778" xr3:uid="{8641DE3A-99F5-440A-B468-E52687CAC599}" name="Column7762"/>
    <tableColumn id="7779" xr3:uid="{4EACE5A4-3AA0-43AF-9547-E8559057636F}" name="Column7763"/>
    <tableColumn id="7780" xr3:uid="{41FBF59D-B357-41AF-A499-4E53D07116A3}" name="Column7764"/>
    <tableColumn id="7781" xr3:uid="{826E96D7-9EFC-4395-9035-83C533442658}" name="Column7765"/>
    <tableColumn id="7782" xr3:uid="{4B94794A-7E7C-49CE-B94F-B3A1DF88B355}" name="Column7766"/>
    <tableColumn id="7783" xr3:uid="{A69CDE51-6D0F-49A4-94B8-DB987552F5D0}" name="Column7767"/>
    <tableColumn id="7784" xr3:uid="{1A1F09EF-1CBE-430A-ABF2-BD3188518C8D}" name="Column7768"/>
    <tableColumn id="7785" xr3:uid="{D1F1E207-7235-4DE6-8391-398308C81030}" name="Column7769"/>
    <tableColumn id="7786" xr3:uid="{9ECB1E5B-A8B1-4CA7-B18B-B9AE639098DB}" name="Column7770"/>
    <tableColumn id="7787" xr3:uid="{6FCC89D4-0DC3-41DD-9B22-C42CCA69DEB6}" name="Column7771"/>
    <tableColumn id="7788" xr3:uid="{75CE6D8B-95CA-4AE1-97C5-3CEC978373EF}" name="Column7772"/>
    <tableColumn id="7789" xr3:uid="{3B2B719F-EF75-428F-A561-8AF88E873CB6}" name="Column7773"/>
    <tableColumn id="7790" xr3:uid="{719166B8-F889-40C1-BD79-88F667397AAA}" name="Column7774"/>
    <tableColumn id="7791" xr3:uid="{2436DD91-1E6C-4B90-A837-85F58C28C3C3}" name="Column7775"/>
    <tableColumn id="7792" xr3:uid="{C579B7BA-A140-443B-BC2D-E1CFFCD3D591}" name="Column7776"/>
    <tableColumn id="7793" xr3:uid="{81AECDFC-5A98-4E9A-A676-13CF523EFC67}" name="Column7777"/>
    <tableColumn id="7794" xr3:uid="{9A7278CE-BC19-4696-9863-DB23DFFEC347}" name="Column7778"/>
    <tableColumn id="7795" xr3:uid="{16F240DE-232F-4484-83A3-FDDDE28E21C8}" name="Column7779"/>
    <tableColumn id="7796" xr3:uid="{1727643F-46E1-4F67-B18E-DFFEC58F9408}" name="Column7780"/>
    <tableColumn id="7797" xr3:uid="{4E846BFB-FC9F-4D93-91C1-3C470E9DDFCD}" name="Column7781"/>
    <tableColumn id="7798" xr3:uid="{50A2C99D-5009-4947-BB31-7D1784F25E6D}" name="Column7782"/>
    <tableColumn id="7799" xr3:uid="{56336732-1F98-4604-85F3-CF0518ABB5F9}" name="Column7783"/>
    <tableColumn id="7800" xr3:uid="{9771E0B4-26E0-44EA-96C0-517C4D38A82D}" name="Column7784"/>
    <tableColumn id="7801" xr3:uid="{0CAEB481-67E6-4E54-B4F0-F089AE5884FE}" name="Column7785"/>
    <tableColumn id="7802" xr3:uid="{483329D9-06B1-4C53-AAD1-996B246323F6}" name="Column7786"/>
    <tableColumn id="7803" xr3:uid="{6CECDD62-4014-4199-9BA3-236508FCFAC9}" name="Column7787"/>
    <tableColumn id="7804" xr3:uid="{FE25914D-7B51-4192-91AE-EF8509137440}" name="Column7788"/>
    <tableColumn id="7805" xr3:uid="{6D9855E6-AFA9-438A-8D1B-6755E6F4E280}" name="Column7789"/>
    <tableColumn id="7806" xr3:uid="{D08DC9D0-2DAE-4804-9A7E-288F193F0736}" name="Column7790"/>
    <tableColumn id="7807" xr3:uid="{FBB10D3F-525A-44F3-A368-4EAF54CF7B7C}" name="Column7791"/>
    <tableColumn id="7808" xr3:uid="{3D1409A1-4743-4CCE-97F9-E2574D5DEF36}" name="Column7792"/>
    <tableColumn id="7809" xr3:uid="{317E1779-EDB3-4C12-B428-FB53A06BC8B1}" name="Column7793"/>
    <tableColumn id="7810" xr3:uid="{55FEBFBE-5E3F-4793-ADDD-D97557461826}" name="Column7794"/>
    <tableColumn id="7811" xr3:uid="{5821FC26-6963-4863-9D34-A4A6B2C41377}" name="Column7795"/>
    <tableColumn id="7812" xr3:uid="{2039116D-829A-43B8-BEC0-F9E9F51A0B8B}" name="Column7796"/>
    <tableColumn id="7813" xr3:uid="{0F6D71B8-5D66-45A4-B8E3-7FBD3214ECF3}" name="Column7797"/>
    <tableColumn id="7814" xr3:uid="{5EDAF64D-3EEC-41A4-8530-75C45A10AA7C}" name="Column7798"/>
    <tableColumn id="7815" xr3:uid="{AB2A6650-3214-4FD3-B91A-6EB858B71C3F}" name="Column7799"/>
    <tableColumn id="7816" xr3:uid="{0784111B-F24A-4384-8E05-8C7DCBCB31D1}" name="Column7800"/>
    <tableColumn id="7817" xr3:uid="{6D707A08-C018-475B-837B-F44B511C47D4}" name="Column7801"/>
    <tableColumn id="7818" xr3:uid="{0BF7B489-00AC-4B91-B631-945473EA78E5}" name="Column7802"/>
    <tableColumn id="7819" xr3:uid="{7D5A7915-6F48-4AE5-9DF2-AA6FF747056C}" name="Column7803"/>
    <tableColumn id="7820" xr3:uid="{1C98FFA2-2147-4227-8990-089674EF00A8}" name="Column7804"/>
    <tableColumn id="7821" xr3:uid="{7D5B8EC5-394D-4504-9B9E-8E2C6DCE7755}" name="Column7805"/>
    <tableColumn id="7822" xr3:uid="{63FE570A-1F73-4337-9B9F-8C506DD0C073}" name="Column7806"/>
    <tableColumn id="7823" xr3:uid="{50118384-5BA6-4316-8C21-0B4DA900A916}" name="Column7807"/>
    <tableColumn id="7824" xr3:uid="{CE413780-7CAB-41AD-BE8A-0377EF6AD326}" name="Column7808"/>
    <tableColumn id="7825" xr3:uid="{C2AB8461-5AD3-4364-B958-0E1BB7BD7C7C}" name="Column7809"/>
    <tableColumn id="7826" xr3:uid="{37BBE2B3-0926-4533-AF1B-59FE518CD1D5}" name="Column7810"/>
    <tableColumn id="7827" xr3:uid="{F6C8150A-A60D-4FCC-8A04-2E4D28A67CDA}" name="Column7811"/>
    <tableColumn id="7828" xr3:uid="{5DD6901D-10CB-4C1C-86FF-6FEB2CA2F337}" name="Column7812"/>
    <tableColumn id="7829" xr3:uid="{72415296-46D1-47B1-AEAB-8C5BECEC18E9}" name="Column7813"/>
    <tableColumn id="7830" xr3:uid="{4106AE02-6275-4A20-8BE1-5FB7D45FB7E6}" name="Column7814"/>
    <tableColumn id="7831" xr3:uid="{096FA29C-FA96-42AC-B79D-5DC921B68CAB}" name="Column7815"/>
    <tableColumn id="7832" xr3:uid="{6A62D61E-8EA9-4989-BC5F-BCF2B4DEC1AC}" name="Column7816"/>
    <tableColumn id="7833" xr3:uid="{5CD03E61-5DC5-4110-9670-E10107862559}" name="Column7817"/>
    <tableColumn id="7834" xr3:uid="{AD515968-562D-4FDB-807E-07A07EFB26AD}" name="Column7818"/>
    <tableColumn id="7835" xr3:uid="{AD096AED-E8B5-4B3D-9767-C4EEEA7D6469}" name="Column7819"/>
    <tableColumn id="7836" xr3:uid="{A9076EFB-1137-4899-BB52-2A5332A9BCA4}" name="Column7820"/>
    <tableColumn id="7837" xr3:uid="{4F5872A3-ED5F-418D-A6AB-E500942F6C7E}" name="Column7821"/>
    <tableColumn id="7838" xr3:uid="{B7F8B1DB-0EFD-4A6C-8E8C-96E357B8A279}" name="Column7822"/>
    <tableColumn id="7839" xr3:uid="{01023868-5DC6-4A1A-9770-5F5E6BA377E7}" name="Column7823"/>
    <tableColumn id="7840" xr3:uid="{75125108-1433-43E1-8BCF-69B4A6E6FC3C}" name="Column7824"/>
    <tableColumn id="7841" xr3:uid="{94464CBE-A01A-4B4D-A5C4-E2E5C0630F5B}" name="Column7825"/>
    <tableColumn id="7842" xr3:uid="{6E45593B-5B2C-4E21-AA0A-CE0AD881DC15}" name="Column7826"/>
    <tableColumn id="7843" xr3:uid="{3EC2ECEF-9298-4645-BF0A-88ABD2DE753D}" name="Column7827"/>
    <tableColumn id="7844" xr3:uid="{4011B1B1-9924-429B-B0E9-D82A248884DC}" name="Column7828"/>
    <tableColumn id="7845" xr3:uid="{70C63380-8139-4207-8055-B360BAD23C4C}" name="Column7829"/>
    <tableColumn id="7846" xr3:uid="{A9144E7D-A83B-421D-A4E0-98EE5F343A2F}" name="Column7830"/>
    <tableColumn id="7847" xr3:uid="{616A0096-4DA3-45C3-BB55-688CB5665712}" name="Column7831"/>
    <tableColumn id="7848" xr3:uid="{0A584188-D74E-4878-BBE4-F89D4D674776}" name="Column7832"/>
    <tableColumn id="7849" xr3:uid="{908C25A4-A00B-4152-8934-16C6755BAFB9}" name="Column7833"/>
    <tableColumn id="7850" xr3:uid="{810B4F3D-E328-4107-BF09-8F3088C65D64}" name="Column7834"/>
    <tableColumn id="7851" xr3:uid="{6F4ADD28-A6B2-4576-9360-9320E2CD3D82}" name="Column7835"/>
    <tableColumn id="7852" xr3:uid="{6227FAD5-82C2-4628-8AC1-E3A944CDA7DD}" name="Column7836"/>
    <tableColumn id="7853" xr3:uid="{7DAE6746-7982-4A55-BC34-D895DF616682}" name="Column7837"/>
    <tableColumn id="7854" xr3:uid="{8C08D058-A3BB-4887-A517-76484ECFCE14}" name="Column7838"/>
    <tableColumn id="7855" xr3:uid="{9151B35C-2B6A-4407-A4EF-F13EBBD5F93E}" name="Column7839"/>
    <tableColumn id="7856" xr3:uid="{0972A88A-A213-419F-9431-CBAB7312B185}" name="Column7840"/>
    <tableColumn id="7857" xr3:uid="{32E24798-2E2F-43B1-8970-95F4A62AA222}" name="Column7841"/>
    <tableColumn id="7858" xr3:uid="{40BD3878-ECFE-49B3-9BE3-BBC22C1637EC}" name="Column7842"/>
    <tableColumn id="7859" xr3:uid="{47C7FE64-66D6-4090-A1E1-961CF641C178}" name="Column7843"/>
    <tableColumn id="7860" xr3:uid="{66E51FDE-DF4F-4D4B-AC98-A4BF781D00E8}" name="Column7844"/>
    <tableColumn id="7861" xr3:uid="{F5776D2B-8929-43BB-8EDA-9C137D800178}" name="Column7845"/>
    <tableColumn id="7862" xr3:uid="{BCDE0659-024C-4CD2-8982-5142A6D2E773}" name="Column7846"/>
    <tableColumn id="7863" xr3:uid="{ECF52DD4-A476-4698-B447-36A83096D15C}" name="Column7847"/>
    <tableColumn id="7864" xr3:uid="{B61415D8-05D5-48DD-9B41-66A5D204D571}" name="Column7848"/>
    <tableColumn id="7865" xr3:uid="{A2702653-6A17-4CE1-A974-9C31A5BF6B2F}" name="Column7849"/>
    <tableColumn id="7866" xr3:uid="{6B64B3D8-CCF1-4437-B6AA-43AD4BEEDA78}" name="Column7850"/>
    <tableColumn id="7867" xr3:uid="{D82DEAC6-7EB9-4335-8004-5F125D9F33EE}" name="Column7851"/>
    <tableColumn id="7868" xr3:uid="{A9FEF406-1652-491E-BCF5-CB4BF1E20BAD}" name="Column7852"/>
    <tableColumn id="7869" xr3:uid="{0E3FCB0D-AAE8-4D92-BE32-A01B6CA5FE6A}" name="Column7853"/>
    <tableColumn id="7870" xr3:uid="{625BFFFB-51A9-4481-8603-66022F0E3E2A}" name="Column7854"/>
    <tableColumn id="7871" xr3:uid="{E45AFCCE-6C78-400B-A509-5A14514B40C8}" name="Column7855"/>
    <tableColumn id="7872" xr3:uid="{945D7454-2379-4677-AB7E-D58537F681E6}" name="Column7856"/>
    <tableColumn id="7873" xr3:uid="{B6EA7ACF-72F1-42C2-8B50-DA4B613DF31D}" name="Column7857"/>
    <tableColumn id="7874" xr3:uid="{04DA207E-5721-41BA-95B6-8725B8DA212B}" name="Column7858"/>
    <tableColumn id="7875" xr3:uid="{1906FC98-B277-4FD8-A8F2-D426993B8584}" name="Column7859"/>
    <tableColumn id="7876" xr3:uid="{57303F76-979F-4821-A6C7-9EC0721156F7}" name="Column7860"/>
    <tableColumn id="7877" xr3:uid="{A40A12FF-5DC0-4F2F-9FA8-E601F42F891A}" name="Column7861"/>
    <tableColumn id="7878" xr3:uid="{899F48AC-6DBA-4DF4-BCF7-7A89358C6FC5}" name="Column7862"/>
    <tableColumn id="7879" xr3:uid="{C2F0483A-7A9F-4682-8E7B-761A5D8321A8}" name="Column7863"/>
    <tableColumn id="7880" xr3:uid="{00F17341-66F3-4872-9408-8C74E5A5C3D7}" name="Column7864"/>
    <tableColumn id="7881" xr3:uid="{4954F6D0-614D-4F07-B2AE-C4107F619E0A}" name="Column7865"/>
    <tableColumn id="7882" xr3:uid="{34978D93-F6C5-4E1A-987C-1F9F349FDDDD}" name="Column7866"/>
    <tableColumn id="7883" xr3:uid="{6EDF8699-5562-42D0-AC14-79E302F318E8}" name="Column7867"/>
    <tableColumn id="7884" xr3:uid="{E5A97517-F631-4233-927F-711587A728E2}" name="Column7868"/>
    <tableColumn id="7885" xr3:uid="{DB9A48B9-8B15-427E-A926-BE5726C1785B}" name="Column7869"/>
    <tableColumn id="7886" xr3:uid="{AFD4EDDD-AD28-40D1-B97D-772BF54F2E32}" name="Column7870"/>
    <tableColumn id="7887" xr3:uid="{D90FF108-2AC2-48B5-93BB-308C9A03432A}" name="Column7871"/>
    <tableColumn id="7888" xr3:uid="{25454A37-6C04-459F-9C46-73FB7562524A}" name="Column7872"/>
    <tableColumn id="7889" xr3:uid="{843173DF-3976-4E2D-B46A-8B8A82530220}" name="Column7873"/>
    <tableColumn id="7890" xr3:uid="{A4772C15-DB6B-474C-995B-3CF9BB75B076}" name="Column7874"/>
    <tableColumn id="7891" xr3:uid="{74177247-BABF-421F-9CAC-2D9367740BEB}" name="Column7875"/>
    <tableColumn id="7892" xr3:uid="{4BC71B3B-1330-4D19-861D-79FDA17374B4}" name="Column7876"/>
    <tableColumn id="7893" xr3:uid="{8B7644B9-62E4-48EE-A746-C38F87CE7D85}" name="Column7877"/>
    <tableColumn id="7894" xr3:uid="{069F499F-D02C-4D1F-BC5A-63038DB7DE1E}" name="Column7878"/>
    <tableColumn id="7895" xr3:uid="{4FA00D4B-8A6E-4366-AB31-6498BD05F54D}" name="Column7879"/>
    <tableColumn id="7896" xr3:uid="{CDD47210-556A-40C3-B391-B973BE5AE4C1}" name="Column7880"/>
    <tableColumn id="7897" xr3:uid="{DB27B729-419C-43BD-A4F5-6B3F00C05A65}" name="Column7881"/>
    <tableColumn id="7898" xr3:uid="{EBAD010E-8900-4399-9CC6-337F37E99FAB}" name="Column7882"/>
    <tableColumn id="7899" xr3:uid="{BDA63CAA-1BFF-41F4-BDF9-3544F18570C8}" name="Column7883"/>
    <tableColumn id="7900" xr3:uid="{24BC602F-0ACF-4AEA-AF04-6EA83A1FB5D9}" name="Column7884"/>
    <tableColumn id="7901" xr3:uid="{24A5502A-A4BB-47BB-BE03-08CAFEC8046F}" name="Column7885"/>
    <tableColumn id="7902" xr3:uid="{00EDE7F3-BB44-443E-BA6C-F042C1DAA5E6}" name="Column7886"/>
    <tableColumn id="7903" xr3:uid="{26C4EBD0-1297-4906-9D0B-7AEA375E28B9}" name="Column7887"/>
    <tableColumn id="7904" xr3:uid="{4ABC2102-5A92-4209-A87B-877180326AE6}" name="Column7888"/>
    <tableColumn id="7905" xr3:uid="{3DF2158D-EA20-4D88-B398-C8E8E10A45F6}" name="Column7889"/>
    <tableColumn id="7906" xr3:uid="{4D548A47-AD43-4A67-9096-A54FEB85477C}" name="Column7890"/>
    <tableColumn id="7907" xr3:uid="{79F78EDF-829A-4580-A4B1-8EBDEF6936BA}" name="Column7891"/>
    <tableColumn id="7908" xr3:uid="{323A3555-CD88-4D84-AFA1-621124EE7D48}" name="Column7892"/>
    <tableColumn id="7909" xr3:uid="{196CF8D2-E33B-48AD-A594-3295431C1732}" name="Column7893"/>
    <tableColumn id="7910" xr3:uid="{0394B2D5-75A6-470F-8C7E-E096CD096262}" name="Column7894"/>
    <tableColumn id="7911" xr3:uid="{F3792D37-FB2F-4143-BE1C-BDEDFEF8B797}" name="Column7895"/>
    <tableColumn id="7912" xr3:uid="{3D94559D-09CF-4292-A9E3-254E91F524D1}" name="Column7896"/>
    <tableColumn id="7913" xr3:uid="{7C12C043-BE7F-447B-B3CF-59EACB28E294}" name="Column7897"/>
    <tableColumn id="7914" xr3:uid="{A2F0C66E-7C61-4C9C-9C80-635F422DB1D3}" name="Column7898"/>
    <tableColumn id="7915" xr3:uid="{27C5B226-3AC6-4058-8C93-775FB8C989D1}" name="Column7899"/>
    <tableColumn id="7916" xr3:uid="{B1AEA6BC-5A57-4A39-BAF5-242875DB8F99}" name="Column7900"/>
    <tableColumn id="7917" xr3:uid="{EE2C9D17-E382-4B78-968C-52A0A62B8727}" name="Column7901"/>
    <tableColumn id="7918" xr3:uid="{5D3ABA18-23FC-47E8-9E86-C20128C1505C}" name="Column7902"/>
    <tableColumn id="7919" xr3:uid="{D721A036-765E-4DB5-A6B3-BD79918D72D0}" name="Column7903"/>
    <tableColumn id="7920" xr3:uid="{D09A55C4-D7CC-46D7-8BC0-64F646B7BA6D}" name="Column7904"/>
    <tableColumn id="7921" xr3:uid="{25691F36-4995-4DF0-820C-BC3CB003D836}" name="Column7905"/>
    <tableColumn id="7922" xr3:uid="{12635F60-47E6-4293-846A-20261BF8BF9F}" name="Column7906"/>
    <tableColumn id="7923" xr3:uid="{055FBF6B-9995-4687-A49D-1458EF906BE4}" name="Column7907"/>
    <tableColumn id="7924" xr3:uid="{E01164B6-EE08-4AED-9B23-BF923E419496}" name="Column7908"/>
    <tableColumn id="7925" xr3:uid="{2BCAA36A-4F5F-4024-8B76-C6B526F9D496}" name="Column7909"/>
    <tableColumn id="7926" xr3:uid="{1C8266E5-3286-4E32-BA83-5E6ED50F736C}" name="Column7910"/>
    <tableColumn id="7927" xr3:uid="{BFABAD9C-F8D6-475F-82D6-11D4FC2F22CE}" name="Column7911"/>
    <tableColumn id="7928" xr3:uid="{FFAFDEAC-0E0A-49F4-B2EA-902BECB4FCDC}" name="Column7912"/>
    <tableColumn id="7929" xr3:uid="{FE49B064-685E-4E26-B1EA-6A143CA1EFB0}" name="Column7913"/>
    <tableColumn id="7930" xr3:uid="{5DDA75CF-83FB-473E-B585-AC9036DE32DC}" name="Column7914"/>
    <tableColumn id="7931" xr3:uid="{9DE1B528-1302-4D44-9445-B44166871C50}" name="Column7915"/>
    <tableColumn id="7932" xr3:uid="{0BD25E4C-622F-49EB-B26E-A9EE2ECD71F9}" name="Column7916"/>
    <tableColumn id="7933" xr3:uid="{CC62311E-B4B7-4F2C-856B-83AEE654F8A0}" name="Column7917"/>
    <tableColumn id="7934" xr3:uid="{21B19A11-C014-4A4B-9D07-66AFB474578F}" name="Column7918"/>
    <tableColumn id="7935" xr3:uid="{2C66FFA1-5A78-4F8C-A94E-83A51BC5B060}" name="Column7919"/>
    <tableColumn id="7936" xr3:uid="{CD138C45-D38A-456B-951C-B2CE2DE2482D}" name="Column7920"/>
    <tableColumn id="7937" xr3:uid="{09CA2A0B-D3B5-4F78-905E-0483DB97A01B}" name="Column7921"/>
    <tableColumn id="7938" xr3:uid="{7907A980-E7AB-4E5C-A1EA-3EB04A018A4F}" name="Column7922"/>
    <tableColumn id="7939" xr3:uid="{0CEAD677-98F8-4818-9833-FF0E7122F0CC}" name="Column7923"/>
    <tableColumn id="7940" xr3:uid="{371DBA03-E654-42EE-B807-864E93752201}" name="Column7924"/>
    <tableColumn id="7941" xr3:uid="{6A471467-61B6-4809-BD62-7A11AD942E6A}" name="Column7925"/>
    <tableColumn id="7942" xr3:uid="{0C9FB2CA-6A44-4FC3-8692-31C37C8549A4}" name="Column7926"/>
    <tableColumn id="7943" xr3:uid="{56C26B8C-FC43-4CA1-81D8-31FAD1F700B4}" name="Column7927"/>
    <tableColumn id="7944" xr3:uid="{504BFD0E-D6BF-4305-A9DA-3D5B683858E6}" name="Column7928"/>
    <tableColumn id="7945" xr3:uid="{7296A547-375C-4BC7-9C3E-173A0D645CC9}" name="Column7929"/>
    <tableColumn id="7946" xr3:uid="{BB7F85B4-1ABD-4AFE-A75B-8DBDB726878B}" name="Column7930"/>
    <tableColumn id="7947" xr3:uid="{E42AB369-94E7-4517-B24A-3C1211EF5E57}" name="Column7931"/>
    <tableColumn id="7948" xr3:uid="{F16A4D1B-F555-4ED6-A391-656379223AEA}" name="Column7932"/>
    <tableColumn id="7949" xr3:uid="{B6AD4B5A-1DB8-49AC-9E03-6C2C704A0AAC}" name="Column7933"/>
    <tableColumn id="7950" xr3:uid="{60E4B8DC-F7DD-4A4D-9298-D23CA825E409}" name="Column7934"/>
    <tableColumn id="7951" xr3:uid="{C975D6DA-4329-4CC5-8FD1-E3C06C528352}" name="Column7935"/>
    <tableColumn id="7952" xr3:uid="{C5DC8010-836A-40B6-9A63-8278A1CDF53C}" name="Column7936"/>
    <tableColumn id="7953" xr3:uid="{5C6F7D37-9733-44ED-9AAB-9C4C89C5306A}" name="Column7937"/>
    <tableColumn id="7954" xr3:uid="{256B20F5-AD97-4CD3-BA6D-FECA5FF9395A}" name="Column7938"/>
    <tableColumn id="7955" xr3:uid="{A7B52A4C-5686-4E09-8957-BAC75251078F}" name="Column7939"/>
    <tableColumn id="7956" xr3:uid="{76086621-D0D6-4E84-B3D5-6180347D33AD}" name="Column7940"/>
    <tableColumn id="7957" xr3:uid="{CFF3EF8F-41A3-47D5-BC68-6D21F4717516}" name="Column7941"/>
    <tableColumn id="7958" xr3:uid="{1B37A3CB-A203-45C8-9332-EB4A4513B6A8}" name="Column7942"/>
    <tableColumn id="7959" xr3:uid="{17779625-9316-4426-A36A-E22603CABA24}" name="Column7943"/>
    <tableColumn id="7960" xr3:uid="{500AE876-0AE9-4BD1-BD17-FB0E2C0B39AA}" name="Column7944"/>
    <tableColumn id="7961" xr3:uid="{9A6F7440-0BF3-4075-BEDB-47A3BB2BB07C}" name="Column7945"/>
    <tableColumn id="7962" xr3:uid="{65B11677-A900-4042-AEDC-70548C228CC1}" name="Column7946"/>
    <tableColumn id="7963" xr3:uid="{955C89B9-6173-4175-9428-80BDBA39A054}" name="Column7947"/>
    <tableColumn id="7964" xr3:uid="{3A7A4154-BCA6-42AC-8BD1-6EE0BD001015}" name="Column7948"/>
    <tableColumn id="7965" xr3:uid="{51D88A42-8664-42F4-B9F1-FDA5D51EB0C6}" name="Column7949"/>
    <tableColumn id="7966" xr3:uid="{E16A240B-3A16-45C5-A74A-A1FE8110DFCC}" name="Column7950"/>
    <tableColumn id="7967" xr3:uid="{34C42E08-8AA1-4A9B-AEA9-7ADFA2A1B8C3}" name="Column7951"/>
    <tableColumn id="7968" xr3:uid="{65117FAC-11D1-45A3-9609-21AF1796C431}" name="Column7952"/>
    <tableColumn id="7969" xr3:uid="{E049704A-0D35-4BCC-927D-354908264F83}" name="Column7953"/>
    <tableColumn id="7970" xr3:uid="{3F7E1E4D-6430-4D60-8DE6-C99D2AC72995}" name="Column7954"/>
    <tableColumn id="7971" xr3:uid="{AA1B97F2-29A2-47C7-B11A-FF5D8F633672}" name="Column7955"/>
    <tableColumn id="7972" xr3:uid="{0199CB8C-68C9-4212-90EF-0CD6CDD16BEC}" name="Column7956"/>
    <tableColumn id="7973" xr3:uid="{75A47506-3536-4D72-8E1B-F349982EE634}" name="Column7957"/>
    <tableColumn id="7974" xr3:uid="{A0BD41FA-39A3-403E-BDC9-010E186418B0}" name="Column7958"/>
    <tableColumn id="7975" xr3:uid="{A4C3DE78-4005-4FFC-B3B0-5BC22DB87C72}" name="Column7959"/>
    <tableColumn id="7976" xr3:uid="{37F794BD-D1D0-466D-B1F6-579DE516332C}" name="Column7960"/>
    <tableColumn id="7977" xr3:uid="{8FDB5028-9F90-48C2-82D7-846DF126ACD2}" name="Column7961"/>
    <tableColumn id="7978" xr3:uid="{4A1D4C5E-9A82-4E18-B3F3-610427A62909}" name="Column7962"/>
    <tableColumn id="7979" xr3:uid="{FD10A74B-41E2-4A1D-8C0E-758592C98245}" name="Column7963"/>
    <tableColumn id="7980" xr3:uid="{8DF5967C-2C1D-4204-8BED-52F7FD81F327}" name="Column7964"/>
    <tableColumn id="7981" xr3:uid="{3D1DC209-4779-4C6D-9743-2DEA710360F2}" name="Column7965"/>
    <tableColumn id="7982" xr3:uid="{F9F6E4D7-86A4-44E8-8291-5ABA2910003B}" name="Column7966"/>
    <tableColumn id="7983" xr3:uid="{429F4088-E83C-4F3E-9FC9-56E78543CB88}" name="Column7967"/>
    <tableColumn id="7984" xr3:uid="{8368EDB8-08CB-4E6D-A6B6-DB94AD7E2672}" name="Column7968"/>
    <tableColumn id="7985" xr3:uid="{5EA51EFE-149A-4A19-9612-897CB0544372}" name="Column7969"/>
    <tableColumn id="7986" xr3:uid="{5AC7B479-9B89-4A6F-BA23-606CD3FA78CA}" name="Column7970"/>
    <tableColumn id="7987" xr3:uid="{096B1ABD-A93B-4CA5-AFDF-D7BBCC9026F2}" name="Column7971"/>
    <tableColumn id="7988" xr3:uid="{DE3F9888-4C7C-49E9-9905-841940025FB9}" name="Column7972"/>
    <tableColumn id="7989" xr3:uid="{F4BA0BE2-F844-455B-A644-F9EEB5156B33}" name="Column7973"/>
    <tableColumn id="7990" xr3:uid="{1BF8D796-57D3-4DAB-9186-05BAE1C59293}" name="Column7974"/>
    <tableColumn id="7991" xr3:uid="{D814BC04-E0B8-4175-B9B8-662A7985EE0D}" name="Column7975"/>
    <tableColumn id="7992" xr3:uid="{58772D68-DEEB-4661-B0F4-ED59F91C797D}" name="Column7976"/>
    <tableColumn id="7993" xr3:uid="{73E2DDEA-0249-4CCE-9DF0-0C81F7BBECF9}" name="Column7977"/>
    <tableColumn id="7994" xr3:uid="{029460A6-6E37-4930-924F-72E0D4CCC4EE}" name="Column7978"/>
    <tableColumn id="7995" xr3:uid="{64C71138-3B0D-4322-8C07-955A0F38B592}" name="Column7979"/>
    <tableColumn id="7996" xr3:uid="{BB9E3842-957F-41C2-850F-D025A9357A18}" name="Column7980"/>
    <tableColumn id="7997" xr3:uid="{3DD9E021-9420-45D9-A0CA-4AD4F84597D8}" name="Column7981"/>
    <tableColumn id="7998" xr3:uid="{7EFF51EE-2394-4D23-BBDE-DAF3C344F2FB}" name="Column7982"/>
    <tableColumn id="7999" xr3:uid="{419F483B-2DC6-4014-8C34-3ABDE6244C82}" name="Column7983"/>
    <tableColumn id="8000" xr3:uid="{FE435371-9770-4F6D-9A33-35D0A27DE1C9}" name="Column7984"/>
    <tableColumn id="8001" xr3:uid="{9690878F-5192-44F5-9755-5846021011A2}" name="Column7985"/>
    <tableColumn id="8002" xr3:uid="{B9842722-4459-4F60-9CEE-D36075A57ABF}" name="Column7986"/>
    <tableColumn id="8003" xr3:uid="{207ABCA5-02E4-49FF-94B1-ECDB565DFFE5}" name="Column7987"/>
    <tableColumn id="8004" xr3:uid="{F85141DB-99B6-4A5A-9312-DC35F7E0AE54}" name="Column7988"/>
    <tableColumn id="8005" xr3:uid="{7DED8D1A-0C74-45C4-B3F0-6C604738F17E}" name="Column7989"/>
    <tableColumn id="8006" xr3:uid="{1221ABAB-AC43-415D-A6BC-63635718C9F6}" name="Column7990"/>
    <tableColumn id="8007" xr3:uid="{4897F161-CBB5-4C0C-AFFF-EC2A430D65C7}" name="Column7991"/>
    <tableColumn id="8008" xr3:uid="{102968D3-9BEE-4B6F-84B3-22B19C0A6F0F}" name="Column7992"/>
    <tableColumn id="8009" xr3:uid="{82983039-14BD-4E0C-BB09-2E695AB93C74}" name="Column7993"/>
    <tableColumn id="8010" xr3:uid="{C5534B47-CF69-4747-B4A3-77E1F50FC540}" name="Column7994"/>
    <tableColumn id="8011" xr3:uid="{2393511D-9D1D-42F9-A48B-7D8F83268799}" name="Column7995"/>
    <tableColumn id="8012" xr3:uid="{F34DA623-57AA-4852-B7AC-668488E4D1E2}" name="Column7996"/>
    <tableColumn id="8013" xr3:uid="{C988F7D0-129D-4320-A5B2-0E3A1A1DABB4}" name="Column7997"/>
    <tableColumn id="8014" xr3:uid="{1843C3BC-761B-49E8-A4B8-722436803D84}" name="Column7998"/>
    <tableColumn id="8015" xr3:uid="{8DBC9EF6-D04A-44E6-B277-9D2905966CB7}" name="Column7999"/>
    <tableColumn id="8016" xr3:uid="{2840931B-7AB8-4575-9ED9-B4EA031804BE}" name="Column8000"/>
    <tableColumn id="8017" xr3:uid="{6B41BD0C-8D10-44D5-9365-F977B8606A5B}" name="Column8001"/>
    <tableColumn id="8018" xr3:uid="{A63CB1B6-048A-4E2E-8AEF-74B3E5773AAB}" name="Column8002"/>
    <tableColumn id="8019" xr3:uid="{F02F399C-FE42-4B2B-9E8B-AB4AD8BDEA29}" name="Column8003"/>
    <tableColumn id="8020" xr3:uid="{85E234D6-D9B7-4766-AA4D-44A4018C2787}" name="Column8004"/>
    <tableColumn id="8021" xr3:uid="{6CD31D9E-755D-4258-B9AD-BAF7DFC84F62}" name="Column8005"/>
    <tableColumn id="8022" xr3:uid="{96B9B38E-824B-4E9E-8C3F-3385DF438B3F}" name="Column8006"/>
    <tableColumn id="8023" xr3:uid="{51F7CCA0-96E3-412A-BA43-18E7F979DC3F}" name="Column8007"/>
    <tableColumn id="8024" xr3:uid="{6705584D-F140-4FB2-932B-7AF88B7855A8}" name="Column8008"/>
    <tableColumn id="8025" xr3:uid="{3B743A26-2E12-4273-A619-903FA9651E7C}" name="Column8009"/>
    <tableColumn id="8026" xr3:uid="{8E47ECC7-BD3E-4DA4-AE94-4EC69F6698A3}" name="Column8010"/>
    <tableColumn id="8027" xr3:uid="{31DB6132-5700-47B4-99BA-C04299D73F7A}" name="Column8011"/>
    <tableColumn id="8028" xr3:uid="{160A3E5E-87D9-495B-8746-F278FCA14112}" name="Column8012"/>
    <tableColumn id="8029" xr3:uid="{9D0C3C97-9F45-40D9-8D2C-21DB4D6A2559}" name="Column8013"/>
    <tableColumn id="8030" xr3:uid="{C046F804-3A67-48B9-85E8-DA4E2B5CC8A8}" name="Column8014"/>
    <tableColumn id="8031" xr3:uid="{BF4A6691-34BE-40BB-9453-E5E46502411D}" name="Column8015"/>
    <tableColumn id="8032" xr3:uid="{3B600945-C5DA-44CE-96BC-450F38A69F1A}" name="Column8016"/>
    <tableColumn id="8033" xr3:uid="{782E587F-D7F9-4E96-83BA-3A90910CA66E}" name="Column8017"/>
    <tableColumn id="8034" xr3:uid="{C4ED91D5-384D-4D32-B5F4-3E5817AD29EB}" name="Column8018"/>
    <tableColumn id="8035" xr3:uid="{43132F18-CFB9-41AA-ACDE-723D9774C868}" name="Column8019"/>
    <tableColumn id="8036" xr3:uid="{B4423AA2-2DC1-4231-A8E6-59BA459B72FA}" name="Column8020"/>
    <tableColumn id="8037" xr3:uid="{3E839575-B1A3-4CFA-9368-A5EA1FAC533B}" name="Column8021"/>
    <tableColumn id="8038" xr3:uid="{EC050515-C4D6-4398-BBF9-BE25C5BDB98A}" name="Column8022"/>
    <tableColumn id="8039" xr3:uid="{420CA80D-A323-42B5-AE86-B4C9ED127A89}" name="Column8023"/>
    <tableColumn id="8040" xr3:uid="{AE0BA7D7-71BA-405C-BD63-B3C9F205055A}" name="Column8024"/>
    <tableColumn id="8041" xr3:uid="{014B5637-3406-4824-8767-859E8BAD09F3}" name="Column8025"/>
    <tableColumn id="8042" xr3:uid="{7FBBEF5F-3EDF-4EA3-BFA5-C71A5B742D53}" name="Column8026"/>
    <tableColumn id="8043" xr3:uid="{30F343E3-C813-4BD6-B96B-3A20BC348E6F}" name="Column8027"/>
    <tableColumn id="8044" xr3:uid="{BCB8B31C-CC82-4654-B217-7A93C34F6441}" name="Column8028"/>
    <tableColumn id="8045" xr3:uid="{0DBAF0BC-DDD0-45CA-97E0-9FB4BCB1DAEC}" name="Column8029"/>
    <tableColumn id="8046" xr3:uid="{A3FDFD1F-121D-47C4-80A8-9BEE777BB94F}" name="Column8030"/>
    <tableColumn id="8047" xr3:uid="{03286CF4-2B53-4D4D-B8D6-F7C77D1D9DB3}" name="Column8031"/>
    <tableColumn id="8048" xr3:uid="{4CD32B2C-EE8A-4F85-BE80-36D4882D20A8}" name="Column8032"/>
    <tableColumn id="8049" xr3:uid="{EDE7D4A8-E127-4CD7-9D63-90559E95AABB}" name="Column8033"/>
    <tableColumn id="8050" xr3:uid="{B347F924-0810-4ED2-B4BA-ADD86D76E386}" name="Column8034"/>
    <tableColumn id="8051" xr3:uid="{BF540B98-8C19-43CE-A973-B303651C0BAB}" name="Column8035"/>
    <tableColumn id="8052" xr3:uid="{540ACDA0-3768-4D36-8CAD-3EEB48A5F0DC}" name="Column8036"/>
    <tableColumn id="8053" xr3:uid="{43489F8B-D150-4C23-9EA9-4CEB00BD8CE3}" name="Column8037"/>
    <tableColumn id="8054" xr3:uid="{36ADAD54-5686-4523-9E8C-4E60DF508A65}" name="Column8038"/>
    <tableColumn id="8055" xr3:uid="{223CE263-E38F-4310-B22A-7BCF5C4277EB}" name="Column8039"/>
    <tableColumn id="8056" xr3:uid="{D3264865-9E6F-4DA3-BAEB-695DA28830B0}" name="Column8040"/>
    <tableColumn id="8057" xr3:uid="{E468074A-FAAE-4D79-94BC-CED534D057C1}" name="Column8041"/>
    <tableColumn id="8058" xr3:uid="{38C9CA32-BC52-472B-8F5E-CA1DF90AD33A}" name="Column8042"/>
    <tableColumn id="8059" xr3:uid="{7889BAEE-CA77-4CB5-9247-7CA2B0426B8F}" name="Column8043"/>
    <tableColumn id="8060" xr3:uid="{E77C9A50-CFD9-458F-BFBD-02842BAF9D72}" name="Column8044"/>
    <tableColumn id="8061" xr3:uid="{E292A028-B1E7-4040-B74E-CFF59F2D091C}" name="Column8045"/>
    <tableColumn id="8062" xr3:uid="{A1BD4C0C-20D5-4C20-9E27-4A2B9347570E}" name="Column8046"/>
    <tableColumn id="8063" xr3:uid="{CD8A22FF-D78E-4195-AFF5-9408E252A6CA}" name="Column8047"/>
    <tableColumn id="8064" xr3:uid="{63AA25BE-F12E-48C8-BFFA-C54A18CC8BEB}" name="Column8048"/>
    <tableColumn id="8065" xr3:uid="{D11DA1A9-D7B9-406B-8E5C-8C688711B97C}" name="Column8049"/>
    <tableColumn id="8066" xr3:uid="{F0BCF8B4-DC9C-4F9A-AECD-23B843109BD7}" name="Column8050"/>
    <tableColumn id="8067" xr3:uid="{699E310C-C6A4-4FAB-93C0-7038D05759CC}" name="Column8051"/>
    <tableColumn id="8068" xr3:uid="{C8785060-C4E4-4A82-8FC3-2C2E6316CA49}" name="Column8052"/>
    <tableColumn id="8069" xr3:uid="{604F9C3C-BC0F-4B9F-92A3-A96EB0EC0368}" name="Column8053"/>
    <tableColumn id="8070" xr3:uid="{92637BDB-99DE-4122-83E6-BE7BF5EA5F1C}" name="Column8054"/>
    <tableColumn id="8071" xr3:uid="{52FF6D67-F83E-4E6B-AEB0-CDD62897F095}" name="Column8055"/>
    <tableColumn id="8072" xr3:uid="{0C9C9B31-E91A-43AE-A9E2-F1FCFFD9A838}" name="Column8056"/>
    <tableColumn id="8073" xr3:uid="{6C89455E-E585-43A0-B9D5-6622E13CA61D}" name="Column8057"/>
    <tableColumn id="8074" xr3:uid="{A13CC167-3A7E-4272-976B-4EAE0B03739F}" name="Column8058"/>
    <tableColumn id="8075" xr3:uid="{4DAAF5AA-C48A-4A48-B87D-80926C6D5242}" name="Column8059"/>
    <tableColumn id="8076" xr3:uid="{92D4FCEC-4847-4A5D-8257-B14DAF2BDBCE}" name="Column8060"/>
    <tableColumn id="8077" xr3:uid="{4B0B6DCF-981B-4BFE-959C-3E9F96477512}" name="Column8061"/>
    <tableColumn id="8078" xr3:uid="{68BA5AEE-E046-4A2D-B21D-B1037FD6F1AC}" name="Column8062"/>
    <tableColumn id="8079" xr3:uid="{A3DA8C04-B6D4-4841-915B-79BE76333F81}" name="Column8063"/>
    <tableColumn id="8080" xr3:uid="{F0C2AE1E-7A56-4062-BE36-D0BB1DDB58D9}" name="Column8064"/>
    <tableColumn id="8081" xr3:uid="{56DDB55B-5B8B-48A9-88FC-295328149B8D}" name="Column8065"/>
    <tableColumn id="8082" xr3:uid="{1C0D9C68-658E-4FA2-9D48-AB64584FC34D}" name="Column8066"/>
    <tableColumn id="8083" xr3:uid="{08D5EA24-1343-4454-B863-55C257770EEF}" name="Column8067"/>
    <tableColumn id="8084" xr3:uid="{EBF2BC48-9B13-452D-9231-2A6762CE659E}" name="Column8068"/>
    <tableColumn id="8085" xr3:uid="{4146E750-94D6-4FAB-97FE-42F4CC4FFC5A}" name="Column8069"/>
    <tableColumn id="8086" xr3:uid="{5AECEE43-AAB2-43C3-A38F-AB0D3223345A}" name="Column8070"/>
    <tableColumn id="8087" xr3:uid="{1479D8B4-3ABA-4F91-B7A2-29A00258974B}" name="Column8071"/>
    <tableColumn id="8088" xr3:uid="{CBB02862-8AC5-4303-A98F-6C30044E66B3}" name="Column8072"/>
    <tableColumn id="8089" xr3:uid="{0BE6F4D6-736F-4807-AB0D-B08779C2F9D6}" name="Column8073"/>
    <tableColumn id="8090" xr3:uid="{A00740C7-374D-449B-A245-D94B36E8B418}" name="Column8074"/>
    <tableColumn id="8091" xr3:uid="{904477C8-EF29-4FAE-8E9B-4C08BC023086}" name="Column8075"/>
    <tableColumn id="8092" xr3:uid="{F6A85CAE-2FEE-46B3-A5D2-89B1F6811AC5}" name="Column8076"/>
    <tableColumn id="8093" xr3:uid="{8D6A16B3-4609-4319-9999-B0F9AA060868}" name="Column8077"/>
    <tableColumn id="8094" xr3:uid="{733A215E-BDF0-4F02-B98E-535CA7D956C6}" name="Column8078"/>
    <tableColumn id="8095" xr3:uid="{EF53C000-9678-40D6-BF6B-920EB8B369C9}" name="Column8079"/>
    <tableColumn id="8096" xr3:uid="{201A4C24-3708-468D-A70C-59B61F4D6348}" name="Column8080"/>
    <tableColumn id="8097" xr3:uid="{F1D4CCC6-673E-4143-9FE7-D4246D17F552}" name="Column8081"/>
    <tableColumn id="8098" xr3:uid="{00ED7D2D-881A-4981-985F-47E7BE45581B}" name="Column8082"/>
    <tableColumn id="8099" xr3:uid="{7A0380D8-8EE2-4DA4-AD49-528B3589C034}" name="Column8083"/>
    <tableColumn id="8100" xr3:uid="{A51AC5D0-702D-4B6B-846C-6DD08F94D069}" name="Column8084"/>
    <tableColumn id="8101" xr3:uid="{959822E2-848F-4D0D-B1A0-485A8DF39F89}" name="Column8085"/>
    <tableColumn id="8102" xr3:uid="{A89C96FB-4F6E-4CDA-99F5-3A2B5AF99905}" name="Column8086"/>
    <tableColumn id="8103" xr3:uid="{3A5FBD46-7293-49CD-9017-B634CF307A8C}" name="Column8087"/>
    <tableColumn id="8104" xr3:uid="{B2578D3B-5DB8-4BED-B3CD-C2732577028C}" name="Column8088"/>
    <tableColumn id="8105" xr3:uid="{7F189709-531A-4920-B573-B4B5732EC4A1}" name="Column8089"/>
    <tableColumn id="8106" xr3:uid="{89D407DD-016C-41F5-9AFB-AE4CB118D61F}" name="Column8090"/>
    <tableColumn id="8107" xr3:uid="{FC7D7A4B-21A6-484A-836C-B03408E39382}" name="Column8091"/>
    <tableColumn id="8108" xr3:uid="{7329F615-52C3-4FF5-8DE7-E67F694C1772}" name="Column8092"/>
    <tableColumn id="8109" xr3:uid="{1A8C6299-3791-436C-981D-314C54A3AE77}" name="Column8093"/>
    <tableColumn id="8110" xr3:uid="{4612F652-C8C7-41FC-B1B6-4780EC97258D}" name="Column8094"/>
    <tableColumn id="8111" xr3:uid="{3D9CCBBC-F032-421A-BF2A-C7E29890B73B}" name="Column8095"/>
    <tableColumn id="8112" xr3:uid="{20B98D27-A8D6-4F80-B3B3-AF70E1EBEAF5}" name="Column8096"/>
    <tableColumn id="8113" xr3:uid="{9083105B-FF81-492F-B131-8FB68372B37B}" name="Column8097"/>
    <tableColumn id="8114" xr3:uid="{7125A23A-A80F-4C64-BC2B-2A4D4BE53ED6}" name="Column8098"/>
    <tableColumn id="8115" xr3:uid="{4C55422F-A1B5-4DC6-B3EC-8104213E29EA}" name="Column8099"/>
    <tableColumn id="8116" xr3:uid="{EE688586-7CD1-47A5-8CC3-5A0F130ABA70}" name="Column8100"/>
    <tableColumn id="8117" xr3:uid="{362EFA26-250D-4BA4-8AA9-B9196EA28599}" name="Column8101"/>
    <tableColumn id="8118" xr3:uid="{46EDE9F4-018F-486F-BEDF-1F0888F0D485}" name="Column8102"/>
    <tableColumn id="8119" xr3:uid="{2CE17554-97BC-4118-BF2C-A11F9B950FCB}" name="Column8103"/>
    <tableColumn id="8120" xr3:uid="{E86E01D5-6CBB-445F-95BB-35F593DC044D}" name="Column8104"/>
    <tableColumn id="8121" xr3:uid="{4DFB8232-E4B1-4E95-A3AE-7E86EA0B540C}" name="Column8105"/>
    <tableColumn id="8122" xr3:uid="{E3C971BF-3DFE-4CA9-B20D-706B2B9884B8}" name="Column8106"/>
    <tableColumn id="8123" xr3:uid="{12F45B1E-C69C-4609-B274-16348453314A}" name="Column8107"/>
    <tableColumn id="8124" xr3:uid="{BCE69EE0-7894-44BC-99E7-3EF8698E1B1A}" name="Column8108"/>
    <tableColumn id="8125" xr3:uid="{519E0499-F067-4F1A-A02E-686C17E31CFB}" name="Column8109"/>
    <tableColumn id="8126" xr3:uid="{5EB7ED36-0504-432E-8AFF-EA8EF2E3578F}" name="Column8110"/>
    <tableColumn id="8127" xr3:uid="{60D17A84-F885-4079-BF2A-6025A8E0005E}" name="Column8111"/>
    <tableColumn id="8128" xr3:uid="{1088D4B9-9C27-4845-BF83-34D22ABD8B02}" name="Column8112"/>
    <tableColumn id="8129" xr3:uid="{4D491378-DC8A-43D5-8648-8F5D143D6B81}" name="Column8113"/>
    <tableColumn id="8130" xr3:uid="{0AFBC983-6F7B-4376-B244-D69945DFB185}" name="Column8114"/>
    <tableColumn id="8131" xr3:uid="{1E683CFC-C0BC-4974-800B-59E353386D33}" name="Column8115"/>
    <tableColumn id="8132" xr3:uid="{5E3A5EF5-6A07-4AF0-A08A-893E519F5BBF}" name="Column8116"/>
    <tableColumn id="8133" xr3:uid="{24315560-C291-407D-88E8-6394B42DEC63}" name="Column8117"/>
    <tableColumn id="8134" xr3:uid="{7DA8EA81-CBEA-4E9B-B916-09791E825906}" name="Column8118"/>
    <tableColumn id="8135" xr3:uid="{43F35D0F-7F0F-4F0F-BF4E-E6D3DF48FFFB}" name="Column8119"/>
    <tableColumn id="8136" xr3:uid="{B7CB09BA-DDC2-4379-BBD0-3DACD582C12F}" name="Column8120"/>
    <tableColumn id="8137" xr3:uid="{EA5731CB-39C2-4CD1-9573-BE2DCFD7BF79}" name="Column8121"/>
    <tableColumn id="8138" xr3:uid="{00983758-3A24-4DDF-B6C1-495A3202CBFA}" name="Column8122"/>
    <tableColumn id="8139" xr3:uid="{2EF2E964-06D9-4327-A3CF-3227420D2179}" name="Column8123"/>
    <tableColumn id="8140" xr3:uid="{2BCAC04B-3261-4C90-B69D-4808BB240EFF}" name="Column8124"/>
    <tableColumn id="8141" xr3:uid="{6D516873-768E-4B04-B800-9A4006F3BC49}" name="Column8125"/>
    <tableColumn id="8142" xr3:uid="{12467C41-5C91-43FF-B7BF-2742126728A5}" name="Column8126"/>
    <tableColumn id="8143" xr3:uid="{1C024BCB-9719-419B-BC6B-BE6DEB4C8DE6}" name="Column8127"/>
    <tableColumn id="8144" xr3:uid="{1112E1A2-EB96-4646-BC2E-ACFC19EF3298}" name="Column8128"/>
    <tableColumn id="8145" xr3:uid="{A5DBD1A2-EB3A-4DE8-9FE9-59D733A2E65B}" name="Column8129"/>
    <tableColumn id="8146" xr3:uid="{103B0D6A-DEBA-4178-9EF1-6FF1B455A76C}" name="Column8130"/>
    <tableColumn id="8147" xr3:uid="{9A09028E-5EB8-488C-91A7-3935FBABBD23}" name="Column8131"/>
    <tableColumn id="8148" xr3:uid="{5BBB3E08-CBF1-46E6-BA87-DC3D6F896414}" name="Column8132"/>
    <tableColumn id="8149" xr3:uid="{CD1A2029-0D62-40A0-A28B-89F93359D68C}" name="Column8133"/>
    <tableColumn id="8150" xr3:uid="{945A14F3-A80C-4BA6-868C-EEC740CAD984}" name="Column8134"/>
    <tableColumn id="8151" xr3:uid="{003865D8-2151-4D26-87C2-EE6EF9305845}" name="Column8135"/>
    <tableColumn id="8152" xr3:uid="{DC69B909-285B-4D75-9F12-094D0637C891}" name="Column8136"/>
    <tableColumn id="8153" xr3:uid="{C312FC9F-BCE8-4246-8D2F-AE9BDC67411F}" name="Column8137"/>
    <tableColumn id="8154" xr3:uid="{FD3DEBEF-88A4-486B-A389-45444BC37523}" name="Column8138"/>
    <tableColumn id="8155" xr3:uid="{B961DCF8-23C3-4A46-BA2D-32BA967353A8}" name="Column8139"/>
    <tableColumn id="8156" xr3:uid="{058C4EA6-B661-4F29-A114-2F60AA454222}" name="Column8140"/>
    <tableColumn id="8157" xr3:uid="{B0E09E91-3516-42BF-BEB7-4C63E72BA35A}" name="Column8141"/>
    <tableColumn id="8158" xr3:uid="{2137AC76-90C8-43A1-BCF4-94F21AB75FE9}" name="Column8142"/>
    <tableColumn id="8159" xr3:uid="{2B7ECE6C-3EBD-41E9-8359-D0C30EC5AADB}" name="Column8143"/>
    <tableColumn id="8160" xr3:uid="{7FD0F1A7-C7CA-4718-9454-EB300A6F53B3}" name="Column8144"/>
    <tableColumn id="8161" xr3:uid="{B34D6489-2EC4-4CAA-AA98-C3A4E8D88B3F}" name="Column8145"/>
    <tableColumn id="8162" xr3:uid="{79687E39-E283-4292-800E-D74AD9A2C61D}" name="Column8146"/>
    <tableColumn id="8163" xr3:uid="{65B5ADB3-69FB-4449-B246-BCF2294DB14E}" name="Column8147"/>
    <tableColumn id="8164" xr3:uid="{7C394BAD-6411-4042-AA6A-F8A92B7DDD92}" name="Column8148"/>
    <tableColumn id="8165" xr3:uid="{677A2720-CB42-442E-8C5C-BA90F1404999}" name="Column8149"/>
    <tableColumn id="8166" xr3:uid="{BBF8DF66-A4D8-4CEE-AC37-BB46327098FB}" name="Column8150"/>
    <tableColumn id="8167" xr3:uid="{A01A8447-58FE-42D8-83F9-757DBCC09A5A}" name="Column8151"/>
    <tableColumn id="8168" xr3:uid="{D4238BB4-B6D7-4177-A742-EF0C11DA0329}" name="Column8152"/>
    <tableColumn id="8169" xr3:uid="{D2272D1A-6D1F-4529-A023-CB2700FE1DB8}" name="Column8153"/>
    <tableColumn id="8170" xr3:uid="{5A0B858D-216A-4EB4-AD47-241B0D19E133}" name="Column8154"/>
    <tableColumn id="8171" xr3:uid="{29632C3E-607E-42F6-BC58-BC4C5082F6F6}" name="Column8155"/>
    <tableColumn id="8172" xr3:uid="{FC459BD4-6873-41FD-8D4D-7EF4112DB674}" name="Column8156"/>
    <tableColumn id="8173" xr3:uid="{86E43432-5094-4033-A44A-5ABD3CB609C3}" name="Column8157"/>
    <tableColumn id="8174" xr3:uid="{A1568DC6-9150-4B42-A8F3-B2ABAEC9F6C6}" name="Column8158"/>
    <tableColumn id="8175" xr3:uid="{2AB55BA9-8B5D-4B7C-910C-D652029D290D}" name="Column8159"/>
    <tableColumn id="8176" xr3:uid="{BFF20A5F-0EDF-41EB-AD6E-42C91D5A1E59}" name="Column8160"/>
    <tableColumn id="8177" xr3:uid="{D14406B3-2917-4967-B8C5-DBC49C2DC92D}" name="Column8161"/>
    <tableColumn id="8178" xr3:uid="{EAD53019-F92F-4AE7-8E0D-DEB21F3A74D1}" name="Column8162"/>
    <tableColumn id="8179" xr3:uid="{21566EDE-C7A0-482B-91E0-324DF4D13CBB}" name="Column8163"/>
    <tableColumn id="8180" xr3:uid="{D235618A-FECD-4A1B-A356-64E8C477252F}" name="Column8164"/>
    <tableColumn id="8181" xr3:uid="{09437CE9-4B97-4D7F-80AF-6485F8F3A9FB}" name="Column8165"/>
    <tableColumn id="8182" xr3:uid="{F48FE8A5-CC85-424A-BF03-98FD45C146B9}" name="Column8166"/>
    <tableColumn id="8183" xr3:uid="{981049D6-7508-461B-9654-F6A4C8743069}" name="Column8167"/>
    <tableColumn id="8184" xr3:uid="{ED1A7DCD-2F34-4BC1-80BD-4AE95264BF52}" name="Column8168"/>
    <tableColumn id="8185" xr3:uid="{F9DE5B37-1774-42EE-8C0E-DE39E16C0C34}" name="Column8169"/>
    <tableColumn id="8186" xr3:uid="{D4F266B0-3023-4526-AD65-64F762CED9DE}" name="Column8170"/>
    <tableColumn id="8187" xr3:uid="{952B2A69-5B95-4C05-BC66-823147184BC8}" name="Column8171"/>
    <tableColumn id="8188" xr3:uid="{A24469C7-AC0D-4F75-AF16-89A8B829E899}" name="Column8172"/>
    <tableColumn id="8189" xr3:uid="{7AC85944-7ACB-4DCA-87B2-29C37FF7F302}" name="Column8173"/>
    <tableColumn id="8190" xr3:uid="{A568B9D0-6AB9-49BD-9824-573CD85EA542}" name="Column8174"/>
    <tableColumn id="8191" xr3:uid="{271E0014-ECA1-4D82-A379-34DDD335A0BD}" name="Column8175"/>
    <tableColumn id="8192" xr3:uid="{48E25B6D-FA09-4215-8C14-79A99F3268B4}" name="Column8176"/>
    <tableColumn id="8193" xr3:uid="{BB0178CE-BF48-4CCB-8EF3-5C3502B61E72}" name="Column8177"/>
    <tableColumn id="8194" xr3:uid="{B70F293F-FC36-4E3F-A230-AAB666311CCF}" name="Column8178"/>
    <tableColumn id="8195" xr3:uid="{D62698D7-8217-4475-BB3B-1CAD1C8327A4}" name="Column8179"/>
    <tableColumn id="8196" xr3:uid="{25A25270-6171-4243-8E08-832AA86196ED}" name="Column8180"/>
    <tableColumn id="8197" xr3:uid="{BAB64DC2-26EF-4CF7-A0C2-6A61C5847D76}" name="Column8181"/>
    <tableColumn id="8198" xr3:uid="{C67914CA-8488-490B-AE48-EC0AB4A17075}" name="Column8182"/>
    <tableColumn id="8199" xr3:uid="{77CB12CE-B53C-46B3-96D4-1B9D88080DBA}" name="Column8183"/>
    <tableColumn id="8200" xr3:uid="{553959A0-35D2-4F5E-9C70-C74CCFD30E33}" name="Column8184"/>
    <tableColumn id="8201" xr3:uid="{2F801C43-371D-4657-8CAF-D6A0E489DD00}" name="Column8185"/>
    <tableColumn id="8202" xr3:uid="{8FE8036C-1567-4E45-A3E7-FBE89F09E6A8}" name="Column8186"/>
    <tableColumn id="8203" xr3:uid="{48136A88-098C-490F-9A06-CCE27E6992DE}" name="Column8187"/>
    <tableColumn id="8204" xr3:uid="{EBAC5989-0D88-4798-AB32-2A43D066597A}" name="Column8188"/>
    <tableColumn id="8205" xr3:uid="{CFF110E5-76DA-4B2D-A27B-5FBEE1FFC60E}" name="Column8189"/>
    <tableColumn id="8206" xr3:uid="{F8F42607-8D26-4077-95F8-3FD6F6B15E07}" name="Column8190"/>
    <tableColumn id="8207" xr3:uid="{82A79D8F-3712-4FFD-A223-021DDA0972D8}" name="Column8191"/>
    <tableColumn id="8208" xr3:uid="{98556F8C-8A9A-44C3-BC4C-D45251C8CF87}" name="Column8192"/>
    <tableColumn id="8209" xr3:uid="{64996AA1-5F47-4DFC-B732-3F70C7DBE59D}" name="Column8193"/>
    <tableColumn id="8210" xr3:uid="{4E4288EE-D63A-42D3-B244-A8E0D235FFBD}" name="Column8194"/>
    <tableColumn id="8211" xr3:uid="{3A46F5A4-26E6-4908-9C0F-6F85CF5BC628}" name="Column8195"/>
    <tableColumn id="8212" xr3:uid="{613A15E0-C36E-45B6-967A-B49DDC8A4FD8}" name="Column8196"/>
    <tableColumn id="8213" xr3:uid="{6C459EDA-20AC-4D15-86A2-2D46A9406B2A}" name="Column8197"/>
    <tableColumn id="8214" xr3:uid="{A35C2FE0-044E-4CCE-BEBA-E6D176A0E759}" name="Column8198"/>
    <tableColumn id="8215" xr3:uid="{1AAF7E6B-38E7-481C-BA57-F57576C1A1F6}" name="Column8199"/>
    <tableColumn id="8216" xr3:uid="{32505D3C-B286-4B41-9862-787EF72E9F60}" name="Column8200"/>
    <tableColumn id="8217" xr3:uid="{F2C02FFF-D422-49E6-9B9D-951F2C9BBA56}" name="Column8201"/>
    <tableColumn id="8218" xr3:uid="{80071119-C005-49D7-8C65-4D2B6007FD7A}" name="Column8202"/>
    <tableColumn id="8219" xr3:uid="{339CC61F-F14E-45FA-B240-78C8C17960BF}" name="Column8203"/>
    <tableColumn id="8220" xr3:uid="{CAE30CD2-6888-47F9-9D5F-F9E1FC0A0018}" name="Column8204"/>
    <tableColumn id="8221" xr3:uid="{EEFDC688-598C-4D0F-9A37-B860FCEE46C1}" name="Column8205"/>
    <tableColumn id="8222" xr3:uid="{83E1FA9C-BB14-445F-A2F0-F13DF88ECF46}" name="Column8206"/>
    <tableColumn id="8223" xr3:uid="{3FFE97E8-1A4B-43B0-9ECF-00864C08E1AC}" name="Column8207"/>
    <tableColumn id="8224" xr3:uid="{45190CE4-BBFC-42DB-9725-47DF1D0D4EDE}" name="Column8208"/>
    <tableColumn id="8225" xr3:uid="{C48CBB42-9B84-4F7D-B0E0-E2832DA9D494}" name="Column8209"/>
    <tableColumn id="8226" xr3:uid="{D1CF84A8-61F7-4A7F-9682-EDB64C7170C6}" name="Column8210"/>
    <tableColumn id="8227" xr3:uid="{954646FA-8CA8-45AE-A9CF-888D16199D66}" name="Column8211"/>
    <tableColumn id="8228" xr3:uid="{0BE3AC7F-6290-474D-8F22-36B6A9326C5E}" name="Column8212"/>
    <tableColumn id="8229" xr3:uid="{8538AD49-E603-418F-AC46-6966CEDADF61}" name="Column8213"/>
    <tableColumn id="8230" xr3:uid="{5CA6C947-D2FD-4D81-9FED-89ABDB592BB7}" name="Column8214"/>
    <tableColumn id="8231" xr3:uid="{97D4052C-69B6-449E-A2FD-D753C6C9927B}" name="Column8215"/>
    <tableColumn id="8232" xr3:uid="{45BFF561-356D-4143-8FED-A15183DBF678}" name="Column8216"/>
    <tableColumn id="8233" xr3:uid="{C22447C5-0A54-4090-BE37-17F040697E14}" name="Column8217"/>
    <tableColumn id="8234" xr3:uid="{861A1B66-32D2-4DFB-9C05-CD681E6D577F}" name="Column8218"/>
    <tableColumn id="8235" xr3:uid="{9C9F94F4-7845-4552-BC9B-7B91C703EB30}" name="Column8219"/>
    <tableColumn id="8236" xr3:uid="{C34EDA17-0210-4077-A7B2-BA123CCD1BDC}" name="Column8220"/>
    <tableColumn id="8237" xr3:uid="{70099D41-F327-4599-90CF-4F4EF72F604B}" name="Column8221"/>
    <tableColumn id="8238" xr3:uid="{792B4C43-9B05-47A0-AB04-264B91AAC446}" name="Column8222"/>
    <tableColumn id="8239" xr3:uid="{F1DAA566-61D1-4E52-B77A-9E912324A41D}" name="Column8223"/>
    <tableColumn id="8240" xr3:uid="{A078A732-713C-40C1-B693-3B2A9C52EE37}" name="Column8224"/>
    <tableColumn id="8241" xr3:uid="{0DA3A11E-B2F1-4A4A-AF3C-43550CF9D1DD}" name="Column8225"/>
    <tableColumn id="8242" xr3:uid="{19D95B1E-1350-4298-B873-39071479ED62}" name="Column8226"/>
    <tableColumn id="8243" xr3:uid="{8C4E54A3-8389-47FC-9C51-679FCD29679B}" name="Column8227"/>
    <tableColumn id="8244" xr3:uid="{C20DC943-54F9-4CA9-929A-3F88E94FC02E}" name="Column8228"/>
    <tableColumn id="8245" xr3:uid="{7CB30181-DE7F-4AE6-97DB-600DECD7B997}" name="Column8229"/>
    <tableColumn id="8246" xr3:uid="{325D1868-0376-4EAD-91E1-1D2EFFB34C60}" name="Column8230"/>
    <tableColumn id="8247" xr3:uid="{7D5898F4-9497-4164-9C13-65C6E8330B93}" name="Column8231"/>
    <tableColumn id="8248" xr3:uid="{3E3D37C3-6A6A-47D8-815D-060BFE1286F4}" name="Column8232"/>
    <tableColumn id="8249" xr3:uid="{22027504-D17E-4207-9E9A-7490DEEFFC03}" name="Column8233"/>
    <tableColumn id="8250" xr3:uid="{51F8BDF7-D2E2-4BED-841B-C986B79229D0}" name="Column8234"/>
    <tableColumn id="8251" xr3:uid="{75449818-D23E-47F5-8FED-7C16CB208B53}" name="Column8235"/>
    <tableColumn id="8252" xr3:uid="{6E299AB1-F1CD-4C7E-81BD-9FA34535E84C}" name="Column8236"/>
    <tableColumn id="8253" xr3:uid="{3B27C670-66A0-4C0A-9B17-51E3E49C0028}" name="Column8237"/>
    <tableColumn id="8254" xr3:uid="{A1F1507F-99E7-435F-8DF9-271DCB3AB9C1}" name="Column8238"/>
    <tableColumn id="8255" xr3:uid="{A890EF1E-F47A-4E82-9756-1FDF949C8B69}" name="Column8239"/>
    <tableColumn id="8256" xr3:uid="{A9E9E0E3-9E8C-43A2-B5C9-3808EF653DBB}" name="Column8240"/>
    <tableColumn id="8257" xr3:uid="{2B807518-4512-419C-B5C0-440FFB919218}" name="Column8241"/>
    <tableColumn id="8258" xr3:uid="{0E3E3EAD-5ACD-4906-882E-055D6B660968}" name="Column8242"/>
    <tableColumn id="8259" xr3:uid="{EE00E4BF-8831-4451-AE41-D513FDCDBFAD}" name="Column8243"/>
    <tableColumn id="8260" xr3:uid="{A5433803-49CC-4976-B8D6-7F5CCB61876A}" name="Column8244"/>
    <tableColumn id="8261" xr3:uid="{208CC710-47E1-4969-AC02-454CF5828A5E}" name="Column8245"/>
    <tableColumn id="8262" xr3:uid="{5BE2C216-7F92-44D4-9F9A-7EA50C3EAA98}" name="Column8246"/>
    <tableColumn id="8263" xr3:uid="{205786A8-F39D-4558-AC54-49C661B13328}" name="Column8247"/>
    <tableColumn id="8264" xr3:uid="{9A356E73-BC2C-43E2-868A-36F908C02BE1}" name="Column8248"/>
    <tableColumn id="8265" xr3:uid="{F3719231-D602-4DCE-8579-D6DDD76E76BB}" name="Column8249"/>
    <tableColumn id="8266" xr3:uid="{002CD5BC-A4C7-42E2-A6C0-AC654A430A84}" name="Column8250"/>
    <tableColumn id="8267" xr3:uid="{878509F9-F14D-4443-9974-77E9942E4BBB}" name="Column8251"/>
    <tableColumn id="8268" xr3:uid="{EE3E8CA8-A49B-4323-AEB3-51256DC56A71}" name="Column8252"/>
    <tableColumn id="8269" xr3:uid="{1665A779-C140-4BAE-82FC-BCA3DD2887A4}" name="Column8253"/>
    <tableColumn id="8270" xr3:uid="{47EEA5CE-4A32-4DFE-BD12-AB5BD5646299}" name="Column8254"/>
    <tableColumn id="8271" xr3:uid="{77928EB1-8E94-4B63-9355-25155069F63D}" name="Column8255"/>
    <tableColumn id="8272" xr3:uid="{B40F82A8-92C9-4362-BE3F-58F75AE7238C}" name="Column8256"/>
    <tableColumn id="8273" xr3:uid="{D20C7B19-CC22-43F9-838E-B6F5BE196E83}" name="Column8257"/>
    <tableColumn id="8274" xr3:uid="{3CA099CC-D7FB-4630-ACBF-C7E0D64393BD}" name="Column8258"/>
    <tableColumn id="8275" xr3:uid="{764C08CD-6A87-46A7-9DAB-339E37FF48EC}" name="Column8259"/>
    <tableColumn id="8276" xr3:uid="{0D86CD70-8930-44BE-A9D1-7B8B51F92F0B}" name="Column8260"/>
    <tableColumn id="8277" xr3:uid="{C8FDA593-9ED3-44B5-9BEF-7531364DE59D}" name="Column8261"/>
    <tableColumn id="8278" xr3:uid="{E88E56B6-D151-47BE-B6DB-B2BD9B9E8118}" name="Column8262"/>
    <tableColumn id="8279" xr3:uid="{BE042D57-93AF-42F9-BFB9-F167E7C9931A}" name="Column8263"/>
    <tableColumn id="8280" xr3:uid="{58747BBB-23E2-4D49-8056-AEBDA623BF8D}" name="Column8264"/>
    <tableColumn id="8281" xr3:uid="{1014D8FA-DB72-47D0-9F47-22844F893FBF}" name="Column8265"/>
    <tableColumn id="8282" xr3:uid="{B73DF69F-69A7-4D41-98C7-FEEC7031F089}" name="Column8266"/>
    <tableColumn id="8283" xr3:uid="{BA76CA2C-7977-473D-B3BA-1C86732A8270}" name="Column8267"/>
    <tableColumn id="8284" xr3:uid="{DB420F87-3451-4B9D-B0FB-9978FE837D5A}" name="Column8268"/>
    <tableColumn id="8285" xr3:uid="{32307498-6843-4C8F-90A5-E9119EDFB472}" name="Column8269"/>
    <tableColumn id="8286" xr3:uid="{6E921C3E-4A1B-4314-98DA-E0624C639760}" name="Column8270"/>
    <tableColumn id="8287" xr3:uid="{2FE5CB25-62C2-4191-8236-57A71A0C95B7}" name="Column8271"/>
    <tableColumn id="8288" xr3:uid="{EE3EC5D9-EC39-4294-BC7E-42BA9726BB09}" name="Column8272"/>
    <tableColumn id="8289" xr3:uid="{7536C276-C7DC-4666-894D-CE841B97C227}" name="Column8273"/>
    <tableColumn id="8290" xr3:uid="{87364833-D869-47C4-8980-B6D06DBF6E95}" name="Column8274"/>
    <tableColumn id="8291" xr3:uid="{3DC9B4FD-3A1F-486C-B4F9-C02AC05E6A89}" name="Column8275"/>
    <tableColumn id="8292" xr3:uid="{8A452DD0-70FF-4359-B734-FAB134FF7054}" name="Column8276"/>
    <tableColumn id="8293" xr3:uid="{FCD3B67C-B5C6-4702-8C78-E21D3C836672}" name="Column8277"/>
    <tableColumn id="8294" xr3:uid="{2180BA4F-A8F8-4C3B-BB46-F2C508C8D328}" name="Column8278"/>
    <tableColumn id="8295" xr3:uid="{FF083A11-D913-45D8-8E0D-EE7252DAB4DE}" name="Column8279"/>
    <tableColumn id="8296" xr3:uid="{54CDEDCF-B8A7-43A3-A76C-BE685B22D44A}" name="Column8280"/>
    <tableColumn id="8297" xr3:uid="{EBFA69FD-A2F4-4EB7-B85B-B2CD4805C66A}" name="Column8281"/>
    <tableColumn id="8298" xr3:uid="{F6E2B64F-B39D-4A1E-AFAA-480A69531B22}" name="Column8282"/>
    <tableColumn id="8299" xr3:uid="{C48D40CE-CB45-42B4-9A3A-1ADDF2BB4D3A}" name="Column8283"/>
    <tableColumn id="8300" xr3:uid="{F3D06A75-38BA-4785-B022-06118F7C1506}" name="Column8284"/>
    <tableColumn id="8301" xr3:uid="{51381386-9216-4BCE-AE47-EF6E8E298788}" name="Column8285"/>
    <tableColumn id="8302" xr3:uid="{80A0CE7D-4E3D-464C-A826-E29C1661EFFA}" name="Column8286"/>
    <tableColumn id="8303" xr3:uid="{58000CB6-A7A8-48CC-AFAB-5F7EFF6C96CF}" name="Column8287"/>
    <tableColumn id="8304" xr3:uid="{B7A1B840-7930-4236-A24F-C7CB2AE7642F}" name="Column8288"/>
    <tableColumn id="8305" xr3:uid="{C8F4CBD6-1E42-47AA-88C0-27856C7DD7BA}" name="Column8289"/>
    <tableColumn id="8306" xr3:uid="{28A7D88B-9104-4EF9-BFAD-DA64F911ECF5}" name="Column8290"/>
    <tableColumn id="8307" xr3:uid="{C6D615C7-4EF8-446F-AB9C-30688528E77D}" name="Column8291"/>
    <tableColumn id="8308" xr3:uid="{6A0A9387-9A0E-4B84-8AF7-460FCE2C69A8}" name="Column8292"/>
    <tableColumn id="8309" xr3:uid="{0D9AC8DA-C335-4A42-98A5-8A034888AB47}" name="Column8293"/>
    <tableColumn id="8310" xr3:uid="{6332B7AB-3F65-425B-847C-D4BD5747F052}" name="Column8294"/>
    <tableColumn id="8311" xr3:uid="{F0A70347-887B-4763-A51C-D83055BF91CB}" name="Column8295"/>
    <tableColumn id="8312" xr3:uid="{9BA69FAF-4775-4A19-AA9A-93173BBB6D68}" name="Column8296"/>
    <tableColumn id="8313" xr3:uid="{9E469C73-A757-4155-B0E0-F463447A6FC8}" name="Column8297"/>
    <tableColumn id="8314" xr3:uid="{ABBF7946-F95C-4D97-829A-2EA824C0D677}" name="Column8298"/>
    <tableColumn id="8315" xr3:uid="{F9CBE812-D987-4C8B-B62B-117AE4407DC0}" name="Column8299"/>
    <tableColumn id="8316" xr3:uid="{8B3CFBE7-B62E-4F2C-84A9-8864E2475472}" name="Column8300"/>
    <tableColumn id="8317" xr3:uid="{BF85D3BF-9601-479A-A0A6-2A7649886195}" name="Column8301"/>
    <tableColumn id="8318" xr3:uid="{CB79B218-090C-4C63-B37A-083AACA7E57E}" name="Column8302"/>
    <tableColumn id="8319" xr3:uid="{E1964CD8-7D61-4DDC-AC8D-0AD637BB8B94}" name="Column8303"/>
    <tableColumn id="8320" xr3:uid="{B71014D8-44A7-40D3-84FA-9BDCA9BE4863}" name="Column8304"/>
    <tableColumn id="8321" xr3:uid="{241D8AA3-9F49-4F74-98F7-0A60D31CECEB}" name="Column8305"/>
    <tableColumn id="8322" xr3:uid="{01E7420C-50C9-47CD-93A0-5EADC8A6F369}" name="Column8306"/>
    <tableColumn id="8323" xr3:uid="{3F959334-AEC9-43F5-A528-D6DCC790DC68}" name="Column8307"/>
    <tableColumn id="8324" xr3:uid="{A6CCB380-FCC0-48C5-9B51-302F9FF9F0F9}" name="Column8308"/>
    <tableColumn id="8325" xr3:uid="{0B0F80D6-3261-49FA-B4FB-5F4FD656F812}" name="Column8309"/>
    <tableColumn id="8326" xr3:uid="{C272FC0D-2E73-4D3A-8EFD-0FC3ABACE3F1}" name="Column8310"/>
    <tableColumn id="8327" xr3:uid="{282421D4-62FD-4330-B8B2-07B89D70CAA7}" name="Column8311"/>
    <tableColumn id="8328" xr3:uid="{E21DC859-4797-4640-8619-4C3EBE64F4B1}" name="Column8312"/>
    <tableColumn id="8329" xr3:uid="{A0EFC0CA-20D7-44C7-8A7D-233A233383E8}" name="Column8313"/>
    <tableColumn id="8330" xr3:uid="{BD72D7DC-C6C3-4AA2-B4D6-5E64F9A9560C}" name="Column8314"/>
    <tableColumn id="8331" xr3:uid="{4353B3AC-14A0-42F5-A037-29DEC745DED5}" name="Column8315"/>
    <tableColumn id="8332" xr3:uid="{62CB5229-CED8-4D05-B99F-B7B59C89075D}" name="Column8316"/>
    <tableColumn id="8333" xr3:uid="{2EFA7815-FBAA-45BD-82C3-307D497E9482}" name="Column8317"/>
    <tableColumn id="8334" xr3:uid="{86BA857E-900E-42A0-9F76-E2D318714493}" name="Column8318"/>
    <tableColumn id="8335" xr3:uid="{E21F4013-8FF3-4D2C-A0EF-79A314B1E65F}" name="Column8319"/>
    <tableColumn id="8336" xr3:uid="{35B8A457-17DB-4622-9B1E-0E7C61E578C1}" name="Column8320"/>
    <tableColumn id="8337" xr3:uid="{1421AC71-381E-428E-BCF1-758BF47C0517}" name="Column8321"/>
    <tableColumn id="8338" xr3:uid="{99E6FFF5-754E-4DF8-9AD5-34A3C145A390}" name="Column8322"/>
    <tableColumn id="8339" xr3:uid="{431FF07F-B89D-417B-8D9A-75DC70E28CA8}" name="Column8323"/>
    <tableColumn id="8340" xr3:uid="{AD12A3F1-4CA1-4D5E-A33C-01D17F006636}" name="Column8324"/>
    <tableColumn id="8341" xr3:uid="{D56D5276-64B8-44B7-A99F-7CD8F956D464}" name="Column8325"/>
    <tableColumn id="8342" xr3:uid="{4A314809-E422-423B-9326-8AD97B56E707}" name="Column8326"/>
    <tableColumn id="8343" xr3:uid="{D9D728DF-8E83-4938-B8A5-B2E90F22AF68}" name="Column8327"/>
    <tableColumn id="8344" xr3:uid="{434EE0A2-5C14-4D7A-80BF-C8E2C84BA036}" name="Column8328"/>
    <tableColumn id="8345" xr3:uid="{B673D855-1669-47A5-B3D9-C1796A96363F}" name="Column8329"/>
    <tableColumn id="8346" xr3:uid="{92A202AB-2D52-485F-BBCD-FEAE1C80DA7E}" name="Column8330"/>
    <tableColumn id="8347" xr3:uid="{DC2CBDB8-BEB7-4E75-87F7-020EE6779ACD}" name="Column8331"/>
    <tableColumn id="8348" xr3:uid="{B966FEF2-323E-4C59-8115-7598E5B13CBB}" name="Column8332"/>
    <tableColumn id="8349" xr3:uid="{ED37D394-6FBA-48A5-94D3-68D4626CFA08}" name="Column8333"/>
    <tableColumn id="8350" xr3:uid="{D253708B-4D66-4156-8B52-447C5BDFAFD0}" name="Column8334"/>
    <tableColumn id="8351" xr3:uid="{2625B3D7-5C87-43CD-9F4D-B918429C1BAB}" name="Column8335"/>
    <tableColumn id="8352" xr3:uid="{59EFCD81-AD6E-427B-9E46-3C5B8C584F97}" name="Column8336"/>
    <tableColumn id="8353" xr3:uid="{D792F28B-A2F2-4365-9062-39C84963AE0B}" name="Column8337"/>
    <tableColumn id="8354" xr3:uid="{EB48E2A6-5051-4ACC-88B3-1B4A93AB67FD}" name="Column8338"/>
    <tableColumn id="8355" xr3:uid="{0444A93B-5C53-46C2-9B64-DD455B2CB3F8}" name="Column8339"/>
    <tableColumn id="8356" xr3:uid="{98737B57-CA67-46BB-BDE4-324229571E76}" name="Column8340"/>
    <tableColumn id="8357" xr3:uid="{229A3B34-47FA-45C2-A71E-613118BA607D}" name="Column8341"/>
    <tableColumn id="8358" xr3:uid="{A09E1EA5-1E79-4A99-9C7D-3495187AF45D}" name="Column8342"/>
    <tableColumn id="8359" xr3:uid="{D24BB6EC-B99D-4609-8CC6-AB3D4BB84328}" name="Column8343"/>
    <tableColumn id="8360" xr3:uid="{9DC3AFCA-C4B9-49E8-A997-BC0949183BC9}" name="Column8344"/>
    <tableColumn id="8361" xr3:uid="{965726FC-F568-4A63-BE2D-9FEC743856B9}" name="Column8345"/>
    <tableColumn id="8362" xr3:uid="{7351B3DA-7D6F-42E8-AFBE-3C328610BBB4}" name="Column8346"/>
    <tableColumn id="8363" xr3:uid="{D93D33FD-7FC9-460B-8498-D04932D07271}" name="Column8347"/>
    <tableColumn id="8364" xr3:uid="{AF32E415-75D9-4652-A1D5-4B5DFCB59AD0}" name="Column8348"/>
    <tableColumn id="8365" xr3:uid="{D7DB1CAD-AF20-410F-9EFD-DC85CEC4CA5B}" name="Column8349"/>
    <tableColumn id="8366" xr3:uid="{4579DBD9-CB16-45B3-AADA-297688D8C423}" name="Column8350"/>
    <tableColumn id="8367" xr3:uid="{12D20CCF-A326-4653-90B8-97166FD2DE9F}" name="Column8351"/>
    <tableColumn id="8368" xr3:uid="{D1B17488-6839-43B2-8379-16E7DFDCB7C7}" name="Column8352"/>
    <tableColumn id="8369" xr3:uid="{13630225-797C-44CB-AAC9-367FE040C938}" name="Column8353"/>
    <tableColumn id="8370" xr3:uid="{9FB63F68-B249-4FA4-8F11-CB263C4993E3}" name="Column8354"/>
    <tableColumn id="8371" xr3:uid="{9A259B08-3BFB-46BF-BBAC-BBA2E91CC902}" name="Column8355"/>
    <tableColumn id="8372" xr3:uid="{C38822E2-4A70-4CE1-A0E8-5DE6839F2109}" name="Column8356"/>
    <tableColumn id="8373" xr3:uid="{051FA62C-ECA0-4AC5-A7AC-6A0F2C5C2DCA}" name="Column8357"/>
    <tableColumn id="8374" xr3:uid="{178BD76B-F474-4165-8620-0BA7B91546BE}" name="Column8358"/>
    <tableColumn id="8375" xr3:uid="{BE4307EB-0A7B-4394-9D49-94F555F4E2F7}" name="Column8359"/>
    <tableColumn id="8376" xr3:uid="{11BEA7EC-1227-4482-AF3D-0E630D83C048}" name="Column8360"/>
    <tableColumn id="8377" xr3:uid="{7446A828-CAE6-4E7A-8E48-A3F0B62E3086}" name="Column8361"/>
    <tableColumn id="8378" xr3:uid="{9E6470BE-3EAA-4AFA-A794-BDA140BAB99E}" name="Column8362"/>
    <tableColumn id="8379" xr3:uid="{3EED1A44-FFA2-4842-8297-9956DDBA4601}" name="Column8363"/>
    <tableColumn id="8380" xr3:uid="{1A62C489-F48B-4856-AFAE-0A8505335E65}" name="Column8364"/>
    <tableColumn id="8381" xr3:uid="{AD27FCE0-053B-4168-AB68-733B24DA06CD}" name="Column8365"/>
    <tableColumn id="8382" xr3:uid="{7B33B0DB-4551-4108-81AE-C8E899536F8C}" name="Column8366"/>
    <tableColumn id="8383" xr3:uid="{930C6E95-C554-46AF-A8DC-D53F9A8B950F}" name="Column8367"/>
    <tableColumn id="8384" xr3:uid="{9EB40280-D1DB-4129-A3D3-C518E43BE363}" name="Column8368"/>
    <tableColumn id="8385" xr3:uid="{29FD81FF-E20C-4CBB-A0DC-E024E2C6BEB7}" name="Column8369"/>
    <tableColumn id="8386" xr3:uid="{1054E044-46DE-4A96-9AC1-71BEEF51D914}" name="Column8370"/>
    <tableColumn id="8387" xr3:uid="{9738236E-BA1F-4964-A81B-D942EB1DB8CA}" name="Column8371"/>
    <tableColumn id="8388" xr3:uid="{58A26749-3C41-4E7D-B9C3-6BBD82AD49D2}" name="Column8372"/>
    <tableColumn id="8389" xr3:uid="{FC866972-CF44-4002-99A8-CC3AA0BF18A5}" name="Column8373"/>
    <tableColumn id="8390" xr3:uid="{FF0950FB-3C96-4307-9CB9-9BE880C1BF8C}" name="Column8374"/>
    <tableColumn id="8391" xr3:uid="{C416D2B1-F908-4CA5-95BA-B2596BA595E1}" name="Column8375"/>
    <tableColumn id="8392" xr3:uid="{50365EF9-86C7-4402-B484-EDCA9159BC0F}" name="Column8376"/>
    <tableColumn id="8393" xr3:uid="{F115EFEC-1BDB-488E-919B-6270B9FDF249}" name="Column8377"/>
    <tableColumn id="8394" xr3:uid="{3CFD5DD2-46C1-40EF-8004-3CFE95F314A3}" name="Column8378"/>
    <tableColumn id="8395" xr3:uid="{D673EFE2-7FEA-427B-AB9F-2F36341DA391}" name="Column8379"/>
    <tableColumn id="8396" xr3:uid="{0F1BD42F-F797-4830-A35E-FDFF26C456E0}" name="Column8380"/>
    <tableColumn id="8397" xr3:uid="{BC22BF9B-E6D2-4C40-BA4C-490336974BED}" name="Column8381"/>
    <tableColumn id="8398" xr3:uid="{5C65D0B3-C5D2-4A3C-B180-350EB60A7C71}" name="Column8382"/>
    <tableColumn id="8399" xr3:uid="{FD7FF010-69AB-4CB3-885C-C9ABBBD0DFC2}" name="Column8383"/>
    <tableColumn id="8400" xr3:uid="{DCA43250-5E2A-43CF-AA1A-A88357182CA0}" name="Column8384"/>
    <tableColumn id="8401" xr3:uid="{98E6F77A-D396-4197-896B-A0B2E602A24A}" name="Column8385"/>
    <tableColumn id="8402" xr3:uid="{AB025D6A-8067-47F7-BAD9-FAE3BC6C83C3}" name="Column8386"/>
    <tableColumn id="8403" xr3:uid="{135012F6-7338-45F6-BE02-E21B03240C92}" name="Column8387"/>
    <tableColumn id="8404" xr3:uid="{F38695EF-7ADE-42A1-883A-DD72675948DF}" name="Column8388"/>
    <tableColumn id="8405" xr3:uid="{FC194511-62E3-453B-8318-F6099C64E3A6}" name="Column8389"/>
    <tableColumn id="8406" xr3:uid="{58EFE21C-CC15-4E9D-90B0-AED3E7317C4C}" name="Column8390"/>
    <tableColumn id="8407" xr3:uid="{76EBFF78-59A1-4A3B-A31D-5D26726C3013}" name="Column8391"/>
    <tableColumn id="8408" xr3:uid="{9AB07468-93F2-4D42-BDB6-17E62D9EA5B2}" name="Column8392"/>
    <tableColumn id="8409" xr3:uid="{56A20A65-8CC5-4BD7-AD59-2D303CFFA205}" name="Column8393"/>
    <tableColumn id="8410" xr3:uid="{F6107A94-E9C6-4987-987D-09CED7072449}" name="Column8394"/>
    <tableColumn id="8411" xr3:uid="{F9FDBC1B-B9A3-46C2-99A3-24F2D0DD7A27}" name="Column8395"/>
    <tableColumn id="8412" xr3:uid="{C56BAF54-6541-441E-8D44-50BC529DA6D4}" name="Column8396"/>
    <tableColumn id="8413" xr3:uid="{66EB7284-133E-44C6-835D-F36EE729C463}" name="Column8397"/>
    <tableColumn id="8414" xr3:uid="{BE0A4807-FD7E-437F-96C3-4FA0D8162689}" name="Column8398"/>
    <tableColumn id="8415" xr3:uid="{E6A81F97-CA41-44DC-BEF8-744E47129812}" name="Column8399"/>
    <tableColumn id="8416" xr3:uid="{B73D6E8E-39D9-46E7-B56F-A1E969B815CD}" name="Column8400"/>
    <tableColumn id="8417" xr3:uid="{4371121A-4C5E-4EFB-BE24-4B7B4F2714B3}" name="Column8401"/>
    <tableColumn id="8418" xr3:uid="{387CCBB0-F2BC-4C67-9A47-6E193C747F7D}" name="Column8402"/>
    <tableColumn id="8419" xr3:uid="{5D71B3B7-6DF7-4CB2-988E-A85C843F7F1B}" name="Column8403"/>
    <tableColumn id="8420" xr3:uid="{6F7F8A1D-B817-402E-A10F-17CB80FB1732}" name="Column8404"/>
    <tableColumn id="8421" xr3:uid="{12A8A7DA-2C44-457D-9C4F-EC17DE8A2483}" name="Column8405"/>
    <tableColumn id="8422" xr3:uid="{39E40614-15D8-4000-8B2B-BE1BA27340C1}" name="Column8406"/>
    <tableColumn id="8423" xr3:uid="{54A4E55D-E323-4F40-8675-7CFF7B7A9DF8}" name="Column8407"/>
    <tableColumn id="8424" xr3:uid="{2F2B6D0F-78C4-4AC3-95A2-36A7B078EDB1}" name="Column8408"/>
    <tableColumn id="8425" xr3:uid="{4A544397-C531-45E8-ABCC-4EA21E46D67E}" name="Column8409"/>
    <tableColumn id="8426" xr3:uid="{65FA1FDE-848D-43F3-BC51-9952D9481A37}" name="Column8410"/>
    <tableColumn id="8427" xr3:uid="{3FC6D362-F044-4549-9685-E3C0600DC8CD}" name="Column8411"/>
    <tableColumn id="8428" xr3:uid="{C301B2BE-7A79-4067-926E-2F60EA9221F4}" name="Column8412"/>
    <tableColumn id="8429" xr3:uid="{9D0900B7-8524-48B0-B5B7-B9C1222344B5}" name="Column8413"/>
    <tableColumn id="8430" xr3:uid="{94D7E845-7A83-4138-9546-15DB4FAD2111}" name="Column8414"/>
    <tableColumn id="8431" xr3:uid="{C780E895-FC68-40BF-8D07-12D6F8C0F81C}" name="Column8415"/>
    <tableColumn id="8432" xr3:uid="{97AD88B8-9BE2-420C-9DD6-217E9888724E}" name="Column8416"/>
    <tableColumn id="8433" xr3:uid="{C2338C16-CFB7-4ABF-949F-3AA74BC046A3}" name="Column8417"/>
    <tableColumn id="8434" xr3:uid="{84326EA0-B0CF-4658-A6B2-2FA9AAFE74BE}" name="Column8418"/>
    <tableColumn id="8435" xr3:uid="{A637059C-B551-43EF-AA01-85FC81BD6D0F}" name="Column8419"/>
    <tableColumn id="8436" xr3:uid="{A1B76750-DABC-4F46-86AC-B4FE07E4669A}" name="Column8420"/>
    <tableColumn id="8437" xr3:uid="{DAA90ECB-BDBF-45AB-B5C5-BBA137593D91}" name="Column8421"/>
    <tableColumn id="8438" xr3:uid="{98BB138E-4E09-413E-A924-DC505581DDA4}" name="Column8422"/>
    <tableColumn id="8439" xr3:uid="{A6E110AD-EBF4-4DBB-9994-C8029FB24D5C}" name="Column8423"/>
    <tableColumn id="8440" xr3:uid="{0F3ED11C-9424-44E2-9A3E-9E04EB2F367A}" name="Column8424"/>
    <tableColumn id="8441" xr3:uid="{DCD7FB68-24BA-4048-98EA-59253C9F8D22}" name="Column8425"/>
    <tableColumn id="8442" xr3:uid="{374ACA8F-E263-4555-95F5-BDD5421F59CD}" name="Column8426"/>
    <tableColumn id="8443" xr3:uid="{E96C5272-E0CC-421D-A05A-6A041E76C4D0}" name="Column8427"/>
    <tableColumn id="8444" xr3:uid="{861A4AF0-945A-41E3-B688-FC4C5E11F508}" name="Column8428"/>
    <tableColumn id="8445" xr3:uid="{94B94558-2C75-441B-BDAC-C5B6E53F60BF}" name="Column8429"/>
    <tableColumn id="8446" xr3:uid="{2494B590-34B1-46CB-8F56-78C8A6CD07E5}" name="Column8430"/>
    <tableColumn id="8447" xr3:uid="{81F8BCAF-9196-4337-80A8-B318F9F20234}" name="Column8431"/>
    <tableColumn id="8448" xr3:uid="{26CC2867-3BB5-4C3D-B388-885E567B5D8C}" name="Column8432"/>
    <tableColumn id="8449" xr3:uid="{7BD17DCC-5A2D-4F7A-ABE1-358E81906B15}" name="Column8433"/>
    <tableColumn id="8450" xr3:uid="{9600D45F-EF4C-4D73-9E55-F19E412BB3CE}" name="Column8434"/>
    <tableColumn id="8451" xr3:uid="{3F11C8C1-1946-42F0-B2AB-5907C02B66A5}" name="Column8435"/>
    <tableColumn id="8452" xr3:uid="{39D0AFA7-9AF0-40A4-BABB-50035E847C89}" name="Column8436"/>
    <tableColumn id="8453" xr3:uid="{F95142DD-2553-40BE-95B2-25C3017217A5}" name="Column8437"/>
    <tableColumn id="8454" xr3:uid="{F388F2B7-8EB4-4D8E-8A54-84BE5E6CA310}" name="Column8438"/>
    <tableColumn id="8455" xr3:uid="{FEDE38F5-8D8A-44DC-BC36-699E302EE679}" name="Column8439"/>
    <tableColumn id="8456" xr3:uid="{D321533B-604F-4A53-A977-71918539459F}" name="Column8440"/>
    <tableColumn id="8457" xr3:uid="{61CC5880-0B09-4803-8729-CD4294A6E67A}" name="Column8441"/>
    <tableColumn id="8458" xr3:uid="{A2D49EE5-EA5B-43B8-817B-D2C4F7576906}" name="Column8442"/>
    <tableColumn id="8459" xr3:uid="{76A9C3FA-C94F-467F-BDF3-6E829F25AC58}" name="Column8443"/>
    <tableColumn id="8460" xr3:uid="{623E19E3-9E46-4056-8166-7957B7E07F64}" name="Column8444"/>
    <tableColumn id="8461" xr3:uid="{B89775E0-9935-4DD0-9B7E-F94AF9B82961}" name="Column8445"/>
    <tableColumn id="8462" xr3:uid="{1A815637-1991-4B6E-9D8E-F717150300E5}" name="Column8446"/>
    <tableColumn id="8463" xr3:uid="{78962C9B-E3AF-45FB-9EB2-CAA6FF41E492}" name="Column8447"/>
    <tableColumn id="8464" xr3:uid="{6465D9A0-C7DE-4476-A573-357A13F2FD23}" name="Column8448"/>
    <tableColumn id="8465" xr3:uid="{39E1B62B-4BCE-484A-BD8F-EB45F07F6F93}" name="Column8449"/>
    <tableColumn id="8466" xr3:uid="{E019D973-2590-4F11-8981-E7A4FB7FB7E0}" name="Column8450"/>
    <tableColumn id="8467" xr3:uid="{F7F1DBF3-968D-4BEC-9E2A-1CF9F7321FE7}" name="Column8451"/>
    <tableColumn id="8468" xr3:uid="{AABCDF4A-C2FD-45D9-97BE-B0420A449EAC}" name="Column8452"/>
    <tableColumn id="8469" xr3:uid="{616D9A06-0236-42AC-88CA-64DA7CE5458B}" name="Column8453"/>
    <tableColumn id="8470" xr3:uid="{A94A31FC-AF60-458B-8976-B1780420AF03}" name="Column8454"/>
    <tableColumn id="8471" xr3:uid="{65E66CDC-4A04-4C62-8721-8700B4E43CB5}" name="Column8455"/>
    <tableColumn id="8472" xr3:uid="{A78E96E1-2649-4970-BA6E-8F6843DC44F6}" name="Column8456"/>
    <tableColumn id="8473" xr3:uid="{69A5C6EA-1807-4688-9EA7-79C628986A94}" name="Column8457"/>
    <tableColumn id="8474" xr3:uid="{9DBEFF3E-F7AD-4F9C-8D86-888F5E4622DF}" name="Column8458"/>
    <tableColumn id="8475" xr3:uid="{906BBBF3-AC8A-4636-B895-37DF5DE49CA3}" name="Column8459"/>
    <tableColumn id="8476" xr3:uid="{73F78A5F-9B2C-4562-938D-E5E2E10CFF57}" name="Column8460"/>
    <tableColumn id="8477" xr3:uid="{234BF2C5-14B3-45D4-A0AD-61B4680E8FFE}" name="Column8461"/>
    <tableColumn id="8478" xr3:uid="{2111831B-02F5-4F88-A329-DC8994213DCC}" name="Column8462"/>
    <tableColumn id="8479" xr3:uid="{7C66F5D6-5020-42DF-8AEE-595CEE2F3FBF}" name="Column8463"/>
    <tableColumn id="8480" xr3:uid="{AC86DFD2-F343-4549-AA93-2B1419BD5B42}" name="Column8464"/>
    <tableColumn id="8481" xr3:uid="{45BFB4CF-CA6C-4EF1-8B18-7BEFCC26242D}" name="Column8465"/>
    <tableColumn id="8482" xr3:uid="{2DD79B42-3CCE-46E9-9ECE-439B887DD7DC}" name="Column8466"/>
    <tableColumn id="8483" xr3:uid="{E8175262-D314-4879-9FFB-46AE38153F8F}" name="Column8467"/>
    <tableColumn id="8484" xr3:uid="{1B899566-9AE2-4F7E-A268-921F6B2EF959}" name="Column8468"/>
    <tableColumn id="8485" xr3:uid="{C90FB9CF-F3BA-4B36-991A-BF20F5AC1D19}" name="Column8469"/>
    <tableColumn id="8486" xr3:uid="{5038D2C1-D610-4910-87D1-C57F76B4A854}" name="Column8470"/>
    <tableColumn id="8487" xr3:uid="{7CF38A6D-4A0F-49CD-8636-FB63ADBA6A3A}" name="Column8471"/>
    <tableColumn id="8488" xr3:uid="{F064193E-C074-453C-BCF0-A4304126D1AE}" name="Column8472"/>
    <tableColumn id="8489" xr3:uid="{1A243A08-6C42-4C6B-B9E7-80C11F6DD42E}" name="Column8473"/>
    <tableColumn id="8490" xr3:uid="{F0041F6B-2D3F-48E0-B2D0-C4EA53DFEE66}" name="Column8474"/>
    <tableColumn id="8491" xr3:uid="{D75BC9A3-2336-4BF3-ADA4-5A95567C07EF}" name="Column8475"/>
    <tableColumn id="8492" xr3:uid="{37E27B18-5CF2-428A-8585-F39023740FEE}" name="Column8476"/>
    <tableColumn id="8493" xr3:uid="{2E8E4C7A-5C9B-44CC-BA26-22E5537164D3}" name="Column8477"/>
    <tableColumn id="8494" xr3:uid="{EC669F89-1CCA-45EA-B875-40A915BA83C7}" name="Column8478"/>
    <tableColumn id="8495" xr3:uid="{85A2F1CA-0E7A-45F6-B588-19E5EEFF6020}" name="Column8479"/>
    <tableColumn id="8496" xr3:uid="{F8847C26-03A8-497E-AB46-EF3D99BF4C12}" name="Column8480"/>
    <tableColumn id="8497" xr3:uid="{C8DB0A17-7F3E-4FC3-8E4B-4160017F6019}" name="Column8481"/>
    <tableColumn id="8498" xr3:uid="{09C35CE5-6C8E-4B79-92CF-787A378A43FD}" name="Column8482"/>
    <tableColumn id="8499" xr3:uid="{5956D665-D862-48DD-B7C0-BF4F5DE6C054}" name="Column8483"/>
    <tableColumn id="8500" xr3:uid="{B0E451BD-308C-4252-AB01-A98BEF5A86B0}" name="Column8484"/>
    <tableColumn id="8501" xr3:uid="{79F5BD08-E495-40BC-A438-1B24FC4D4B6D}" name="Column8485"/>
    <tableColumn id="8502" xr3:uid="{0EC98714-3097-4216-824D-2F39897EADEE}" name="Column8486"/>
    <tableColumn id="8503" xr3:uid="{A05B0809-1993-4549-9A0B-2744472D137C}" name="Column8487"/>
    <tableColumn id="8504" xr3:uid="{B8AA59DD-B75C-4CA4-9E70-20F3A6659C4A}" name="Column8488"/>
    <tableColumn id="8505" xr3:uid="{B6AF3E61-DC97-4349-8E4B-8D0FCE26E3E0}" name="Column8489"/>
    <tableColumn id="8506" xr3:uid="{37CF46C6-52BC-4518-8168-775F1F1E2A49}" name="Column8490"/>
    <tableColumn id="8507" xr3:uid="{D01B2704-FD4D-45D3-9708-2AEEA89D534D}" name="Column8491"/>
    <tableColumn id="8508" xr3:uid="{22395FA0-807D-4B73-8BE1-D40FE85BC957}" name="Column8492"/>
    <tableColumn id="8509" xr3:uid="{A85E51A7-951D-4754-B239-A81AE3EA531A}" name="Column8493"/>
    <tableColumn id="8510" xr3:uid="{3C34B775-2215-4277-9C87-8FA39A56A1A0}" name="Column8494"/>
    <tableColumn id="8511" xr3:uid="{AC1442AC-DBAC-495C-8918-03C12961D128}" name="Column8495"/>
    <tableColumn id="8512" xr3:uid="{69CE82E9-DA89-42C8-B838-FA2625D65929}" name="Column8496"/>
    <tableColumn id="8513" xr3:uid="{8CA23080-AF00-4B4D-8DD7-4F9869591A81}" name="Column8497"/>
    <tableColumn id="8514" xr3:uid="{21301038-AB7C-4A18-9810-14EEA4949371}" name="Column8498"/>
    <tableColumn id="8515" xr3:uid="{4F8C7F5C-CAD2-41CB-A996-0ED42B54A11A}" name="Column8499"/>
    <tableColumn id="8516" xr3:uid="{EFD3DA4A-E801-447C-BA31-36D988B68C3D}" name="Column8500"/>
    <tableColumn id="8517" xr3:uid="{AE9B9584-A838-41C4-B5D5-1E7F93090AB8}" name="Column8501"/>
    <tableColumn id="8518" xr3:uid="{11F50EF2-0024-4798-B0BC-55F7F1E7D912}" name="Column8502"/>
    <tableColumn id="8519" xr3:uid="{6264F8BE-8399-42E2-9329-CB3ADC9AF5E1}" name="Column8503"/>
    <tableColumn id="8520" xr3:uid="{7746EAB1-9270-43CC-A709-774F51214D58}" name="Column8504"/>
    <tableColumn id="8521" xr3:uid="{B70CEC32-61C2-4BEF-A974-64FAFE434ECB}" name="Column8505"/>
    <tableColumn id="8522" xr3:uid="{1A241814-5A7D-456E-8C8D-6B3C9D8854D4}" name="Column8506"/>
    <tableColumn id="8523" xr3:uid="{6DFF6180-8668-4869-A198-63A8BA007B59}" name="Column8507"/>
    <tableColumn id="8524" xr3:uid="{0B2484D7-3328-408D-B8BF-DCEBC7FA88FC}" name="Column8508"/>
    <tableColumn id="8525" xr3:uid="{CCB14489-96C5-4FA2-A86D-884D0C0FBD41}" name="Column8509"/>
    <tableColumn id="8526" xr3:uid="{8560BC83-8B9D-412E-8EB2-ADF7B11A63D7}" name="Column8510"/>
    <tableColumn id="8527" xr3:uid="{41D73080-185E-4984-8F6A-17D88EE29858}" name="Column8511"/>
    <tableColumn id="8528" xr3:uid="{93AA9E09-1340-424A-B363-3006C18916B8}" name="Column8512"/>
    <tableColumn id="8529" xr3:uid="{A7B9085F-F694-48A3-82E4-26BD39BC3235}" name="Column8513"/>
    <tableColumn id="8530" xr3:uid="{00771CF6-C0F6-4D91-AE0B-975B55BA902D}" name="Column8514"/>
    <tableColumn id="8531" xr3:uid="{B666FF0B-6079-448C-8559-730209DA5CDD}" name="Column8515"/>
    <tableColumn id="8532" xr3:uid="{07B22C96-0173-48D8-B345-898CEB17DD67}" name="Column8516"/>
    <tableColumn id="8533" xr3:uid="{C397DDD8-DF0D-419B-9221-41312D49D503}" name="Column8517"/>
    <tableColumn id="8534" xr3:uid="{EB7FD3D1-0869-4A14-B55F-A9CA8E319886}" name="Column8518"/>
    <tableColumn id="8535" xr3:uid="{CC3B5F56-5E1B-4F63-B3AD-11127D63756B}" name="Column8519"/>
    <tableColumn id="8536" xr3:uid="{5FCD392A-1D61-4D41-B84E-CC2AFADEA766}" name="Column8520"/>
    <tableColumn id="8537" xr3:uid="{F50B0F3D-568B-47BF-95A3-726EFEE74983}" name="Column8521"/>
    <tableColumn id="8538" xr3:uid="{300A2328-38B6-43DC-A21A-F1B6DB15A12C}" name="Column8522"/>
    <tableColumn id="8539" xr3:uid="{9BED3E19-9924-4E35-8857-0C28494FB22C}" name="Column8523"/>
    <tableColumn id="8540" xr3:uid="{07038EA7-A677-4EB3-938B-E37095FA0ED1}" name="Column8524"/>
    <tableColumn id="8541" xr3:uid="{72FFCDE2-D9C5-4365-AAFD-9F06E088025A}" name="Column8525"/>
    <tableColumn id="8542" xr3:uid="{02110D88-A5A8-4367-B89C-F50F7ADFE324}" name="Column8526"/>
    <tableColumn id="8543" xr3:uid="{51B63CED-67C5-4E1F-A841-80B30B198CE4}" name="Column8527"/>
    <tableColumn id="8544" xr3:uid="{23E694B3-97E5-4B3A-B139-D1BFBE05C748}" name="Column8528"/>
    <tableColumn id="8545" xr3:uid="{5C0183BD-37BF-49B7-B10C-6BBE99B6BF1F}" name="Column8529"/>
    <tableColumn id="8546" xr3:uid="{B00F51B2-0A2D-458C-82F6-F5964D41F37B}" name="Column8530"/>
    <tableColumn id="8547" xr3:uid="{489F9851-F04F-4E90-AA48-285273DBCBD0}" name="Column8531"/>
    <tableColumn id="8548" xr3:uid="{D08FF69B-CAF1-4605-8E62-B9B74E42E9E6}" name="Column8532"/>
    <tableColumn id="8549" xr3:uid="{A76C022C-91CC-4334-B0DB-A92869F4794D}" name="Column8533"/>
    <tableColumn id="8550" xr3:uid="{5125FD2E-FF52-4063-B103-C5930C3AF4B7}" name="Column8534"/>
    <tableColumn id="8551" xr3:uid="{71ABD07D-6194-478A-8E7B-11A90A520246}" name="Column8535"/>
    <tableColumn id="8552" xr3:uid="{99FE757A-BED7-40EC-95B9-531E664D7D9C}" name="Column8536"/>
    <tableColumn id="8553" xr3:uid="{163A5E2A-DEB4-4778-9619-939525A703FB}" name="Column8537"/>
    <tableColumn id="8554" xr3:uid="{D9CF2A42-4ABC-45A7-BECB-866BB285CED7}" name="Column8538"/>
    <tableColumn id="8555" xr3:uid="{DBDC40E7-3678-4EA6-81A8-48EFB3F6D819}" name="Column8539"/>
    <tableColumn id="8556" xr3:uid="{0E3200D8-BB7B-4C5A-B53E-B9A3CD96ECD2}" name="Column8540"/>
    <tableColumn id="8557" xr3:uid="{70E2DB61-0397-496C-9F60-116A7072D9F9}" name="Column8541"/>
    <tableColumn id="8558" xr3:uid="{3EBB1182-E4FF-421B-A9B0-A0FF6044021D}" name="Column8542"/>
    <tableColumn id="8559" xr3:uid="{3A1DAD18-2826-46C9-987B-F77EA461192E}" name="Column8543"/>
    <tableColumn id="8560" xr3:uid="{C40D6CDB-4C95-4A42-86EC-7E2F7E4E2152}" name="Column8544"/>
    <tableColumn id="8561" xr3:uid="{6BDC0779-ECD6-499D-ADD5-DC5FA5A580F3}" name="Column8545"/>
    <tableColumn id="8562" xr3:uid="{AA7A3495-C1CA-4FC2-932B-3C54766CCC82}" name="Column8546"/>
    <tableColumn id="8563" xr3:uid="{5F5FD6D0-13F9-4B42-A94A-57A8DD0E4D76}" name="Column8547"/>
    <tableColumn id="8564" xr3:uid="{FC9781BE-8B13-4732-A7B1-55AE5FED7C31}" name="Column8548"/>
    <tableColumn id="8565" xr3:uid="{05836676-F0B8-4BF5-AE1B-3CB5D777C62C}" name="Column8549"/>
    <tableColumn id="8566" xr3:uid="{780205C7-AE7A-46BE-9AD1-A6F275C29125}" name="Column8550"/>
    <tableColumn id="8567" xr3:uid="{0AC31562-AD2F-4744-89B6-93910377E77A}" name="Column8551"/>
    <tableColumn id="8568" xr3:uid="{85373984-D897-425B-9E85-F03F56BA3F4E}" name="Column8552"/>
    <tableColumn id="8569" xr3:uid="{9039DD8A-BAD7-4D19-A990-FBC9D416EA3A}" name="Column8553"/>
    <tableColumn id="8570" xr3:uid="{04623527-248A-447A-BE49-4EA36DFF41A5}" name="Column8554"/>
    <tableColumn id="8571" xr3:uid="{28F84835-51D7-413B-A4BC-E88D79BCA525}" name="Column8555"/>
    <tableColumn id="8572" xr3:uid="{6F423A3B-43C1-45D0-9930-D56C4E7CEEC8}" name="Column8556"/>
    <tableColumn id="8573" xr3:uid="{6D6912DF-89F9-4708-8666-D533B922D6CA}" name="Column8557"/>
    <tableColumn id="8574" xr3:uid="{1FE684CA-E11E-44D5-9B87-D1E9576F6E33}" name="Column8558"/>
    <tableColumn id="8575" xr3:uid="{779FDA64-6A20-4173-9B3B-0EB92DAE0B1D}" name="Column8559"/>
    <tableColumn id="8576" xr3:uid="{D1993B80-8A27-4FB4-8041-F2B7F7408A1A}" name="Column8560"/>
    <tableColumn id="8577" xr3:uid="{F2366ED8-3A0A-431D-9D16-09C1A02CB16E}" name="Column8561"/>
    <tableColumn id="8578" xr3:uid="{1C336EC8-7140-4956-B9C3-4857D854F710}" name="Column8562"/>
    <tableColumn id="8579" xr3:uid="{86AAFB9E-B408-4C4A-A345-5D54C73C58C0}" name="Column8563"/>
    <tableColumn id="8580" xr3:uid="{5E409904-049F-45A3-B978-C0D643441343}" name="Column8564"/>
    <tableColumn id="8581" xr3:uid="{CF10D1B8-2F79-4841-88AD-2A47CA629110}" name="Column8565"/>
    <tableColumn id="8582" xr3:uid="{B7D9F137-775D-4A81-8B5D-CF129312504A}" name="Column8566"/>
    <tableColumn id="8583" xr3:uid="{F34913E2-AFDE-4B09-B350-3C31E266FA05}" name="Column8567"/>
    <tableColumn id="8584" xr3:uid="{73F691C2-DA70-4F66-9B79-9994108F9B16}" name="Column8568"/>
    <tableColumn id="8585" xr3:uid="{91B8D3B0-FBA6-46B7-A98E-0B780A85678C}" name="Column8569"/>
    <tableColumn id="8586" xr3:uid="{96E849C5-B48B-4B95-8BA1-E0A61015D484}" name="Column8570"/>
    <tableColumn id="8587" xr3:uid="{A995132E-EF7F-4704-B862-5C81942F4E8F}" name="Column8571"/>
    <tableColumn id="8588" xr3:uid="{641EE715-A0CB-4916-A582-0E9F36AEA0CF}" name="Column8572"/>
    <tableColumn id="8589" xr3:uid="{96FE8C23-4CC5-4C34-8C84-99B47159463B}" name="Column8573"/>
    <tableColumn id="8590" xr3:uid="{B9CFD93C-0942-4087-B808-AB9B3B4490F6}" name="Column8574"/>
    <tableColumn id="8591" xr3:uid="{22E8E2EA-2E52-4E3C-8C95-8BDE62908FA3}" name="Column8575"/>
    <tableColumn id="8592" xr3:uid="{275910B4-7A9C-47F1-8030-46322BF946D3}" name="Column8576"/>
    <tableColumn id="8593" xr3:uid="{81C0D8C6-805A-4053-A653-42DD7728F5E3}" name="Column8577"/>
    <tableColumn id="8594" xr3:uid="{B2485D12-2C40-4145-B2FC-469B9B0E88DB}" name="Column8578"/>
    <tableColumn id="8595" xr3:uid="{35CF4BE0-FE1E-4638-910B-996DF00B06D7}" name="Column8579"/>
    <tableColumn id="8596" xr3:uid="{33D79F8C-0CB0-4FC3-8530-A4731777212F}" name="Column8580"/>
    <tableColumn id="8597" xr3:uid="{E0FA8717-7D32-4B18-BB53-4D4E77E304F0}" name="Column8581"/>
    <tableColumn id="8598" xr3:uid="{1D3A3709-839A-40CC-8498-4F1C323F88A4}" name="Column8582"/>
    <tableColumn id="8599" xr3:uid="{A6F723C8-0242-41B8-A87D-C0C7BD077FD4}" name="Column8583"/>
    <tableColumn id="8600" xr3:uid="{7EE3C0AD-629A-4762-9350-92F30862F433}" name="Column8584"/>
    <tableColumn id="8601" xr3:uid="{85DA940C-B9CF-4604-B4D3-7468A7FA4F66}" name="Column8585"/>
    <tableColumn id="8602" xr3:uid="{08ED59E7-E070-4E83-BEC3-358400DF4C13}" name="Column8586"/>
    <tableColumn id="8603" xr3:uid="{69197A2B-B851-4FB7-AEC4-93639927A731}" name="Column8587"/>
    <tableColumn id="8604" xr3:uid="{4F1EF7DE-79D8-48B5-9A38-F3310BC5C538}" name="Column8588"/>
    <tableColumn id="8605" xr3:uid="{3A24A44A-6132-4294-B212-CA6217E939C5}" name="Column8589"/>
    <tableColumn id="8606" xr3:uid="{A419BCFE-8029-4998-84A0-6A78918857D2}" name="Column8590"/>
    <tableColumn id="8607" xr3:uid="{FF9CBB9F-593D-4779-85C9-8FC5D6DB535E}" name="Column8591"/>
    <tableColumn id="8608" xr3:uid="{C7CBEFCA-7F88-4A96-8DEF-635836D112B1}" name="Column8592"/>
    <tableColumn id="8609" xr3:uid="{992C98BF-5618-4C95-B456-53D781CB3275}" name="Column8593"/>
    <tableColumn id="8610" xr3:uid="{63D245A5-28E7-4B7A-A4CB-9F2F9D9A3904}" name="Column8594"/>
    <tableColumn id="8611" xr3:uid="{A50D6B57-D315-478F-A2FF-6D73F35BA532}" name="Column8595"/>
    <tableColumn id="8612" xr3:uid="{BE007ED1-920B-4BE4-B04D-21E40AE4A0F8}" name="Column8596"/>
    <tableColumn id="8613" xr3:uid="{D0338AEB-9824-4F1D-ABE9-3C55C6D79051}" name="Column8597"/>
    <tableColumn id="8614" xr3:uid="{E3A939B7-EA90-49D0-93FA-8BE17F81B21F}" name="Column8598"/>
    <tableColumn id="8615" xr3:uid="{49009E24-D179-41BA-9D1E-85F1615F8837}" name="Column8599"/>
    <tableColumn id="8616" xr3:uid="{8605B9B2-D5FC-4AFF-8BBF-759761DC08A7}" name="Column8600"/>
    <tableColumn id="8617" xr3:uid="{AC5F80D9-8617-4566-88BC-6A7CD8A1C051}" name="Column8601"/>
    <tableColumn id="8618" xr3:uid="{D3669728-74D0-4060-8C79-A3BE16D98460}" name="Column8602"/>
    <tableColumn id="8619" xr3:uid="{6F5A7956-7290-455C-84B3-069810692BFE}" name="Column8603"/>
    <tableColumn id="8620" xr3:uid="{079D4F4E-5F58-4ACB-BC09-38420AD9CE2B}" name="Column8604"/>
    <tableColumn id="8621" xr3:uid="{99755EA0-48C4-4A02-B3CE-B6B201049EE4}" name="Column8605"/>
    <tableColumn id="8622" xr3:uid="{304A9560-480F-49FE-BA63-A3B10A932EBE}" name="Column8606"/>
    <tableColumn id="8623" xr3:uid="{16130B59-480A-4D09-BC9E-F17A852E845C}" name="Column8607"/>
    <tableColumn id="8624" xr3:uid="{683CCE30-61DF-4D4D-B56D-3A8A6065629D}" name="Column8608"/>
    <tableColumn id="8625" xr3:uid="{DEBEEA63-FD37-431A-8195-3785C458530B}" name="Column8609"/>
    <tableColumn id="8626" xr3:uid="{1CC49D66-5B87-44E7-8F98-E2EE5828AE16}" name="Column8610"/>
    <tableColumn id="8627" xr3:uid="{9BF1C2BA-DB43-41F8-BCC0-69129101B874}" name="Column8611"/>
    <tableColumn id="8628" xr3:uid="{925ECC85-64A2-4D5A-9831-41AAA54DCE1F}" name="Column8612"/>
    <tableColumn id="8629" xr3:uid="{FB9F060E-4B79-4665-905C-16787834C607}" name="Column8613"/>
    <tableColumn id="8630" xr3:uid="{2381405C-02F9-4428-AEEB-1473B296939B}" name="Column8614"/>
    <tableColumn id="8631" xr3:uid="{BB795A39-928E-4E20-8F62-D937E2A41AF0}" name="Column8615"/>
    <tableColumn id="8632" xr3:uid="{E4472087-B108-48C6-8E0F-56E9C42D5F7A}" name="Column8616"/>
    <tableColumn id="8633" xr3:uid="{892F0CEB-E730-4422-BA41-2007E68F5FF4}" name="Column8617"/>
    <tableColumn id="8634" xr3:uid="{CB8A436E-2073-4D8A-B62A-8DE41590AE7E}" name="Column8618"/>
    <tableColumn id="8635" xr3:uid="{A09DAFC2-CA44-493D-A603-1900C8ED3470}" name="Column8619"/>
    <tableColumn id="8636" xr3:uid="{2E0885D3-186A-4CE1-9943-C78F518A36A6}" name="Column8620"/>
    <tableColumn id="8637" xr3:uid="{6E2DE161-1EA3-4C78-B4FA-D2EFA9A1A512}" name="Column8621"/>
    <tableColumn id="8638" xr3:uid="{F486950C-3744-49D4-9967-C43D4AB4705F}" name="Column8622"/>
    <tableColumn id="8639" xr3:uid="{8906C08B-842D-4F95-BBB0-2ECC96CC4075}" name="Column8623"/>
    <tableColumn id="8640" xr3:uid="{1C26E905-9FEB-4816-8CB7-7698B9A3CDC8}" name="Column8624"/>
    <tableColumn id="8641" xr3:uid="{AE3BCAB1-BD3A-4910-821A-6493F453AFB8}" name="Column8625"/>
    <tableColumn id="8642" xr3:uid="{8AFD9285-FC69-44AE-A6D0-4BF073227AF9}" name="Column8626"/>
    <tableColumn id="8643" xr3:uid="{FAAB7EEC-188C-4EB7-AEF9-21E1B02D6F4E}" name="Column8627"/>
    <tableColumn id="8644" xr3:uid="{4099C561-1020-4131-9C90-D593922F14C9}" name="Column8628"/>
    <tableColumn id="8645" xr3:uid="{84439943-E99E-4D5C-A532-289261B66999}" name="Column8629"/>
    <tableColumn id="8646" xr3:uid="{2F5A4B25-1D0A-4B7E-97DA-43C61EAD9906}" name="Column8630"/>
    <tableColumn id="8647" xr3:uid="{A0030604-7F3E-4340-A748-AE6A20B811AD}" name="Column8631"/>
    <tableColumn id="8648" xr3:uid="{792801C1-787B-4DA3-AA98-B935E85E3C8A}" name="Column8632"/>
    <tableColumn id="8649" xr3:uid="{E581E747-CE37-4CED-B884-6C2FA54E9E6A}" name="Column8633"/>
    <tableColumn id="8650" xr3:uid="{A7466EC8-852F-433F-9D2A-CDF718C4E2B4}" name="Column8634"/>
    <tableColumn id="8651" xr3:uid="{7064BD63-E302-410C-A3B8-6F0F358D8AD0}" name="Column8635"/>
    <tableColumn id="8652" xr3:uid="{33BF3A70-EEAE-42B6-B336-D79CB7196B86}" name="Column8636"/>
    <tableColumn id="8653" xr3:uid="{D8569BFE-B555-45DC-8AE4-883104955561}" name="Column8637"/>
    <tableColumn id="8654" xr3:uid="{2226E021-22C1-43D1-9343-0BB5E71636FC}" name="Column8638"/>
    <tableColumn id="8655" xr3:uid="{227C13C4-D939-458A-A319-FD75986B2FC5}" name="Column8639"/>
    <tableColumn id="8656" xr3:uid="{17391E6F-97D8-4173-97A1-9AD43AE548DB}" name="Column8640"/>
    <tableColumn id="8657" xr3:uid="{B9F22F35-2320-414D-9ED8-912A7046FC2F}" name="Column8641"/>
    <tableColumn id="8658" xr3:uid="{6B28025C-D70E-45E5-8E0E-BAC9615C1BCC}" name="Column8642"/>
    <tableColumn id="8659" xr3:uid="{4356F482-B131-4C71-8098-CD42A9FFA561}" name="Column8643"/>
    <tableColumn id="8660" xr3:uid="{F4CA8CCF-56D5-48FF-AD46-8BF44AD07116}" name="Column8644"/>
    <tableColumn id="8661" xr3:uid="{F641D4CE-6E11-423E-BF72-03E887509F27}" name="Column8645"/>
    <tableColumn id="8662" xr3:uid="{F31AEBED-6407-404E-9B2E-D4DBD11A75C3}" name="Column8646"/>
    <tableColumn id="8663" xr3:uid="{7EF5041E-8331-4687-BACC-4519FC63CA7D}" name="Column8647"/>
    <tableColumn id="8664" xr3:uid="{D5C817FC-9510-4E7D-9E0C-1B236CAB72D8}" name="Column8648"/>
    <tableColumn id="8665" xr3:uid="{3B355EE1-7CCD-483E-A9DE-B41E2F8BF13A}" name="Column8649"/>
    <tableColumn id="8666" xr3:uid="{EEF9D05A-DC3B-4B40-AC86-E9B84E02518C}" name="Column8650"/>
    <tableColumn id="8667" xr3:uid="{537AC5E4-21BD-4340-805D-F475D6B31957}" name="Column8651"/>
    <tableColumn id="8668" xr3:uid="{0B40D821-FD10-41A0-9C6F-B7B2F840331D}" name="Column8652"/>
    <tableColumn id="8669" xr3:uid="{7BEDE18C-D008-4029-A92F-B01E3F395D9E}" name="Column8653"/>
    <tableColumn id="8670" xr3:uid="{CA833DB0-4B9E-44C1-91B5-59B2DEFADC96}" name="Column8654"/>
    <tableColumn id="8671" xr3:uid="{65148B9C-2EA8-4CED-B47A-4195C89D81FC}" name="Column8655"/>
    <tableColumn id="8672" xr3:uid="{BBFFE38D-4A99-4C18-A526-1F6846D83BBE}" name="Column8656"/>
    <tableColumn id="8673" xr3:uid="{6B249F6F-8081-4674-ABA0-17644BE1F56E}" name="Column8657"/>
    <tableColumn id="8674" xr3:uid="{DD08E243-C0E9-4F79-890B-41191FBAF140}" name="Column8658"/>
    <tableColumn id="8675" xr3:uid="{E205A45E-9F18-44A6-8620-CD7FF26B0689}" name="Column8659"/>
    <tableColumn id="8676" xr3:uid="{BA25378C-50B0-476E-B483-D61799C5FB50}" name="Column8660"/>
    <tableColumn id="8677" xr3:uid="{A506C2AB-0014-4878-BB1D-8D040BADD65E}" name="Column8661"/>
    <tableColumn id="8678" xr3:uid="{02403019-D7A2-4EE1-B25A-AAF0A33328A7}" name="Column8662"/>
    <tableColumn id="8679" xr3:uid="{C746549E-5442-46B5-8780-9FDA12082AE4}" name="Column8663"/>
    <tableColumn id="8680" xr3:uid="{7DFF7CBA-E81D-421F-9796-60F822886E96}" name="Column8664"/>
    <tableColumn id="8681" xr3:uid="{0EF1FC04-4304-448C-B9CA-91E9AA848674}" name="Column8665"/>
    <tableColumn id="8682" xr3:uid="{9CEE0B4E-7183-4E59-9FDB-86E383AC0E5A}" name="Column8666"/>
    <tableColumn id="8683" xr3:uid="{466306F3-DB08-428C-A9DB-D46663FEBBFC}" name="Column8667"/>
    <tableColumn id="8684" xr3:uid="{5D8E3A12-6C20-4CA6-A254-23D52AAEC08F}" name="Column8668"/>
    <tableColumn id="8685" xr3:uid="{15950FCD-AA88-48C7-A9EC-136DF4FB4F13}" name="Column8669"/>
    <tableColumn id="8686" xr3:uid="{6B546E1C-75B9-41A9-B298-664E4748C4F9}" name="Column8670"/>
    <tableColumn id="8687" xr3:uid="{90587CB1-8FF1-4263-8085-EAF490E2E512}" name="Column8671"/>
    <tableColumn id="8688" xr3:uid="{C575A3F2-5A9F-4B09-B779-4D4FDB8554F9}" name="Column8672"/>
    <tableColumn id="8689" xr3:uid="{A68B6056-F9D7-43DF-A5EE-810B1923DF75}" name="Column8673"/>
    <tableColumn id="8690" xr3:uid="{225DA34C-AECC-4B94-9330-0B7A1CA0333C}" name="Column8674"/>
    <tableColumn id="8691" xr3:uid="{96344AA7-B498-4BF7-904E-3160A52493B7}" name="Column8675"/>
    <tableColumn id="8692" xr3:uid="{CBE4A8C9-187B-446F-AC24-833F0631092B}" name="Column8676"/>
    <tableColumn id="8693" xr3:uid="{FBF9BC37-E946-44DD-8D42-249FC3921213}" name="Column8677"/>
    <tableColumn id="8694" xr3:uid="{994F3C06-F90E-46EE-BCF5-BEA56EF408D1}" name="Column8678"/>
    <tableColumn id="8695" xr3:uid="{8B2E98DE-588D-458D-AF91-1E0BC48058F0}" name="Column8679"/>
    <tableColumn id="8696" xr3:uid="{4BE2CBF1-128C-43DE-B5CD-47E105BDFE55}" name="Column8680"/>
    <tableColumn id="8697" xr3:uid="{E626606F-2AD2-42E0-BD91-FA11C858B271}" name="Column8681"/>
    <tableColumn id="8698" xr3:uid="{105E0C07-9301-4121-83E6-7CC0E4A30EE2}" name="Column8682"/>
    <tableColumn id="8699" xr3:uid="{366B79D6-DFA3-4561-B38E-BEAA1E8DDF85}" name="Column8683"/>
    <tableColumn id="8700" xr3:uid="{0FC90408-9ED3-4990-AA50-CB1818A966EE}" name="Column8684"/>
    <tableColumn id="8701" xr3:uid="{E14803CB-7F3B-4918-BA2A-E83323CCF93E}" name="Column8685"/>
    <tableColumn id="8702" xr3:uid="{F47728D4-F3A5-4390-9BCD-A5DDF710B38D}" name="Column8686"/>
    <tableColumn id="8703" xr3:uid="{0BEA3724-D38B-4F2A-A0D0-A00587FE5B0C}" name="Column8687"/>
    <tableColumn id="8704" xr3:uid="{DCCA8C83-1AD7-47E3-98F1-2D19E044B0F2}" name="Column8688"/>
    <tableColumn id="8705" xr3:uid="{B3A339B6-E1B5-49AE-911E-1011913026DA}" name="Column8689"/>
    <tableColumn id="8706" xr3:uid="{2B545966-002C-4FEE-9C71-9BF834DF9B29}" name="Column8690"/>
    <tableColumn id="8707" xr3:uid="{A2DA17EE-39E2-4A66-9F51-0B1158693AAB}" name="Column8691"/>
    <tableColumn id="8708" xr3:uid="{3CB7908F-03E0-49C5-9E2F-F71E3DCF2456}" name="Column8692"/>
    <tableColumn id="8709" xr3:uid="{22D6EC13-AAB6-4116-8DFF-F7932A394853}" name="Column8693"/>
    <tableColumn id="8710" xr3:uid="{CD4D9592-753F-42C9-BA7A-361C577F3ED9}" name="Column8694"/>
    <tableColumn id="8711" xr3:uid="{FB920116-A070-44F8-8B02-B628F5D1701A}" name="Column8695"/>
    <tableColumn id="8712" xr3:uid="{BF8196FB-AEE8-42E6-AFE7-E41CDF33F89C}" name="Column8696"/>
    <tableColumn id="8713" xr3:uid="{07263009-BC44-4520-9409-62EC96453BD1}" name="Column8697"/>
    <tableColumn id="8714" xr3:uid="{05097EF8-8405-4DEE-A309-FC050CBB65A7}" name="Column8698"/>
    <tableColumn id="8715" xr3:uid="{D32CD9F8-1C1A-4B95-B194-288762306B16}" name="Column8699"/>
    <tableColumn id="8716" xr3:uid="{DD16C335-207A-4CF3-9AA0-24ED55669535}" name="Column8700"/>
    <tableColumn id="8717" xr3:uid="{40869308-6C17-4395-9513-34DBD1B78470}" name="Column8701"/>
    <tableColumn id="8718" xr3:uid="{54E3C78F-391A-4A0B-AFFE-D2DDF487AAD8}" name="Column8702"/>
    <tableColumn id="8719" xr3:uid="{F7B2DB8D-7F7B-4DD2-BFE9-E53015E69553}" name="Column8703"/>
    <tableColumn id="8720" xr3:uid="{688CCD3E-3106-4044-B561-BF697A31FF96}" name="Column8704"/>
    <tableColumn id="8721" xr3:uid="{C30868F1-0300-42B5-B8C0-83761D399816}" name="Column8705"/>
    <tableColumn id="8722" xr3:uid="{1FA95DA9-4004-4ADE-AF6F-4C79ECD8F373}" name="Column8706"/>
    <tableColumn id="8723" xr3:uid="{B228EA46-15A7-4179-B38C-1AD91B6AA6F2}" name="Column8707"/>
    <tableColumn id="8724" xr3:uid="{C18E9057-618A-405C-B2B6-412C2690FEA7}" name="Column8708"/>
    <tableColumn id="8725" xr3:uid="{04541511-B9EF-4EB2-AC73-1EC8EE7549BC}" name="Column8709"/>
    <tableColumn id="8726" xr3:uid="{9637C905-F7EA-48A7-818F-A2B0269FB0FD}" name="Column8710"/>
    <tableColumn id="8727" xr3:uid="{DF7D4141-E64C-49F3-98E8-1B9B2DC2600E}" name="Column8711"/>
    <tableColumn id="8728" xr3:uid="{C12FF3F8-B5F9-463E-BA3A-C46A9B01DE82}" name="Column8712"/>
    <tableColumn id="8729" xr3:uid="{79678836-494D-4351-AFEB-1C34E0468CE3}" name="Column8713"/>
    <tableColumn id="8730" xr3:uid="{EDE365AB-613B-45A0-9E11-826104F4677F}" name="Column8714"/>
    <tableColumn id="8731" xr3:uid="{0F985173-0522-420A-BD30-CCEB68B0F766}" name="Column8715"/>
    <tableColumn id="8732" xr3:uid="{1A3A1868-76BB-4824-AAFC-1FE0511D3EA6}" name="Column8716"/>
    <tableColumn id="8733" xr3:uid="{E9DDDA2A-03DD-4F0F-9CFF-3BAE0DE8CC74}" name="Column8717"/>
    <tableColumn id="8734" xr3:uid="{4F7B3465-390F-4F51-8484-52553031D497}" name="Column8718"/>
    <tableColumn id="8735" xr3:uid="{00ADD5C7-8129-4685-8913-C59B4A30C08E}" name="Column8719"/>
    <tableColumn id="8736" xr3:uid="{FE43933E-FE2A-45F7-B848-B05595B23C47}" name="Column8720"/>
    <tableColumn id="8737" xr3:uid="{81ED370D-ABC9-4CF8-98DF-4638DEAAC119}" name="Column8721"/>
    <tableColumn id="8738" xr3:uid="{D82F6561-0F09-4ED2-9D92-1BF9DEAA20EB}" name="Column8722"/>
    <tableColumn id="8739" xr3:uid="{97D97E54-761E-4345-A8DC-D0B45BCFB62A}" name="Column8723"/>
    <tableColumn id="8740" xr3:uid="{AE243236-CFED-4FC5-8043-490377CD71B9}" name="Column8724"/>
    <tableColumn id="8741" xr3:uid="{9101A381-7C0F-419F-8D2E-C329BDA618A0}" name="Column8725"/>
    <tableColumn id="8742" xr3:uid="{02250364-220A-41CA-91E3-C3101F367C47}" name="Column8726"/>
    <tableColumn id="8743" xr3:uid="{0FC22125-35F8-4DE0-9EC1-201B2E2F3E8B}" name="Column8727"/>
    <tableColumn id="8744" xr3:uid="{BFD8695A-D8BC-4492-845C-873563F041F2}" name="Column8728"/>
    <tableColumn id="8745" xr3:uid="{F3EDD521-751B-4B07-9618-C1356430A0AD}" name="Column8729"/>
    <tableColumn id="8746" xr3:uid="{EC3644F2-4E40-4A01-B4A3-24769B0A0D43}" name="Column8730"/>
    <tableColumn id="8747" xr3:uid="{01914F33-298E-427F-AEC2-E8222F006924}" name="Column8731"/>
    <tableColumn id="8748" xr3:uid="{1BDCA40B-71BC-42C1-9939-B428103BF72A}" name="Column8732"/>
    <tableColumn id="8749" xr3:uid="{8D85202B-FFDC-47BF-8A43-CB4F18723B43}" name="Column8733"/>
    <tableColumn id="8750" xr3:uid="{C3D3B3C6-D5D1-4316-9E32-4E7A0AD07E2E}" name="Column8734"/>
    <tableColumn id="8751" xr3:uid="{4C3F62D5-9BA5-4F40-B6C6-4E6C7AFAB424}" name="Column8735"/>
    <tableColumn id="8752" xr3:uid="{2E4159AA-C2EA-4F95-B176-84CF2A72E246}" name="Column8736"/>
    <tableColumn id="8753" xr3:uid="{C5D67E4B-194E-48AD-980C-86768D996CA4}" name="Column8737"/>
    <tableColumn id="8754" xr3:uid="{3BE6B100-80CA-47A1-B56D-75AF5B9A4216}" name="Column8738"/>
    <tableColumn id="8755" xr3:uid="{A3F2BB89-870C-4B5F-8DDF-8857D9E63DD8}" name="Column8739"/>
    <tableColumn id="8756" xr3:uid="{B1FB0334-E941-4218-9103-1C6E0767CFF7}" name="Column8740"/>
    <tableColumn id="8757" xr3:uid="{8EC8544A-55C5-40E0-89F5-D6E5B044A570}" name="Column8741"/>
    <tableColumn id="8758" xr3:uid="{A26165DD-C006-43DA-BA82-4691A93FA09B}" name="Column8742"/>
    <tableColumn id="8759" xr3:uid="{D389F43E-80ED-4590-BE21-BB774D4B7B97}" name="Column8743"/>
    <tableColumn id="8760" xr3:uid="{042CF2E5-5CCA-4CA2-AE0B-CB2443560B9F}" name="Column8744"/>
    <tableColumn id="8761" xr3:uid="{B7349D36-60DE-403E-A561-2534172C652D}" name="Column8745"/>
    <tableColumn id="8762" xr3:uid="{A28D0CFF-A5CA-480A-8A1E-A34D5A449A06}" name="Column8746"/>
    <tableColumn id="8763" xr3:uid="{7A9F3236-9372-406A-B9FC-F00F0AF91A8D}" name="Column8747"/>
    <tableColumn id="8764" xr3:uid="{3D0085B2-19AE-4D9D-A45E-94C3C99CC3B3}" name="Column8748"/>
    <tableColumn id="8765" xr3:uid="{463133CA-A2FF-4841-8734-3225B6E0D6F3}" name="Column8749"/>
    <tableColumn id="8766" xr3:uid="{02B5E54E-5198-45A0-8731-C7B8CC15615E}" name="Column8750"/>
    <tableColumn id="8767" xr3:uid="{29985614-15E4-48E5-BF9B-D97706019C74}" name="Column8751"/>
    <tableColumn id="8768" xr3:uid="{4B6F64B3-97B8-4615-A1C5-5344055AE133}" name="Column8752"/>
    <tableColumn id="8769" xr3:uid="{A1AA0665-62F2-416E-BF87-061FEF682ECA}" name="Column8753"/>
    <tableColumn id="8770" xr3:uid="{CB59589B-6C62-429B-BA1C-F6CA31F1ED9B}" name="Column8754"/>
    <tableColumn id="8771" xr3:uid="{34F52606-26AD-4A67-ABEF-1BB60A81E0C6}" name="Column8755"/>
    <tableColumn id="8772" xr3:uid="{2BF2DE33-9DBE-490C-9CE4-1ED687FAFDBF}" name="Column8756"/>
    <tableColumn id="8773" xr3:uid="{BED2274A-102F-4AF6-AA7D-6CE09798B716}" name="Column8757"/>
    <tableColumn id="8774" xr3:uid="{14F5E014-E29F-4189-9E45-D41FB2506536}" name="Column8758"/>
    <tableColumn id="8775" xr3:uid="{29DF0158-5867-4F75-A44D-350AB44FA8BD}" name="Column8759"/>
    <tableColumn id="8776" xr3:uid="{2E4349D0-9848-4D91-A20A-DDB11F4861DF}" name="Column8760"/>
    <tableColumn id="8777" xr3:uid="{146B7399-3E39-4877-ABF9-0847942D1093}" name="Column8761"/>
    <tableColumn id="8778" xr3:uid="{D7ED4986-03DA-4FE7-B4B2-8FDAC28DCA9A}" name="Column8762"/>
    <tableColumn id="8779" xr3:uid="{AA1187CE-6173-444A-863B-3D43B8F80469}" name="Column8763"/>
    <tableColumn id="8780" xr3:uid="{8245CD81-D241-49B7-95D8-B7C2CDBF6ABC}" name="Column8764"/>
    <tableColumn id="8781" xr3:uid="{2B495B4A-0BBC-46D0-9369-A8EA75DF6865}" name="Column8765"/>
    <tableColumn id="8782" xr3:uid="{F9361E0D-8E5D-482C-9BCB-8CFB886052A2}" name="Column8766"/>
    <tableColumn id="8783" xr3:uid="{11232E52-C412-4284-9DF8-56CF76E4F101}" name="Column8767"/>
    <tableColumn id="8784" xr3:uid="{97538532-8EE0-4779-9D6A-86A6DD77EBA4}" name="Column8768"/>
    <tableColumn id="8785" xr3:uid="{E7E2DE01-040F-463C-BE45-A316B7DBD1C9}" name="Column8769"/>
    <tableColumn id="8786" xr3:uid="{86893966-2EE2-4046-84DB-C8D407FC66B5}" name="Column8770"/>
    <tableColumn id="8787" xr3:uid="{60195AAB-B94C-4325-9BFE-C0873C10AA4F}" name="Column8771"/>
    <tableColumn id="8788" xr3:uid="{85A28CD4-E0BD-4ECE-8849-FC81220289E3}" name="Column8772"/>
    <tableColumn id="8789" xr3:uid="{AE8D50FC-BB7F-4F2B-931F-C7D8E8329D6A}" name="Column8773"/>
    <tableColumn id="8790" xr3:uid="{E32C67F7-705D-499B-8498-CAF4F49EA2EB}" name="Column8774"/>
    <tableColumn id="8791" xr3:uid="{8BE92AB3-A3D8-4701-92D0-82F64942E512}" name="Column8775"/>
    <tableColumn id="8792" xr3:uid="{799508B8-BE8E-423C-9281-A3AF72A03551}" name="Column8776"/>
    <tableColumn id="8793" xr3:uid="{9F31E7E3-FDFE-45CC-AD3B-8D3CD4513CE2}" name="Column8777"/>
    <tableColumn id="8794" xr3:uid="{2AF5C636-15ED-4C7F-A983-C862C3C6EC9F}" name="Column8778"/>
    <tableColumn id="8795" xr3:uid="{B9C27969-2845-4034-B48B-08029EE1AE7C}" name="Column8779"/>
    <tableColumn id="8796" xr3:uid="{6A1B7F5B-C5F8-41EB-8086-EDF57B740389}" name="Column8780"/>
    <tableColumn id="8797" xr3:uid="{494B7A02-6172-4F9B-A2F1-9D04CD90CECC}" name="Column8781"/>
    <tableColumn id="8798" xr3:uid="{3267DA4C-27B1-4404-9C90-E8A814A4F319}" name="Column8782"/>
    <tableColumn id="8799" xr3:uid="{A14FF33F-4C51-4282-A538-D67AA91CAF75}" name="Column8783"/>
    <tableColumn id="8800" xr3:uid="{0EC10C83-6AF9-4C2F-8A9B-2697AB1FEA56}" name="Column8784"/>
    <tableColumn id="8801" xr3:uid="{E5CFAA4E-B5BB-424B-A362-AED0A69E50C8}" name="Column8785"/>
    <tableColumn id="8802" xr3:uid="{C0573151-7414-47A7-B403-5D16CE60BAA3}" name="Column8786"/>
    <tableColumn id="8803" xr3:uid="{C0EBB3A6-1CE7-4A9B-9119-9F2B9CF8EF4B}" name="Column8787"/>
    <tableColumn id="8804" xr3:uid="{DAFEEB55-5FC9-4806-89A5-FACEFA49D291}" name="Column8788"/>
    <tableColumn id="8805" xr3:uid="{94FF074E-A18A-4669-8800-75D32D8DF471}" name="Column8789"/>
    <tableColumn id="8806" xr3:uid="{C39424AF-215B-47F2-A507-B2969EA86DB7}" name="Column8790"/>
    <tableColumn id="8807" xr3:uid="{0CA2CCA5-6E1F-4C8C-B59C-3648653BA40F}" name="Column8791"/>
    <tableColumn id="8808" xr3:uid="{69120A93-73C6-4E23-B0C4-B36FD1D38E1D}" name="Column8792"/>
    <tableColumn id="8809" xr3:uid="{74162F4B-E827-40DC-8D23-3BC75E300F6A}" name="Column8793"/>
    <tableColumn id="8810" xr3:uid="{B2B4D4AE-339A-4521-A185-DFE3566C17EF}" name="Column8794"/>
    <tableColumn id="8811" xr3:uid="{33CE90CE-AF5E-486A-B784-82EAC39063F2}" name="Column8795"/>
    <tableColumn id="8812" xr3:uid="{104A9DA4-4871-4B7C-AA23-67FBF95C9D2A}" name="Column8796"/>
    <tableColumn id="8813" xr3:uid="{A1417D5E-3534-4197-872D-149A9F1D8A95}" name="Column8797"/>
    <tableColumn id="8814" xr3:uid="{64564243-CDB9-4999-AF3A-451199447A89}" name="Column8798"/>
    <tableColumn id="8815" xr3:uid="{B6B3945F-32F1-4520-B8C6-7A9743DF1561}" name="Column8799"/>
    <tableColumn id="8816" xr3:uid="{A7761554-CA81-4E63-AFDB-29CD52ADAACA}" name="Column8800"/>
    <tableColumn id="8817" xr3:uid="{CB15BBDB-4DDE-4887-A8DA-69190847677F}" name="Column8801"/>
    <tableColumn id="8818" xr3:uid="{02661D5B-B9DA-4703-A0E9-970EF856B536}" name="Column8802"/>
    <tableColumn id="8819" xr3:uid="{3B4E8679-1A8A-4348-AFEF-C071A914D0AA}" name="Column8803"/>
    <tableColumn id="8820" xr3:uid="{134D1FD3-CAF4-4C1C-A1E8-E96CE62B2FE6}" name="Column8804"/>
    <tableColumn id="8821" xr3:uid="{AFAEC733-56F5-496E-88E2-8179D392F397}" name="Column8805"/>
    <tableColumn id="8822" xr3:uid="{D5B12F18-8283-4DD8-A02D-B81CECE61216}" name="Column8806"/>
    <tableColumn id="8823" xr3:uid="{9632FAA5-7B79-4295-B125-245F681BF1DC}" name="Column8807"/>
    <tableColumn id="8824" xr3:uid="{36892761-D346-4E1C-9DDC-3221C2924D18}" name="Column8808"/>
    <tableColumn id="8825" xr3:uid="{70ACF289-2E2A-4380-A07A-91623D3D6271}" name="Column8809"/>
    <tableColumn id="8826" xr3:uid="{769E8827-44DE-4069-B624-626258133A1A}" name="Column8810"/>
    <tableColumn id="8827" xr3:uid="{E66B892C-7CC9-4CC9-A4BF-77ABFB2A9825}" name="Column8811"/>
    <tableColumn id="8828" xr3:uid="{C124FEEE-B3FE-4B50-BF91-76F5AC8624D1}" name="Column8812"/>
    <tableColumn id="8829" xr3:uid="{A84F2BA0-BFF9-4F76-8735-335E9AE56523}" name="Column8813"/>
    <tableColumn id="8830" xr3:uid="{FFD50E9A-14B0-4CA2-BFBA-A47FA6532F97}" name="Column8814"/>
    <tableColumn id="8831" xr3:uid="{806B26CF-22DB-4C0B-BCE1-0E224FC7D2C5}" name="Column8815"/>
    <tableColumn id="8832" xr3:uid="{6C60AF4E-5165-4FAB-BDF8-80BCA5F1F0B9}" name="Column8816"/>
    <tableColumn id="8833" xr3:uid="{D4C3E09D-4439-4AD6-9F52-C135B30549DD}" name="Column8817"/>
    <tableColumn id="8834" xr3:uid="{3636C972-E25C-42D0-AB62-9F00BB381D0D}" name="Column8818"/>
    <tableColumn id="8835" xr3:uid="{4E9198F7-72B2-4094-BF2D-1E4A85EB2B3F}" name="Column8819"/>
    <tableColumn id="8836" xr3:uid="{726CA99E-8D74-42A5-B75C-CB6E6FFF52FF}" name="Column8820"/>
    <tableColumn id="8837" xr3:uid="{B90AC752-0F8C-43F3-9005-B68C6D1E13A1}" name="Column8821"/>
    <tableColumn id="8838" xr3:uid="{271D6835-ED39-4E73-A885-620A0FC4494C}" name="Column8822"/>
    <tableColumn id="8839" xr3:uid="{2A6CB695-55B3-4A19-A6B3-17E53821CD6C}" name="Column8823"/>
    <tableColumn id="8840" xr3:uid="{8C6E872D-46E4-4CCB-A212-81BE4CB7AD79}" name="Column8824"/>
    <tableColumn id="8841" xr3:uid="{430F1E38-BB8F-4CA5-9B80-8F5394AADC62}" name="Column8825"/>
    <tableColumn id="8842" xr3:uid="{B9EE237A-F071-4F9C-B903-2CB26C24F962}" name="Column8826"/>
    <tableColumn id="8843" xr3:uid="{F4841466-1905-4EF1-AF9E-8333A7A1172F}" name="Column8827"/>
    <tableColumn id="8844" xr3:uid="{B01E9B7B-966C-4019-94ED-8DF58D05CA0D}" name="Column8828"/>
    <tableColumn id="8845" xr3:uid="{707926B3-83AA-4417-8C09-1AD0D5B32D25}" name="Column8829"/>
    <tableColumn id="8846" xr3:uid="{543A7EBA-F3AA-4E42-8246-1BC20D041641}" name="Column8830"/>
    <tableColumn id="8847" xr3:uid="{A4DB83FF-BD95-4690-8152-2AC0DC700681}" name="Column8831"/>
    <tableColumn id="8848" xr3:uid="{79A7055B-52F4-438C-9BB2-6851CE76E624}" name="Column8832"/>
    <tableColumn id="8849" xr3:uid="{9768E1DD-FD92-466C-84F2-D6CFD8415BED}" name="Column8833"/>
    <tableColumn id="8850" xr3:uid="{D6E0FEF1-6D68-4A95-AEA7-484FCFE1E616}" name="Column8834"/>
    <tableColumn id="8851" xr3:uid="{411B7680-0014-4BC1-A017-26DDE7FEEB10}" name="Column8835"/>
    <tableColumn id="8852" xr3:uid="{68E94EBF-F88B-4CE8-A82F-181F18F160A6}" name="Column8836"/>
    <tableColumn id="8853" xr3:uid="{3D0E250C-92D7-4A38-B528-35A6784C8205}" name="Column8837"/>
    <tableColumn id="8854" xr3:uid="{E7B0D874-1395-4483-A723-FA0EC73F7761}" name="Column8838"/>
    <tableColumn id="8855" xr3:uid="{D349539D-36CE-4CEB-92C8-71F780F86FAB}" name="Column8839"/>
    <tableColumn id="8856" xr3:uid="{538FAE67-FBB5-4C4F-BAE8-0247C1E2B9C6}" name="Column8840"/>
    <tableColumn id="8857" xr3:uid="{2802411E-2BD3-4BBD-8206-5801C402F3A4}" name="Column8841"/>
    <tableColumn id="8858" xr3:uid="{69C71EE0-57A1-43F9-BB50-0473ADABB26B}" name="Column8842"/>
    <tableColumn id="8859" xr3:uid="{3A73DB8F-6F07-49F5-B078-4C5BDF01C946}" name="Column8843"/>
    <tableColumn id="8860" xr3:uid="{2DB23899-0D13-43E8-A0B6-17149FD520FF}" name="Column8844"/>
    <tableColumn id="8861" xr3:uid="{583EB7A2-FBF1-438D-BA4E-CE550B791889}" name="Column8845"/>
    <tableColumn id="8862" xr3:uid="{A8719631-8887-4A81-AAA3-C2C57AE55FF3}" name="Column8846"/>
    <tableColumn id="8863" xr3:uid="{4D14283B-E735-4578-807A-6646B15514EA}" name="Column8847"/>
    <tableColumn id="8864" xr3:uid="{CA141BE5-A4A3-4A82-A8E5-58A4E5C4B681}" name="Column8848"/>
    <tableColumn id="8865" xr3:uid="{1D2DF8AA-2A29-4C31-B54B-D5C7CBA35951}" name="Column8849"/>
    <tableColumn id="8866" xr3:uid="{8E3162D6-9BFD-4983-80A8-54D17B98A5B9}" name="Column8850"/>
    <tableColumn id="8867" xr3:uid="{CC172417-3136-4283-8BCB-09569DBCB862}" name="Column8851"/>
    <tableColumn id="8868" xr3:uid="{15FA7342-07F9-4406-AA90-5C5B64FA9F0B}" name="Column8852"/>
    <tableColumn id="8869" xr3:uid="{313778CB-56EF-471C-9AC7-52870ACE86EB}" name="Column8853"/>
    <tableColumn id="8870" xr3:uid="{CBE75E74-090C-4E06-B597-FDAA57A8BEF7}" name="Column8854"/>
    <tableColumn id="8871" xr3:uid="{9EB1A227-3892-4323-A61B-54C7D02C8BB4}" name="Column8855"/>
    <tableColumn id="8872" xr3:uid="{5283A966-4FE1-4798-806E-D7CA5A9C77D4}" name="Column8856"/>
    <tableColumn id="8873" xr3:uid="{867F0049-B8BA-4A9E-995F-36BA30B713D5}" name="Column8857"/>
    <tableColumn id="8874" xr3:uid="{58B8815C-1326-4C9A-BFB0-FE242B73E32F}" name="Column8858"/>
    <tableColumn id="8875" xr3:uid="{AF7D703D-D06A-42D1-955A-4BDC73F2E68D}" name="Column8859"/>
    <tableColumn id="8876" xr3:uid="{01540201-F924-40BF-83E2-F7275E703C59}" name="Column8860"/>
    <tableColumn id="8877" xr3:uid="{ACBED109-65AB-45E0-9E9A-BE80A7E0E78A}" name="Column8861"/>
    <tableColumn id="8878" xr3:uid="{BF796652-D9EE-4563-A26C-F6F7A859EB7C}" name="Column8862"/>
    <tableColumn id="8879" xr3:uid="{AF08340C-C4C3-4A20-99AE-8826F85DCCC0}" name="Column8863"/>
    <tableColumn id="8880" xr3:uid="{B8DEA974-1F76-4B96-9291-1D2807D4CAFC}" name="Column8864"/>
    <tableColumn id="8881" xr3:uid="{6321820F-77E1-4423-A516-D84CAC8D488B}" name="Column8865"/>
    <tableColumn id="8882" xr3:uid="{EE98DD41-E630-49D3-B538-59221A6892DD}" name="Column8866"/>
    <tableColumn id="8883" xr3:uid="{53C1DA2A-D825-4F7E-BB8B-8E985D025D2A}" name="Column8867"/>
    <tableColumn id="8884" xr3:uid="{8C3B5B86-9445-4726-83FC-7DB53BCD2824}" name="Column8868"/>
    <tableColumn id="8885" xr3:uid="{FD5F7094-D630-4037-8C30-B33DE29F1041}" name="Column8869"/>
    <tableColumn id="8886" xr3:uid="{3AD0DA62-1837-4FE6-86E6-6892F68CA1C0}" name="Column8870"/>
    <tableColumn id="8887" xr3:uid="{68E7C161-F300-4398-978A-B09642FE1E0B}" name="Column8871"/>
    <tableColumn id="8888" xr3:uid="{ED418619-8AF6-46DD-BC71-17586379E91C}" name="Column8872"/>
    <tableColumn id="8889" xr3:uid="{D75B26C3-8115-41AC-9FB7-B0EDA85FB3B2}" name="Column8873"/>
    <tableColumn id="8890" xr3:uid="{4B289359-1644-4993-B916-E7A7F1E1AC32}" name="Column8874"/>
    <tableColumn id="8891" xr3:uid="{F0459AEA-9C80-4D4D-BBC6-F46D5526B0D0}" name="Column8875"/>
    <tableColumn id="8892" xr3:uid="{08EFEFE7-F6D3-4A08-9DE6-A4F4B7917491}" name="Column8876"/>
    <tableColumn id="8893" xr3:uid="{24C19CDC-3DBE-4079-9DED-6A060D99EEBB}" name="Column8877"/>
    <tableColumn id="8894" xr3:uid="{0DCF52CC-169C-41EF-87AE-0736CF6B10FF}" name="Column8878"/>
    <tableColumn id="8895" xr3:uid="{09276CAD-907B-4893-A28D-B92566E7A653}" name="Column8879"/>
    <tableColumn id="8896" xr3:uid="{7DB831F0-DA1F-44C2-ADFF-EC18D78E0A7B}" name="Column8880"/>
    <tableColumn id="8897" xr3:uid="{1C0F5BBD-CB94-40E3-9561-BAECAAB8A00B}" name="Column8881"/>
    <tableColumn id="8898" xr3:uid="{8FBCFC4C-69E2-4355-B16B-D1737E18E5A8}" name="Column8882"/>
    <tableColumn id="8899" xr3:uid="{7C3D6118-B313-4F29-871B-7F789801E38C}" name="Column8883"/>
    <tableColumn id="8900" xr3:uid="{7B0F741B-42D0-4664-9A5B-C69DC8C989DB}" name="Column8884"/>
    <tableColumn id="8901" xr3:uid="{76A2001B-9830-4D4E-B690-A49B436027D2}" name="Column8885"/>
    <tableColumn id="8902" xr3:uid="{A68EA3D1-B93C-4704-8227-539BFC73EC6F}" name="Column8886"/>
    <tableColumn id="8903" xr3:uid="{BA58C818-3FCA-4E92-AC14-543403575F71}" name="Column8887"/>
    <tableColumn id="8904" xr3:uid="{804D6F38-D3A3-424D-ACC3-30EB169C3A58}" name="Column8888"/>
    <tableColumn id="8905" xr3:uid="{C00FC0FA-BFB8-4694-98E1-4CCDDC4097FE}" name="Column8889"/>
    <tableColumn id="8906" xr3:uid="{65FE0F63-FE1F-4044-9536-7A7DF873E961}" name="Column8890"/>
    <tableColumn id="8907" xr3:uid="{2BC4467A-EE11-487B-B8E2-4955F0D3BBD4}" name="Column8891"/>
    <tableColumn id="8908" xr3:uid="{5886F3C6-BDDB-4C6B-8A31-C6135D682902}" name="Column8892"/>
    <tableColumn id="8909" xr3:uid="{66ED9980-5817-41A4-8D2D-B2B29CAA3534}" name="Column8893"/>
    <tableColumn id="8910" xr3:uid="{31819BB8-8298-40CA-BED5-CCF440FFD89A}" name="Column8894"/>
    <tableColumn id="8911" xr3:uid="{5823F498-7054-4C44-A229-9E6AA29F5BDA}" name="Column8895"/>
    <tableColumn id="8912" xr3:uid="{36C229F3-7379-4FFB-8F00-0700C7796575}" name="Column8896"/>
    <tableColumn id="8913" xr3:uid="{6B8DBD85-D0D9-4CBC-8381-3A21C187E1F3}" name="Column8897"/>
    <tableColumn id="8914" xr3:uid="{C3380F66-63ED-4158-9E37-C2F89088A329}" name="Column8898"/>
    <tableColumn id="8915" xr3:uid="{68B6FBA6-8E48-4AAF-956A-93F4E92AF286}" name="Column8899"/>
    <tableColumn id="8916" xr3:uid="{C1151654-6A9A-458F-8D46-5BB5377457E5}" name="Column8900"/>
    <tableColumn id="8917" xr3:uid="{ABC7C90B-5E31-4CA5-92B3-B4192755D3B5}" name="Column8901"/>
    <tableColumn id="8918" xr3:uid="{E94B3888-32D2-4976-88A8-B101A41185F8}" name="Column8902"/>
    <tableColumn id="8919" xr3:uid="{8D2B5AEB-FD5E-400C-AE5D-AB7826E3C1D1}" name="Column8903"/>
    <tableColumn id="8920" xr3:uid="{6A228CA4-8F41-4DCE-A6CD-C279FE0753B3}" name="Column8904"/>
    <tableColumn id="8921" xr3:uid="{5DBDDD13-205B-4C31-A92F-8DA83E88D667}" name="Column8905"/>
    <tableColumn id="8922" xr3:uid="{8E60BCC3-4EC3-4796-8D13-E53999D2ED47}" name="Column8906"/>
    <tableColumn id="8923" xr3:uid="{A722E5C0-BDCE-45D8-A847-5B2322E14267}" name="Column8907"/>
    <tableColumn id="8924" xr3:uid="{37D95896-7E7A-4B45-8E91-4BF7DB333425}" name="Column8908"/>
    <tableColumn id="8925" xr3:uid="{8465FC6B-0886-407C-909B-265F2D89F3DC}" name="Column8909"/>
    <tableColumn id="8926" xr3:uid="{C7E267BD-35C7-4C44-99C9-804824527A68}" name="Column8910"/>
    <tableColumn id="8927" xr3:uid="{D2E70020-5CB4-4136-84DA-FA3B0334B7AE}" name="Column8911"/>
    <tableColumn id="8928" xr3:uid="{C2187864-AA6A-4CC8-BC4F-75B49581AE75}" name="Column8912"/>
    <tableColumn id="8929" xr3:uid="{1B4D9927-FFFB-4F0F-A8C4-AC8500A7BFE6}" name="Column8913"/>
    <tableColumn id="8930" xr3:uid="{5FE413F7-ABE6-4224-AA48-6C234A01AAB5}" name="Column8914"/>
    <tableColumn id="8931" xr3:uid="{AB8A03CF-52AD-4BB1-919C-9D43CA9BA8BF}" name="Column8915"/>
    <tableColumn id="8932" xr3:uid="{A4252F18-3FC1-4DB8-99C5-B7787B76B0A4}" name="Column8916"/>
    <tableColumn id="8933" xr3:uid="{66FC0F99-E2C0-4E09-AE38-79A8E7F4DB78}" name="Column8917"/>
    <tableColumn id="8934" xr3:uid="{477FCF5F-E7E2-4DF5-BD77-B96C6223DCCF}" name="Column8918"/>
    <tableColumn id="8935" xr3:uid="{CEEB2953-9ECC-4DF8-B0D9-249A3643EF5D}" name="Column8919"/>
    <tableColumn id="8936" xr3:uid="{B82D9D19-DE3E-4966-ABB7-0118C0C60092}" name="Column8920"/>
    <tableColumn id="8937" xr3:uid="{90A0552C-1E97-45C4-A099-BA4B4EE1ADC1}" name="Column8921"/>
    <tableColumn id="8938" xr3:uid="{72100337-D460-4423-AFCF-4586C89F8BE4}" name="Column8922"/>
    <tableColumn id="8939" xr3:uid="{C76B7E15-24AE-4ADB-AA46-D8805F0721F2}" name="Column8923"/>
    <tableColumn id="8940" xr3:uid="{EDA4D54B-6677-4809-872D-88FA573A72F9}" name="Column8924"/>
    <tableColumn id="8941" xr3:uid="{3E0A99B2-9EA2-498B-A58D-275246FCE553}" name="Column8925"/>
    <tableColumn id="8942" xr3:uid="{32C598E8-CD0F-457B-A3F1-3CF14D2A95F9}" name="Column8926"/>
    <tableColumn id="8943" xr3:uid="{CE190F84-2A99-4258-AF8D-AC52B25E73D5}" name="Column8927"/>
    <tableColumn id="8944" xr3:uid="{C9CE5528-4C02-4EE8-9257-70A4461ED95E}" name="Column8928"/>
    <tableColumn id="8945" xr3:uid="{CC3CAD50-2219-4FD4-A938-DD2BB83227DF}" name="Column8929"/>
    <tableColumn id="8946" xr3:uid="{3ADD4697-7C7D-4D81-825F-37E54C32D45F}" name="Column8930"/>
    <tableColumn id="8947" xr3:uid="{6BD52BF4-A76F-4AB7-9C1B-B95F79E6EFF6}" name="Column8931"/>
    <tableColumn id="8948" xr3:uid="{FE393E0E-4893-4593-A058-1EEE283A2432}" name="Column8932"/>
    <tableColumn id="8949" xr3:uid="{0BFAA6CE-5EDA-4EC5-8EDB-B44F385F238E}" name="Column8933"/>
    <tableColumn id="8950" xr3:uid="{AEE80B4C-2E85-4C00-850E-8507F12B43EF}" name="Column8934"/>
    <tableColumn id="8951" xr3:uid="{7C4AC154-4254-47C2-8E9A-918B42E0A923}" name="Column8935"/>
    <tableColumn id="8952" xr3:uid="{4DC1B8B3-DDE5-4F5F-97D0-5060226FD257}" name="Column8936"/>
    <tableColumn id="8953" xr3:uid="{589CF3D3-2F8A-44A9-AF5C-109C004A0C4B}" name="Column8937"/>
    <tableColumn id="8954" xr3:uid="{B9F73AE7-C5F1-4826-B3C3-B07BE78E5A80}" name="Column8938"/>
    <tableColumn id="8955" xr3:uid="{A64F0242-35C7-44B6-B655-959FB81FB831}" name="Column8939"/>
    <tableColumn id="8956" xr3:uid="{1D5B042A-1688-400E-B488-726D995C8083}" name="Column8940"/>
    <tableColumn id="8957" xr3:uid="{12FF7C66-65F1-4765-BC38-85059718780E}" name="Column8941"/>
    <tableColumn id="8958" xr3:uid="{BB316F52-1D23-42B5-A7D2-D15AE0FACD93}" name="Column8942"/>
    <tableColumn id="8959" xr3:uid="{D41DF7E4-886A-4FED-9E06-495FD713BC2B}" name="Column8943"/>
    <tableColumn id="8960" xr3:uid="{2979731A-7D2E-4A26-8C7E-CEED37277D2C}" name="Column8944"/>
    <tableColumn id="8961" xr3:uid="{77B02386-3E23-4AD2-9B45-EA0E9006BEE6}" name="Column8945"/>
    <tableColumn id="8962" xr3:uid="{ABA70FC9-763E-4A20-8749-4E5EC38F36F9}" name="Column8946"/>
    <tableColumn id="8963" xr3:uid="{D5C85450-4072-4B1D-8317-7B266A41AAA0}" name="Column8947"/>
    <tableColumn id="8964" xr3:uid="{8D38B678-2656-4ACD-BD5D-FC36DC8DCAA2}" name="Column8948"/>
    <tableColumn id="8965" xr3:uid="{AEF8811E-40D6-4206-9F30-42B63BC55AE5}" name="Column8949"/>
    <tableColumn id="8966" xr3:uid="{9966F308-3162-47F4-AA87-2BDE041C39D8}" name="Column8950"/>
    <tableColumn id="8967" xr3:uid="{1C54C3B4-8624-4229-B13C-9E4BED629674}" name="Column8951"/>
    <tableColumn id="8968" xr3:uid="{14BE8D08-F9DF-4857-8604-589136E5A397}" name="Column8952"/>
    <tableColumn id="8969" xr3:uid="{8A937253-8AA9-40FF-B78F-544023DAD03E}" name="Column8953"/>
    <tableColumn id="8970" xr3:uid="{CEBE4BC2-7E8F-4386-AA02-19E853490304}" name="Column8954"/>
    <tableColumn id="8971" xr3:uid="{EB64A587-CEC0-474B-B521-1DA44C33557F}" name="Column8955"/>
    <tableColumn id="8972" xr3:uid="{F6D49A53-71E0-48C8-BEED-A2D7303D1667}" name="Column8956"/>
    <tableColumn id="8973" xr3:uid="{E570BE78-AEED-4A1D-A6D6-E100FF3975D7}" name="Column8957"/>
    <tableColumn id="8974" xr3:uid="{334BE7BD-1B19-4EEA-8254-5779F696119A}" name="Column8958"/>
    <tableColumn id="8975" xr3:uid="{5A8CBEE6-3C4B-4718-9259-CC97619B2408}" name="Column8959"/>
    <tableColumn id="8976" xr3:uid="{9C424124-785D-4058-B23B-E76BEA0902BD}" name="Column8960"/>
    <tableColumn id="8977" xr3:uid="{06D8A609-A8B4-4880-828D-20C1C7DA5B0F}" name="Column8961"/>
    <tableColumn id="8978" xr3:uid="{6A1C5D46-D468-48B7-9B41-90C064324A95}" name="Column8962"/>
    <tableColumn id="8979" xr3:uid="{9B2C84B4-1545-419E-B5DE-5F8B8F5A552E}" name="Column8963"/>
    <tableColumn id="8980" xr3:uid="{95569DD6-34FB-45BA-9DEB-2931770D7C57}" name="Column8964"/>
    <tableColumn id="8981" xr3:uid="{A4BE9A5C-ECA7-46B2-8240-6D7405A7D539}" name="Column8965"/>
    <tableColumn id="8982" xr3:uid="{808F5ED5-3685-49AE-BEFD-2741ABEB8D3F}" name="Column8966"/>
    <tableColumn id="8983" xr3:uid="{27B712F5-8E11-4AB8-AC72-A5779BFD224F}" name="Column8967"/>
    <tableColumn id="8984" xr3:uid="{C917D26B-3241-4DF5-94DA-674BB3701914}" name="Column8968"/>
    <tableColumn id="8985" xr3:uid="{D9B8AFE0-1CA3-4EE5-973F-7ABEBAF1B393}" name="Column8969"/>
    <tableColumn id="8986" xr3:uid="{15B126CA-5F92-4D6E-A6E0-71C5068853D7}" name="Column8970"/>
    <tableColumn id="8987" xr3:uid="{3F10F000-A2D3-4BB7-AFCD-9955570D3938}" name="Column8971"/>
    <tableColumn id="8988" xr3:uid="{87890BC8-58A0-400C-AB45-CC5B3B24B334}" name="Column8972"/>
    <tableColumn id="8989" xr3:uid="{3744279B-E271-4E62-8FD5-FDF5F79638B9}" name="Column8973"/>
    <tableColumn id="8990" xr3:uid="{EB370215-DA75-4048-975D-84A10E44D359}" name="Column8974"/>
    <tableColumn id="8991" xr3:uid="{166D3D6B-25AA-4508-86D3-B46AE19F90AC}" name="Column8975"/>
    <tableColumn id="8992" xr3:uid="{74E22478-91E0-46EA-9502-1A8075E33EC1}" name="Column8976"/>
    <tableColumn id="8993" xr3:uid="{533F4EE8-82BB-45B4-8458-19A61B3A2ACD}" name="Column8977"/>
    <tableColumn id="8994" xr3:uid="{CB2E887C-62EB-427F-9942-04EB1D6800F2}" name="Column8978"/>
    <tableColumn id="8995" xr3:uid="{132D7FCE-A78F-4622-9478-48D29572CFB4}" name="Column8979"/>
    <tableColumn id="8996" xr3:uid="{FDF70F93-158C-4C43-8BC8-25752CF9B6BF}" name="Column8980"/>
    <tableColumn id="8997" xr3:uid="{4422C839-86D8-47C0-A676-0DCE0515253F}" name="Column8981"/>
    <tableColumn id="8998" xr3:uid="{9DA54187-9D8E-40A4-8998-9E9443C358F8}" name="Column8982"/>
    <tableColumn id="8999" xr3:uid="{82F4946C-E8E8-4178-80C1-683545A1683B}" name="Column8983"/>
    <tableColumn id="9000" xr3:uid="{BBB7180E-966A-400D-870D-14411C10D8CB}" name="Column8984"/>
    <tableColumn id="9001" xr3:uid="{4BFB40B4-64D6-4EE9-BC44-3DBD5071B9D8}" name="Column8985"/>
    <tableColumn id="9002" xr3:uid="{F2595FA9-4577-4CB6-9775-A6097D01E791}" name="Column8986"/>
    <tableColumn id="9003" xr3:uid="{1F829A75-B961-4C17-8C8E-18E548A4BFFE}" name="Column8987"/>
    <tableColumn id="9004" xr3:uid="{89830BAA-B665-4086-B3FC-64627BBFB443}" name="Column8988"/>
    <tableColumn id="9005" xr3:uid="{16FEDFD7-00CC-4F84-8829-3DFC414F0DB6}" name="Column8989"/>
    <tableColumn id="9006" xr3:uid="{2312EDE0-B926-4779-8916-16447ED42627}" name="Column8990"/>
    <tableColumn id="9007" xr3:uid="{A1D570DD-6B54-48FD-9E96-DD72EE352623}" name="Column8991"/>
    <tableColumn id="9008" xr3:uid="{3BF7C303-27DA-4077-983A-A264112DEFBD}" name="Column8992"/>
    <tableColumn id="9009" xr3:uid="{08290572-8E23-443C-AC5C-B85455FF5EBF}" name="Column8993"/>
    <tableColumn id="9010" xr3:uid="{FF3D9868-1F5E-4C00-95BD-0BBDD56B7D24}" name="Column8994"/>
    <tableColumn id="9011" xr3:uid="{932366FC-8370-4B57-A179-185735311FB6}" name="Column8995"/>
    <tableColumn id="9012" xr3:uid="{CE2C52A8-6F75-46EC-B92B-5AE38D27691E}" name="Column8996"/>
    <tableColumn id="9013" xr3:uid="{D2C80D0D-796B-4C3B-A3ED-B1952ECA086F}" name="Column8997"/>
    <tableColumn id="9014" xr3:uid="{B880B5A9-61CD-4221-83D8-5018D6D26A56}" name="Column8998"/>
    <tableColumn id="9015" xr3:uid="{65F98514-15BC-4ABF-885D-D54D99C65137}" name="Column8999"/>
    <tableColumn id="9016" xr3:uid="{A60B518E-9367-4CEC-AFA3-92A5555CE385}" name="Column9000"/>
    <tableColumn id="9017" xr3:uid="{7E06FAAF-E0F0-4E81-8EE4-117F5491189F}" name="Column9001"/>
    <tableColumn id="9018" xr3:uid="{399BDE32-3BD6-4069-8197-51C73BD1B50D}" name="Column9002"/>
    <tableColumn id="9019" xr3:uid="{1931CB28-B7AB-4868-88B9-240A6F8DA974}" name="Column9003"/>
    <tableColumn id="9020" xr3:uid="{009D04D7-D6DA-4286-B9A1-615C043D7D2B}" name="Column9004"/>
    <tableColumn id="9021" xr3:uid="{C6BBB9C6-2476-45B7-AA4D-33A428735945}" name="Column9005"/>
    <tableColumn id="9022" xr3:uid="{9EFE095F-8FC8-43FB-BA07-9456F662B995}" name="Column9006"/>
    <tableColumn id="9023" xr3:uid="{B443C301-FC1E-4BC8-87D8-1699EECC475B}" name="Column9007"/>
    <tableColumn id="9024" xr3:uid="{8529A55A-9AD7-4458-87D7-C26DD4A66DC8}" name="Column9008"/>
    <tableColumn id="9025" xr3:uid="{2AF04149-0F91-471B-A19B-32F20697CED3}" name="Column9009"/>
    <tableColumn id="9026" xr3:uid="{7708A444-B9CD-49CF-BBA8-3BDD2FC620A5}" name="Column9010"/>
    <tableColumn id="9027" xr3:uid="{2CE06062-5DC8-49FF-B6C6-0CA31E3CB4D0}" name="Column9011"/>
    <tableColumn id="9028" xr3:uid="{76B39681-BB00-41BE-BDA2-C3D9908C65F7}" name="Column9012"/>
    <tableColumn id="9029" xr3:uid="{9D5691DD-830B-44D2-894A-E3B7D80BBB2A}" name="Column9013"/>
    <tableColumn id="9030" xr3:uid="{8DAFE3F1-DCFD-43ED-8BBD-D19679F3E57E}" name="Column9014"/>
    <tableColumn id="9031" xr3:uid="{AE4B4152-9016-4EF9-839C-2C71D40B494C}" name="Column9015"/>
    <tableColumn id="9032" xr3:uid="{A1FCBEDF-01F7-47D2-8160-D184507EBE39}" name="Column9016"/>
    <tableColumn id="9033" xr3:uid="{F77CB359-C438-4688-9E9E-A9AD2856EDA9}" name="Column9017"/>
    <tableColumn id="9034" xr3:uid="{575576B1-89F8-49EA-AC61-CAF89D40D0B8}" name="Column9018"/>
    <tableColumn id="9035" xr3:uid="{BB95BC41-3FF2-414F-9B04-A9C54C1EC962}" name="Column9019"/>
    <tableColumn id="9036" xr3:uid="{BB1A771B-8AAC-4534-89F4-01F722BB0CD9}" name="Column9020"/>
    <tableColumn id="9037" xr3:uid="{13BAB490-4768-4C10-8A08-28781D6439C5}" name="Column9021"/>
    <tableColumn id="9038" xr3:uid="{DC0C1DAB-B783-4FCA-A613-2A295BC08C77}" name="Column9022"/>
    <tableColumn id="9039" xr3:uid="{4DA0BB26-7BBB-4D8A-9B57-426098309662}" name="Column9023"/>
    <tableColumn id="9040" xr3:uid="{BA4F0310-1DA4-495D-93D3-86FAA4AE609A}" name="Column9024"/>
    <tableColumn id="9041" xr3:uid="{23997BF4-7F38-4524-A8AD-1C2D63596D57}" name="Column9025"/>
    <tableColumn id="9042" xr3:uid="{812989E8-F6AE-4545-A73E-1F4E60F81F51}" name="Column9026"/>
    <tableColumn id="9043" xr3:uid="{139B04EE-6B5E-4D72-A92F-30B8D5835AAC}" name="Column9027"/>
    <tableColumn id="9044" xr3:uid="{62D221B6-2CF1-44A5-9218-97BC759A27D2}" name="Column9028"/>
    <tableColumn id="9045" xr3:uid="{C5D398DD-04D1-4657-875C-FE3464C5E433}" name="Column9029"/>
    <tableColumn id="9046" xr3:uid="{E8177446-E138-4D37-86F3-73D5BCDE0925}" name="Column9030"/>
    <tableColumn id="9047" xr3:uid="{8B19ED48-79E2-470E-9B52-37D45B9B3D9C}" name="Column9031"/>
    <tableColumn id="9048" xr3:uid="{0B3A5282-D6D2-446D-BB3F-906A883F9F9E}" name="Column9032"/>
    <tableColumn id="9049" xr3:uid="{CD52BD9D-EA06-4A48-8A1D-4F517B3A5FE4}" name="Column9033"/>
    <tableColumn id="9050" xr3:uid="{C041F413-FAA3-490F-A304-72A4AF6460A0}" name="Column9034"/>
    <tableColumn id="9051" xr3:uid="{645A243D-5B77-4707-B300-45FBF4EFABF7}" name="Column9035"/>
    <tableColumn id="9052" xr3:uid="{86F67F29-FD28-4E86-AC72-A23726A88E70}" name="Column9036"/>
    <tableColumn id="9053" xr3:uid="{DA5D13FB-F231-4A49-96AA-A10040D7B602}" name="Column9037"/>
    <tableColumn id="9054" xr3:uid="{3DCED450-DE74-4E8D-BF4C-497D76E2AA91}" name="Column9038"/>
    <tableColumn id="9055" xr3:uid="{07DC7290-597D-429C-8156-A67642C514B3}" name="Column9039"/>
    <tableColumn id="9056" xr3:uid="{CEAB1AD6-4435-463E-B714-127F19CD2D1B}" name="Column9040"/>
    <tableColumn id="9057" xr3:uid="{41817DE0-D2CC-4AC8-90A5-2910A79D4337}" name="Column9041"/>
    <tableColumn id="9058" xr3:uid="{1D7B774B-0435-4DE5-9974-D9F6902E781C}" name="Column9042"/>
    <tableColumn id="9059" xr3:uid="{A03C54F8-7AAA-479C-9A02-008B8508E2AD}" name="Column9043"/>
    <tableColumn id="9060" xr3:uid="{B1F3659D-B3E7-43D0-93D8-5D4642BD9F0E}" name="Column9044"/>
    <tableColumn id="9061" xr3:uid="{53084E23-F10A-4639-AA90-5699A0ED18A3}" name="Column9045"/>
    <tableColumn id="9062" xr3:uid="{E08D3F08-FE49-4C04-B542-5899474511A1}" name="Column9046"/>
    <tableColumn id="9063" xr3:uid="{58EDDF28-4177-4459-9D5C-2D022C291B48}" name="Column9047"/>
    <tableColumn id="9064" xr3:uid="{C57399A9-8A0A-4B86-9805-3DB0A630EC4B}" name="Column9048"/>
    <tableColumn id="9065" xr3:uid="{BAE0D162-E666-4793-B9F1-8C18988A0FAE}" name="Column9049"/>
    <tableColumn id="9066" xr3:uid="{B1B52B0F-E3BC-4D64-9691-1336FA3CD910}" name="Column9050"/>
    <tableColumn id="9067" xr3:uid="{2B59BBDB-4D40-4205-A968-838847208894}" name="Column9051"/>
    <tableColumn id="9068" xr3:uid="{CB488916-CCED-44EB-9B16-C0149CC1C9A1}" name="Column9052"/>
    <tableColumn id="9069" xr3:uid="{193111E2-B44F-4660-9576-55690DE23B7E}" name="Column9053"/>
    <tableColumn id="9070" xr3:uid="{8F2ED640-5F19-4C55-BEF7-E921C0529D25}" name="Column9054"/>
    <tableColumn id="9071" xr3:uid="{177FD116-213C-45FB-A6E8-B601DA4BD2BA}" name="Column9055"/>
    <tableColumn id="9072" xr3:uid="{7DE163EA-E70C-4DD1-8034-2F5532C41B9E}" name="Column9056"/>
    <tableColumn id="9073" xr3:uid="{041B0698-D115-49E9-AC5A-2A00FC7C8407}" name="Column9057"/>
    <tableColumn id="9074" xr3:uid="{C39CAF01-EC57-433A-A637-F338D666A236}" name="Column9058"/>
    <tableColumn id="9075" xr3:uid="{04362CAD-82A1-4E02-9540-3A1CB3306DA6}" name="Column9059"/>
    <tableColumn id="9076" xr3:uid="{99FA4D88-3587-4CDB-8C4F-A143502B09B7}" name="Column9060"/>
    <tableColumn id="9077" xr3:uid="{D259DF57-87F7-4F35-8523-C107E07EE5A1}" name="Column9061"/>
    <tableColumn id="9078" xr3:uid="{C28D2441-2C80-4DFD-85ED-DB0DC2859E52}" name="Column9062"/>
    <tableColumn id="9079" xr3:uid="{B6F95282-3B11-485C-B0A2-A8C66B90B69D}" name="Column9063"/>
    <tableColumn id="9080" xr3:uid="{1E8D2925-7F7F-4F21-91CB-1DFB97EAD631}" name="Column9064"/>
    <tableColumn id="9081" xr3:uid="{B93743FC-A09C-4E52-A7AC-DA7A7933AB43}" name="Column9065"/>
    <tableColumn id="9082" xr3:uid="{C783E3A1-4945-4B93-9B97-222D22901DC3}" name="Column9066"/>
    <tableColumn id="9083" xr3:uid="{20EE9DD8-9274-4C12-B547-850698BBB359}" name="Column9067"/>
    <tableColumn id="9084" xr3:uid="{51E2DDBA-A82D-4616-994F-604FC04928B3}" name="Column9068"/>
    <tableColumn id="9085" xr3:uid="{B103F897-64BD-46CB-926E-3615AAB340C7}" name="Column9069"/>
    <tableColumn id="9086" xr3:uid="{30E2AFB0-E53B-4D64-95C4-9DBA20C36C66}" name="Column9070"/>
    <tableColumn id="9087" xr3:uid="{7198F5FC-BB84-4355-89FD-3198761662BF}" name="Column9071"/>
    <tableColumn id="9088" xr3:uid="{920865AD-F538-468B-9A34-92C63C9A60CC}" name="Column9072"/>
    <tableColumn id="9089" xr3:uid="{962F2945-1A13-43C2-8D48-2D16C765B88D}" name="Column9073"/>
    <tableColumn id="9090" xr3:uid="{73E4489D-CC78-4667-80C6-D665C75B53BC}" name="Column9074"/>
    <tableColumn id="9091" xr3:uid="{E5056F3F-26DB-4868-9D3A-303646027DDC}" name="Column9075"/>
    <tableColumn id="9092" xr3:uid="{4CD1DD51-9FF3-4B3E-ADBB-5E4098C11D38}" name="Column9076"/>
    <tableColumn id="9093" xr3:uid="{A6E7B21B-CB57-4008-8CC8-328CD662B226}" name="Column9077"/>
    <tableColumn id="9094" xr3:uid="{2AAAD506-AAD8-420C-A530-94DFC9E825BE}" name="Column9078"/>
    <tableColumn id="9095" xr3:uid="{C890A148-452C-4E9D-B823-7E995EEAFA34}" name="Column9079"/>
    <tableColumn id="9096" xr3:uid="{3872725A-6909-4F43-8F18-1CB04ED3DF8F}" name="Column9080"/>
    <tableColumn id="9097" xr3:uid="{A53AB2EF-2528-4FFE-A560-E7A7BB5B85AE}" name="Column9081"/>
    <tableColumn id="9098" xr3:uid="{C7C21BB2-DFBC-4744-87C2-12BFFD6914DD}" name="Column9082"/>
    <tableColumn id="9099" xr3:uid="{F3F5A0C2-6138-4524-AA56-EEEC4CE67ACC}" name="Column9083"/>
    <tableColumn id="9100" xr3:uid="{9F8A4EA2-E9E6-4B38-B8A2-1EDBFBA4CDE6}" name="Column9084"/>
    <tableColumn id="9101" xr3:uid="{FB4D3FCD-A368-4524-A4A0-9D592DF75152}" name="Column9085"/>
    <tableColumn id="9102" xr3:uid="{913CB4B4-4BF2-47BE-964C-25A0F9DF7AA7}" name="Column9086"/>
    <tableColumn id="9103" xr3:uid="{A4D4E68F-1DA3-4776-8C88-96ECD7867C40}" name="Column9087"/>
    <tableColumn id="9104" xr3:uid="{FA5AF50D-DCF8-46E2-ACB5-6CA8C830A265}" name="Column9088"/>
    <tableColumn id="9105" xr3:uid="{58008EFA-7B30-4DBE-B5E7-CF05980CF0D7}" name="Column9089"/>
    <tableColumn id="9106" xr3:uid="{2C589433-D983-4337-8472-82F26A62515E}" name="Column9090"/>
    <tableColumn id="9107" xr3:uid="{D96A1DB3-F418-42B0-867B-D8DA31C178E3}" name="Column9091"/>
    <tableColumn id="9108" xr3:uid="{2B6CAC47-3AFA-4180-9569-3EB48B1063E4}" name="Column9092"/>
    <tableColumn id="9109" xr3:uid="{27AF5D57-5AE6-498E-B2AB-2CD7B1229BBB}" name="Column9093"/>
    <tableColumn id="9110" xr3:uid="{D3BD6C39-5EC3-4DBD-BEAF-0BA26F3217B2}" name="Column9094"/>
    <tableColumn id="9111" xr3:uid="{E3267DDD-5E02-458A-843F-18AC6D5A8ABD}" name="Column9095"/>
    <tableColumn id="9112" xr3:uid="{F8F46DA7-28E3-498B-B24A-D401A7ED75E8}" name="Column9096"/>
    <tableColumn id="9113" xr3:uid="{6BABD09A-9FB6-4919-8CD3-F0BF6A15FB52}" name="Column9097"/>
    <tableColumn id="9114" xr3:uid="{2C79634F-1630-4A0A-8528-7FEF1D79D931}" name="Column9098"/>
    <tableColumn id="9115" xr3:uid="{BA41C5B9-20D0-4EEB-BD40-CDA177AE31CC}" name="Column9099"/>
    <tableColumn id="9116" xr3:uid="{2EA26D15-5E7C-46E3-99D7-66B40DCD43C7}" name="Column9100"/>
    <tableColumn id="9117" xr3:uid="{62C39AB6-D90E-4DE9-854F-FF4CA63308B2}" name="Column9101"/>
    <tableColumn id="9118" xr3:uid="{AB4A9F18-91FC-4703-BE5A-6A523D210D42}" name="Column9102"/>
    <tableColumn id="9119" xr3:uid="{E65EC3C8-79DE-4E9E-B220-584E34AB390B}" name="Column9103"/>
    <tableColumn id="9120" xr3:uid="{BAB0F03F-228F-46AD-936A-745A39FF4485}" name="Column9104"/>
    <tableColumn id="9121" xr3:uid="{FC460828-59D6-4D6A-928E-68DED0D05337}" name="Column9105"/>
    <tableColumn id="9122" xr3:uid="{131098ED-5BE4-40B4-9823-BB112DD83BA0}" name="Column9106"/>
    <tableColumn id="9123" xr3:uid="{39EA84DE-B298-42C6-9A16-A6CF8DE015CF}" name="Column9107"/>
    <tableColumn id="9124" xr3:uid="{E8C78081-EFBF-4FE5-AE31-888000672BF6}" name="Column9108"/>
    <tableColumn id="9125" xr3:uid="{FAF0F74F-A3C0-4D87-A666-B3E12390E1F2}" name="Column9109"/>
    <tableColumn id="9126" xr3:uid="{C5E8A331-B3C7-4B93-B1E0-16F59E4A55C0}" name="Column9110"/>
    <tableColumn id="9127" xr3:uid="{0BA9D682-8EF1-441D-AD7B-9C4DD55010CB}" name="Column9111"/>
    <tableColumn id="9128" xr3:uid="{BA4D8BC8-9FD5-4E74-BFE5-B07683EEE76B}" name="Column9112"/>
    <tableColumn id="9129" xr3:uid="{AF41A39E-1AF7-49F1-8B94-CD8FDB41F229}" name="Column9113"/>
    <tableColumn id="9130" xr3:uid="{3DC74816-A8FF-4E66-8229-D949AF9DAE17}" name="Column9114"/>
    <tableColumn id="9131" xr3:uid="{810FCA7B-153A-4B0E-8DF7-A01416D58730}" name="Column9115"/>
    <tableColumn id="9132" xr3:uid="{D5654ADC-5FD2-4931-947A-FC5F6ABD5FCC}" name="Column9116"/>
    <tableColumn id="9133" xr3:uid="{E14339A3-A0F5-46CA-AA11-875AFBBBB8FF}" name="Column9117"/>
    <tableColumn id="9134" xr3:uid="{B6932D53-FBBC-4A48-8DE3-769E24672BE3}" name="Column9118"/>
    <tableColumn id="9135" xr3:uid="{943B6E42-7BCF-42E5-B10A-6D64428328CA}" name="Column9119"/>
    <tableColumn id="9136" xr3:uid="{93C1884A-BFCC-4158-9C49-F00F67720DCB}" name="Column9120"/>
    <tableColumn id="9137" xr3:uid="{8EBF1C66-B985-4F4C-A9EB-A35BE0662472}" name="Column9121"/>
    <tableColumn id="9138" xr3:uid="{333597C1-B5CF-4DD6-A4DA-EC5A004E454E}" name="Column9122"/>
    <tableColumn id="9139" xr3:uid="{4A615B3C-DDCA-44BE-B177-A3C1105F0550}" name="Column9123"/>
    <tableColumn id="9140" xr3:uid="{6E49A4FE-5311-4CA8-8058-11330A77177C}" name="Column9124"/>
    <tableColumn id="9141" xr3:uid="{1C10413E-F155-4F6A-A778-4F8FDC5EF84F}" name="Column9125"/>
    <tableColumn id="9142" xr3:uid="{96088912-32C5-4DF6-9634-61A7113E38E2}" name="Column9126"/>
    <tableColumn id="9143" xr3:uid="{AA95CC56-5205-4F0E-852F-5FA4970063A1}" name="Column9127"/>
    <tableColumn id="9144" xr3:uid="{DAE9FBD2-BAEC-4730-AE5A-6B4069DAC4EC}" name="Column9128"/>
    <tableColumn id="9145" xr3:uid="{1AB21EB7-9B0A-40BD-AD44-DFB2BCBD9E53}" name="Column9129"/>
    <tableColumn id="9146" xr3:uid="{EE309371-1429-4576-868D-B4647782A545}" name="Column9130"/>
    <tableColumn id="9147" xr3:uid="{90CE6D02-E4F0-4719-B5B8-4F528E4E4E65}" name="Column9131"/>
    <tableColumn id="9148" xr3:uid="{9A4CAA37-2FB9-4E4F-B86C-9D3D6120859C}" name="Column9132"/>
    <tableColumn id="9149" xr3:uid="{C79C9668-3A83-4E6C-A624-E4528BA88006}" name="Column9133"/>
    <tableColumn id="9150" xr3:uid="{020A92EB-F678-448A-8150-A7212E43597F}" name="Column9134"/>
    <tableColumn id="9151" xr3:uid="{C0AD71D9-647A-4F43-9CCF-2F03BE8E7A57}" name="Column9135"/>
    <tableColumn id="9152" xr3:uid="{A4D85C30-CC80-4FB5-9CC1-AA36BC8F32B7}" name="Column9136"/>
    <tableColumn id="9153" xr3:uid="{6BCDC4A9-2A5C-4669-AE8C-AB4D54EC1720}" name="Column9137"/>
    <tableColumn id="9154" xr3:uid="{A7414FE0-F52D-4C51-B346-83DE29DB5596}" name="Column9138"/>
    <tableColumn id="9155" xr3:uid="{F77F0BEE-B384-4FA2-AC6E-4177A8E60156}" name="Column9139"/>
    <tableColumn id="9156" xr3:uid="{A7BD763D-75C1-43F8-885A-C66A4DEA3A79}" name="Column9140"/>
    <tableColumn id="9157" xr3:uid="{A11C37B4-674C-4C05-9F45-53B8A1E03D77}" name="Column9141"/>
    <tableColumn id="9158" xr3:uid="{DA63E280-3090-4D1A-8AD4-58105CEBEA57}" name="Column9142"/>
    <tableColumn id="9159" xr3:uid="{431C44A5-E0CA-4118-9799-89E7D50D87A2}" name="Column9143"/>
    <tableColumn id="9160" xr3:uid="{23681E6F-7EF3-43A7-A3C2-25B08FF6FF35}" name="Column9144"/>
    <tableColumn id="9161" xr3:uid="{477FE4AA-8A61-40B6-AA17-52A7549D0C41}" name="Column9145"/>
    <tableColumn id="9162" xr3:uid="{1C708373-8F2A-47B2-B308-A558D6BE937B}" name="Column9146"/>
    <tableColumn id="9163" xr3:uid="{D8D88BB9-0276-4E73-9D98-7B49A3CCF1B4}" name="Column9147"/>
    <tableColumn id="9164" xr3:uid="{1AF107D5-728C-4ADE-8656-875B9909D9A3}" name="Column9148"/>
    <tableColumn id="9165" xr3:uid="{AD5EE953-741C-462C-9395-4919AFE39974}" name="Column9149"/>
    <tableColumn id="9166" xr3:uid="{9D4C2149-1B7F-4841-850F-171D0F321FE5}" name="Column9150"/>
    <tableColumn id="9167" xr3:uid="{28E7D8E6-DA1E-499C-B38F-EB29E0882EE3}" name="Column9151"/>
    <tableColumn id="9168" xr3:uid="{75DBA921-CA30-4708-8533-6DCE2C5FEC90}" name="Column9152"/>
    <tableColumn id="9169" xr3:uid="{E457ADB3-007A-424F-B21B-2A88BE5276F5}" name="Column9153"/>
    <tableColumn id="9170" xr3:uid="{BDFAD1C1-777F-401F-BB38-8ACE196E66EA}" name="Column9154"/>
    <tableColumn id="9171" xr3:uid="{31D085EE-1D3B-415E-80BB-B6A6B9E0FBE0}" name="Column9155"/>
    <tableColumn id="9172" xr3:uid="{04BEBAEB-DA93-411B-8577-B37C24A95503}" name="Column9156"/>
    <tableColumn id="9173" xr3:uid="{DA60D10D-7482-4123-B08A-6E80303B4C7B}" name="Column9157"/>
    <tableColumn id="9174" xr3:uid="{F868771A-507B-450B-AEE4-0FD54BB44C1B}" name="Column9158"/>
    <tableColumn id="9175" xr3:uid="{B9052E81-9D9A-4A6F-8576-05DAB8620DB7}" name="Column9159"/>
    <tableColumn id="9176" xr3:uid="{10C2230F-6472-4F62-8A27-645FB5852433}" name="Column9160"/>
    <tableColumn id="9177" xr3:uid="{C936AAE1-0584-43FC-A867-A1CE8E27A316}" name="Column9161"/>
    <tableColumn id="9178" xr3:uid="{3F17A53B-68F4-42C4-A706-44DA5194CBD5}" name="Column9162"/>
    <tableColumn id="9179" xr3:uid="{5A5F75EA-2CBF-4D17-A3BD-B7F39DECAEF9}" name="Column9163"/>
    <tableColumn id="9180" xr3:uid="{ACE94F36-5683-44BD-A231-68228F63AB71}" name="Column9164"/>
    <tableColumn id="9181" xr3:uid="{5B5434D1-A386-4349-B98E-613E46EE2FBE}" name="Column9165"/>
    <tableColumn id="9182" xr3:uid="{8488C4FB-D4F9-4E8F-A8E4-BED25A834F9F}" name="Column9166"/>
    <tableColumn id="9183" xr3:uid="{353B8B6C-AA51-4A07-AE33-0DF1998E2142}" name="Column9167"/>
    <tableColumn id="9184" xr3:uid="{645F28FA-C9FB-40B0-A4B3-021ECD215705}" name="Column9168"/>
    <tableColumn id="9185" xr3:uid="{0FF5F546-B4D5-4780-AF67-EC8C0A2FD9FB}" name="Column9169"/>
    <tableColumn id="9186" xr3:uid="{4B810699-285C-4BD6-9B62-C387D9FDF1AA}" name="Column9170"/>
    <tableColumn id="9187" xr3:uid="{A2B78577-44B9-4E91-8D4D-17A469B85FFE}" name="Column9171"/>
    <tableColumn id="9188" xr3:uid="{662385F9-1DB8-44CD-9546-5E376A6D651A}" name="Column9172"/>
    <tableColumn id="9189" xr3:uid="{0060F560-741E-45CB-9F7F-13A1650C5C9F}" name="Column9173"/>
    <tableColumn id="9190" xr3:uid="{26D8162F-C1AC-4D92-A544-CD0A3EDFC7AE}" name="Column9174"/>
    <tableColumn id="9191" xr3:uid="{B2B84086-2A94-4E5E-92B4-2C76DB22DFFC}" name="Column9175"/>
    <tableColumn id="9192" xr3:uid="{16D33369-F21B-49D4-8540-3A26EBD8A767}" name="Column9176"/>
    <tableColumn id="9193" xr3:uid="{6A32D6BE-B6B5-48F6-A7CB-7A24F162E53A}" name="Column9177"/>
    <tableColumn id="9194" xr3:uid="{CD412C3F-BE23-4443-9982-9A322FD7254E}" name="Column9178"/>
    <tableColumn id="9195" xr3:uid="{85F6C9F1-02FE-4E3F-88EF-1DC4FE464C2B}" name="Column9179"/>
    <tableColumn id="9196" xr3:uid="{F11A56F7-03AF-47CE-BB6B-3E1F13D49170}" name="Column9180"/>
    <tableColumn id="9197" xr3:uid="{DDC747D6-456B-42ED-9B4B-C39BB3B06777}" name="Column9181"/>
    <tableColumn id="9198" xr3:uid="{9F9DF416-E90B-4EA3-B32D-4E7B68B959D7}" name="Column9182"/>
    <tableColumn id="9199" xr3:uid="{E8547C2F-A419-4D87-957F-21C4D035BDBB}" name="Column9183"/>
    <tableColumn id="9200" xr3:uid="{FC762445-81A6-403E-9D49-F3CDADA01BEB}" name="Column9184"/>
    <tableColumn id="9201" xr3:uid="{75E75E82-B20A-44C9-A267-D8A5DAB104DC}" name="Column9185"/>
    <tableColumn id="9202" xr3:uid="{D8777C04-221D-4FC9-BB07-EFD19E6481A8}" name="Column9186"/>
    <tableColumn id="9203" xr3:uid="{5B43D2D3-39B6-444E-BB0B-42480C7ADF44}" name="Column9187"/>
    <tableColumn id="9204" xr3:uid="{E4B83B81-A662-4BF4-BE86-2317C5C1C729}" name="Column9188"/>
    <tableColumn id="9205" xr3:uid="{E9C70040-58C7-4675-84C6-F13FB4D57522}" name="Column9189"/>
    <tableColumn id="9206" xr3:uid="{3E969197-3CF1-48C5-99D9-5A265EF7334F}" name="Column9190"/>
    <tableColumn id="9207" xr3:uid="{C511936A-A62A-4F62-9098-13EBBEBE6243}" name="Column9191"/>
    <tableColumn id="9208" xr3:uid="{67E8BE34-7CBB-4EA9-BB13-7D3354AA915D}" name="Column9192"/>
    <tableColumn id="9209" xr3:uid="{4DC6FE4C-EDD5-4B90-805A-CAD2A48517CD}" name="Column9193"/>
    <tableColumn id="9210" xr3:uid="{CD408940-CC0E-4A7B-813E-EFFB0EDA5FFF}" name="Column9194"/>
    <tableColumn id="9211" xr3:uid="{8E3600F1-89A7-49A5-B27F-23DC0F3AA86F}" name="Column9195"/>
    <tableColumn id="9212" xr3:uid="{4DFF8356-F9E3-4C19-8A27-7C4C76AC66F5}" name="Column9196"/>
    <tableColumn id="9213" xr3:uid="{6A793C8D-5C43-46E6-9E96-28C2F25D7FCC}" name="Column9197"/>
    <tableColumn id="9214" xr3:uid="{8EAD4349-3BC3-4C87-964B-776D4C8779DA}" name="Column9198"/>
    <tableColumn id="9215" xr3:uid="{90E0D9BC-969D-432E-B934-49D5663CC388}" name="Column9199"/>
    <tableColumn id="9216" xr3:uid="{FB0EC4FC-1AF6-4456-9C92-EF065DC27BC9}" name="Column9200"/>
    <tableColumn id="9217" xr3:uid="{CAE3B63B-92C9-40B4-8C1F-F1C2E678B801}" name="Column9201"/>
    <tableColumn id="9218" xr3:uid="{B06119FD-A433-4FC3-84DB-D1ED19AD95BD}" name="Column9202"/>
    <tableColumn id="9219" xr3:uid="{00B6CA8C-9024-42CF-8D65-E86C52279681}" name="Column9203"/>
    <tableColumn id="9220" xr3:uid="{A322ACAF-DB97-4A95-B413-2AE921DE60A4}" name="Column9204"/>
    <tableColumn id="9221" xr3:uid="{445D2E6C-1EE8-44EA-995C-06B608DE20E8}" name="Column9205"/>
    <tableColumn id="9222" xr3:uid="{AB8855BC-F13E-46C4-B280-26A0970AF3B2}" name="Column9206"/>
    <tableColumn id="9223" xr3:uid="{6436C34B-AF96-4AB3-8C79-19148815D96F}" name="Column9207"/>
    <tableColumn id="9224" xr3:uid="{2E1BBA91-2884-4EEC-AED3-A19F4BD17230}" name="Column9208"/>
    <tableColumn id="9225" xr3:uid="{CD5F1861-33D8-47B4-83F6-553D999D75F6}" name="Column9209"/>
    <tableColumn id="9226" xr3:uid="{38DAA8E3-B879-490D-9BAF-A72DE1E89312}" name="Column9210"/>
    <tableColumn id="9227" xr3:uid="{4AAF7527-B2C8-4D4D-8035-1EE85607DBEB}" name="Column9211"/>
    <tableColumn id="9228" xr3:uid="{8EBD7C25-075D-4144-8512-7379E8021B07}" name="Column9212"/>
    <tableColumn id="9229" xr3:uid="{3643AFF0-A50B-4A62-A73E-9358B3D0FEC3}" name="Column9213"/>
    <tableColumn id="9230" xr3:uid="{1447AABE-D10C-436E-A7EF-226165B59409}" name="Column9214"/>
    <tableColumn id="9231" xr3:uid="{DE0FEC60-381C-4658-81C4-FB257B4C7E68}" name="Column9215"/>
    <tableColumn id="9232" xr3:uid="{0F4BD52D-308B-42A3-9DFB-31446CD281CB}" name="Column9216"/>
    <tableColumn id="9233" xr3:uid="{24D2208E-B069-4653-ACFC-98039C5FC243}" name="Column9217"/>
    <tableColumn id="9234" xr3:uid="{3950683F-B615-4448-B84F-62D87FCCC821}" name="Column9218"/>
    <tableColumn id="9235" xr3:uid="{3F0ECD63-185A-4BAE-B945-9A1D0FB85EE1}" name="Column9219"/>
    <tableColumn id="9236" xr3:uid="{FCF29468-84C2-4AA5-8FA8-AE08ADED7EEA}" name="Column9220"/>
    <tableColumn id="9237" xr3:uid="{321AE01B-CB1D-4742-B1C7-A9B19EBFE060}" name="Column9221"/>
    <tableColumn id="9238" xr3:uid="{E005F67B-64EE-48DE-A469-066E2B406EAA}" name="Column9222"/>
    <tableColumn id="9239" xr3:uid="{2A352E5F-D778-43BD-934B-FF30F689E2B6}" name="Column9223"/>
    <tableColumn id="9240" xr3:uid="{52FE3637-4A2F-4621-8339-045C4E6E4CFC}" name="Column9224"/>
    <tableColumn id="9241" xr3:uid="{6F84C50C-22D0-4C3F-A09C-EFA705D9B3CA}" name="Column9225"/>
    <tableColumn id="9242" xr3:uid="{38ACEBE0-C55A-43D4-9879-487A91B4E88D}" name="Column9226"/>
    <tableColumn id="9243" xr3:uid="{5AF6453C-7036-480C-81B8-1F5DFA9885CC}" name="Column9227"/>
    <tableColumn id="9244" xr3:uid="{7A559F55-9A97-4CAB-87E4-1BFCD9FE1678}" name="Column9228"/>
    <tableColumn id="9245" xr3:uid="{C24BA9B9-8C9A-4250-9CB4-3234D38A1852}" name="Column9229"/>
    <tableColumn id="9246" xr3:uid="{1EBB1657-9DEF-4162-B54B-FDA59B3C59C2}" name="Column9230"/>
    <tableColumn id="9247" xr3:uid="{6B303D6D-6A06-4CCC-A668-F48AF21106F6}" name="Column9231"/>
    <tableColumn id="9248" xr3:uid="{E06FBD61-2600-4192-8103-862D14940610}" name="Column9232"/>
    <tableColumn id="9249" xr3:uid="{000860C0-803A-486E-A8E5-B8C818C46DE4}" name="Column9233"/>
    <tableColumn id="9250" xr3:uid="{6909FD0D-1FB8-4541-A39C-D9D9A6F55C7C}" name="Column9234"/>
    <tableColumn id="9251" xr3:uid="{296312D3-15D3-4637-83A7-CF7447A85F2C}" name="Column9235"/>
    <tableColumn id="9252" xr3:uid="{059976CC-44C8-45DF-A685-09C5840D5C8E}" name="Column9236"/>
    <tableColumn id="9253" xr3:uid="{E63A3451-87CD-4047-AE80-A907C79C5C80}" name="Column9237"/>
    <tableColumn id="9254" xr3:uid="{C45A3E2C-BF7F-4C40-B7DB-2F06B6112BFC}" name="Column9238"/>
    <tableColumn id="9255" xr3:uid="{DE0E4B5B-77A2-46E0-8770-D24A79860F20}" name="Column9239"/>
    <tableColumn id="9256" xr3:uid="{E4D89599-087E-41C0-A043-19AF0898E77F}" name="Column9240"/>
    <tableColumn id="9257" xr3:uid="{1BE9282A-7068-4386-8E28-926C357791E7}" name="Column9241"/>
    <tableColumn id="9258" xr3:uid="{74032755-FF62-4570-9A32-766FED8E27F5}" name="Column9242"/>
    <tableColumn id="9259" xr3:uid="{2B49E590-971A-4D56-993C-EDE949D40FE3}" name="Column9243"/>
    <tableColumn id="9260" xr3:uid="{44220C14-03E4-4CAB-B821-5FB9077DF354}" name="Column9244"/>
    <tableColumn id="9261" xr3:uid="{C2E711B8-A973-4D5B-8E35-B5653663D8F4}" name="Column9245"/>
    <tableColumn id="9262" xr3:uid="{2EDF0791-FA79-43CB-8409-FC70AD814797}" name="Column9246"/>
    <tableColumn id="9263" xr3:uid="{A2E985CB-5D10-4EF3-8DE7-C77F2305A93F}" name="Column9247"/>
    <tableColumn id="9264" xr3:uid="{E3589CA7-9182-4D7C-9F1F-6A0726A4CA73}" name="Column9248"/>
    <tableColumn id="9265" xr3:uid="{7A2166FD-64D5-4230-AE45-F706E9B310F0}" name="Column9249"/>
    <tableColumn id="9266" xr3:uid="{DBE6942B-9976-48DD-8DC9-ED475BEB0ABD}" name="Column9250"/>
    <tableColumn id="9267" xr3:uid="{0E5C6F3C-F1CF-42FF-A379-BB6A171A8024}" name="Column9251"/>
    <tableColumn id="9268" xr3:uid="{2EDD3683-457D-43A7-99BC-9E13A757AFFB}" name="Column9252"/>
    <tableColumn id="9269" xr3:uid="{5972B617-DD7C-4E32-914F-3A6FA7D914F6}" name="Column9253"/>
    <tableColumn id="9270" xr3:uid="{26A865C2-6A59-46C2-BF6C-4507D8D5FB66}" name="Column9254"/>
    <tableColumn id="9271" xr3:uid="{58971394-00B3-47CF-98F9-B088832889F5}" name="Column9255"/>
    <tableColumn id="9272" xr3:uid="{6EB3142A-D448-47EA-9BBD-2018EFBC0976}" name="Column9256"/>
    <tableColumn id="9273" xr3:uid="{DE72C758-A297-4905-B467-F934F426A3C4}" name="Column9257"/>
    <tableColumn id="9274" xr3:uid="{25637CC6-E09B-451C-B2D2-10A571B7BCCD}" name="Column9258"/>
    <tableColumn id="9275" xr3:uid="{F1091746-258D-4F8B-AA03-25A7EF6C1823}" name="Column9259"/>
    <tableColumn id="9276" xr3:uid="{5445F05F-B50E-4EE6-B2DC-35AE4CF9272D}" name="Column9260"/>
    <tableColumn id="9277" xr3:uid="{B4E94383-CC13-42BC-8065-3653BB2FA26E}" name="Column9261"/>
    <tableColumn id="9278" xr3:uid="{110B58B6-F9FE-45DD-A2A0-0EC8516EFD3A}" name="Column9262"/>
    <tableColumn id="9279" xr3:uid="{40DA2F92-2A0F-4CF0-998B-BFE0717B3EFD}" name="Column9263"/>
    <tableColumn id="9280" xr3:uid="{E1510AA7-07F1-4FC0-90A6-171DFCD2ED3D}" name="Column9264"/>
    <tableColumn id="9281" xr3:uid="{F89B5800-459E-4343-ADE9-C7A0EC404D5F}" name="Column9265"/>
    <tableColumn id="9282" xr3:uid="{EE14C262-9FAC-48C7-A5D0-224686DD93CB}" name="Column9266"/>
    <tableColumn id="9283" xr3:uid="{B01DAAD2-CCFB-49C3-83EC-3ECDF8E86CAB}" name="Column9267"/>
    <tableColumn id="9284" xr3:uid="{22034342-D3C0-42A6-B98D-11E58C26C7E8}" name="Column9268"/>
    <tableColumn id="9285" xr3:uid="{54EAB0C1-C5B9-4E69-AF70-365C039FF648}" name="Column9269"/>
    <tableColumn id="9286" xr3:uid="{CA25E208-539C-4554-8908-8A6D5EFFADCF}" name="Column9270"/>
    <tableColumn id="9287" xr3:uid="{D6E694EF-CB0C-4E6E-A59F-958D524507D1}" name="Column9271"/>
    <tableColumn id="9288" xr3:uid="{EC4F14B6-9458-4955-98ED-F43C1A398099}" name="Column9272"/>
    <tableColumn id="9289" xr3:uid="{B8AA0881-FF0A-4F5E-BBC6-6DB4AC8255AC}" name="Column9273"/>
    <tableColumn id="9290" xr3:uid="{25FC06C3-64D6-4908-8ECB-4F63C63942DE}" name="Column9274"/>
    <tableColumn id="9291" xr3:uid="{30484882-4A1F-4E7B-BDC3-78E3C87C7B53}" name="Column9275"/>
    <tableColumn id="9292" xr3:uid="{4EDE41F2-7F10-444B-8F5E-C43E06CF5A98}" name="Column9276"/>
    <tableColumn id="9293" xr3:uid="{4512DD52-6E7E-4F0C-81B0-A5DBC59638FC}" name="Column9277"/>
    <tableColumn id="9294" xr3:uid="{F959E04D-5D1E-425E-B40B-02A7025248FB}" name="Column9278"/>
    <tableColumn id="9295" xr3:uid="{6D8F4385-B464-4BE0-9B3B-A83322FD8D05}" name="Column9279"/>
    <tableColumn id="9296" xr3:uid="{AF07A9E2-C079-4555-B0B2-7B31CE49CFCA}" name="Column9280"/>
    <tableColumn id="9297" xr3:uid="{D7F89AFD-6F46-4372-B3FE-BBC0E32425CF}" name="Column9281"/>
    <tableColumn id="9298" xr3:uid="{6B3DC502-84DD-4B80-B99C-C929B36BA965}" name="Column9282"/>
    <tableColumn id="9299" xr3:uid="{29A5402D-73D1-4736-87BC-BF0E12CD0CA9}" name="Column9283"/>
    <tableColumn id="9300" xr3:uid="{B50B3756-89C0-4094-A098-DA6435694179}" name="Column9284"/>
    <tableColumn id="9301" xr3:uid="{B5F0794A-85D2-4239-8D2D-AE99E1C388B9}" name="Column9285"/>
    <tableColumn id="9302" xr3:uid="{392465D6-3D15-4FE1-8D11-E623FE628CB1}" name="Column9286"/>
    <tableColumn id="9303" xr3:uid="{A3F72197-CD34-41F3-939F-B17B96AE8EED}" name="Column9287"/>
    <tableColumn id="9304" xr3:uid="{8943AB7B-5D9C-4898-9A83-E99541DBF88D}" name="Column9288"/>
    <tableColumn id="9305" xr3:uid="{23998F04-2D06-480F-A7CC-8F2E71EBA698}" name="Column9289"/>
    <tableColumn id="9306" xr3:uid="{60306FDD-8F22-4AF4-B3EB-4A351167E14A}" name="Column9290"/>
    <tableColumn id="9307" xr3:uid="{37D38698-B02E-49FC-9AAD-75ED3357BAD9}" name="Column9291"/>
    <tableColumn id="9308" xr3:uid="{75901B88-52F7-4219-BEE3-5BB012639476}" name="Column9292"/>
    <tableColumn id="9309" xr3:uid="{D047D325-0285-4124-81BA-94D6465A1433}" name="Column9293"/>
    <tableColumn id="9310" xr3:uid="{8907A82B-73F1-4C91-A2BA-957E5FC6C902}" name="Column9294"/>
    <tableColumn id="9311" xr3:uid="{58D1FED4-1278-4BEB-9438-99BADDA33420}" name="Column9295"/>
    <tableColumn id="9312" xr3:uid="{422E8011-746A-4EF2-89AC-122DC71E7E8D}" name="Column9296"/>
    <tableColumn id="9313" xr3:uid="{C7FBB587-090B-4DB4-AF9D-C9C8429C8E63}" name="Column9297"/>
    <tableColumn id="9314" xr3:uid="{0AF50280-4F2B-416A-87E7-E2BEE9A98337}" name="Column9298"/>
    <tableColumn id="9315" xr3:uid="{D8604F85-9F99-4B21-B03F-244D79C6AA4B}" name="Column9299"/>
    <tableColumn id="9316" xr3:uid="{72B2CABA-895E-4A05-AE8A-DE234DACCB6C}" name="Column9300"/>
    <tableColumn id="9317" xr3:uid="{91590CEC-B8DA-4EAB-8823-58244EF27378}" name="Column9301"/>
    <tableColumn id="9318" xr3:uid="{C85FA6FE-68EB-446E-999B-39DAEFE1076C}" name="Column9302"/>
    <tableColumn id="9319" xr3:uid="{544025E1-E20F-4621-9B87-EDB372545326}" name="Column9303"/>
    <tableColumn id="9320" xr3:uid="{36D50A98-9D6B-4757-9614-2F83956BB7C4}" name="Column9304"/>
    <tableColumn id="9321" xr3:uid="{733C4FDC-DB57-4E47-82C0-7F806DEA87EF}" name="Column9305"/>
    <tableColumn id="9322" xr3:uid="{5EE341E9-DC95-4FDD-A4DD-BCE161216986}" name="Column9306"/>
    <tableColumn id="9323" xr3:uid="{890319B0-A4FA-40AE-A6FD-88A4950734B5}" name="Column9307"/>
    <tableColumn id="9324" xr3:uid="{579FE64E-624C-4A43-AC60-29A763B92FA2}" name="Column9308"/>
    <tableColumn id="9325" xr3:uid="{9AEF957E-F8ED-41F3-B14F-764859E0A98C}" name="Column9309"/>
    <tableColumn id="9326" xr3:uid="{225D7003-DC63-4777-8FDA-6746117606E8}" name="Column9310"/>
    <tableColumn id="9327" xr3:uid="{A58FF78E-E2D4-4543-B766-3BBED2AA949A}" name="Column9311"/>
    <tableColumn id="9328" xr3:uid="{41F66E9A-915C-4F6C-B40E-BD4C0716C70D}" name="Column9312"/>
    <tableColumn id="9329" xr3:uid="{949E8B33-74D1-4264-AC50-972425CD8A51}" name="Column9313"/>
    <tableColumn id="9330" xr3:uid="{2D9AA9D0-71F9-463F-923A-E0D6E73704F6}" name="Column9314"/>
    <tableColumn id="9331" xr3:uid="{B4ADA47B-1DC1-4C45-89A7-9AB08515E770}" name="Column9315"/>
    <tableColumn id="9332" xr3:uid="{9DC02184-1BF3-4E5B-8875-726DE138AACE}" name="Column9316"/>
    <tableColumn id="9333" xr3:uid="{CF2AE304-2A2B-4A0E-9FF2-A6E0C6106422}" name="Column9317"/>
    <tableColumn id="9334" xr3:uid="{97B9158E-D000-417C-AC3E-F2407D4A4A77}" name="Column9318"/>
    <tableColumn id="9335" xr3:uid="{DAB5BE5F-46AA-465B-B920-975634B7BD0E}" name="Column9319"/>
    <tableColumn id="9336" xr3:uid="{EE34C39B-309E-425A-AE4E-CFE46315D7E8}" name="Column9320"/>
    <tableColumn id="9337" xr3:uid="{850E4B8A-084E-4036-BAA8-18B0C90154E4}" name="Column9321"/>
    <tableColumn id="9338" xr3:uid="{E3C847BA-1269-4082-90D7-FC2AE85B8FF1}" name="Column9322"/>
    <tableColumn id="9339" xr3:uid="{C7FADEBE-A3E4-45C8-A275-367E925F86CF}" name="Column9323"/>
    <tableColumn id="9340" xr3:uid="{1E05CF35-27DA-49B4-8C59-B82C49FD4CA2}" name="Column9324"/>
    <tableColumn id="9341" xr3:uid="{6D92DBC9-2C2F-47F5-A621-2B4BE25A90B4}" name="Column9325"/>
    <tableColumn id="9342" xr3:uid="{B712DAB0-F2C1-48B8-8DF0-CE6AD3347BA0}" name="Column9326"/>
    <tableColumn id="9343" xr3:uid="{C76001B8-82DF-4680-9963-B4A0CD19F3C8}" name="Column9327"/>
    <tableColumn id="9344" xr3:uid="{73E73DB5-317E-4D4E-A98C-43981CAD0DC1}" name="Column9328"/>
    <tableColumn id="9345" xr3:uid="{F60CEF24-6563-40AA-B31B-772E4E782992}" name="Column9329"/>
    <tableColumn id="9346" xr3:uid="{16CB9AEE-EDC9-4569-89BB-ED67743AC8F6}" name="Column9330"/>
    <tableColumn id="9347" xr3:uid="{52B845D3-BA3F-44D0-9B8E-F5F1933C6B12}" name="Column9331"/>
    <tableColumn id="9348" xr3:uid="{452DFE6E-7083-458D-AF8B-005CBD85E2C2}" name="Column9332"/>
    <tableColumn id="9349" xr3:uid="{AD78EF23-CCF7-481C-B30B-9C08AFE5FB20}" name="Column9333"/>
    <tableColumn id="9350" xr3:uid="{F3334C63-4B0F-4206-9B0E-7C95F395F13B}" name="Column9334"/>
    <tableColumn id="9351" xr3:uid="{848DA256-0E04-4BF2-B00B-7024CA5A7DFF}" name="Column9335"/>
    <tableColumn id="9352" xr3:uid="{C361FF42-9397-4816-8C35-B08CC9398961}" name="Column9336"/>
    <tableColumn id="9353" xr3:uid="{B0214599-1226-4CC3-9ADE-ABBE6F8777B8}" name="Column9337"/>
    <tableColumn id="9354" xr3:uid="{E499E832-9410-4F0D-9D33-684C19AD6662}" name="Column9338"/>
    <tableColumn id="9355" xr3:uid="{81BBE520-A03E-443F-B964-00AA8D45FB54}" name="Column9339"/>
    <tableColumn id="9356" xr3:uid="{0AAE319F-3B43-44DF-A544-57F02997B95C}" name="Column9340"/>
    <tableColumn id="9357" xr3:uid="{DD6B6FC5-9315-4A65-A42E-90C9BC5165CC}" name="Column9341"/>
    <tableColumn id="9358" xr3:uid="{D9AF65D5-98BE-4AD5-B97C-B489CEF81A8C}" name="Column9342"/>
    <tableColumn id="9359" xr3:uid="{3F641B41-7507-4B09-9A65-9BC887416B59}" name="Column9343"/>
    <tableColumn id="9360" xr3:uid="{C3365E0C-B997-40D8-9355-D2E85F7BA16C}" name="Column9344"/>
    <tableColumn id="9361" xr3:uid="{7ECB8EB8-164E-4E26-9E51-666DFCE7E9A5}" name="Column9345"/>
    <tableColumn id="9362" xr3:uid="{F13A7FFC-4943-4463-95B6-5F6F256EE865}" name="Column9346"/>
    <tableColumn id="9363" xr3:uid="{F20AB20B-0BFC-4C36-A7A0-A4C4B90634C5}" name="Column9347"/>
    <tableColumn id="9364" xr3:uid="{6F6ED033-BE78-4C93-B054-FEACBD74C58C}" name="Column9348"/>
    <tableColumn id="9365" xr3:uid="{9D34A881-BB8E-4FDE-8BF7-B70A7CDA490D}" name="Column9349"/>
    <tableColumn id="9366" xr3:uid="{1DFFD914-21EF-4E0F-A8AC-B0E2DE6A9F72}" name="Column9350"/>
    <tableColumn id="9367" xr3:uid="{0DB8D57A-273E-4ABB-B462-7B116DFD2DD3}" name="Column9351"/>
    <tableColumn id="9368" xr3:uid="{91BD92CB-2F4B-4F1F-AC06-DDD4868C468A}" name="Column9352"/>
    <tableColumn id="9369" xr3:uid="{AA72D198-A6B4-44F3-831B-53C592A6C45F}" name="Column9353"/>
    <tableColumn id="9370" xr3:uid="{D135E9E3-0D66-4867-9A1B-D100EEF6EC0B}" name="Column9354"/>
    <tableColumn id="9371" xr3:uid="{90D3D0BD-1DC3-4703-84C3-AD9D6D839921}" name="Column9355"/>
    <tableColumn id="9372" xr3:uid="{0DB443E7-F950-4FCF-8265-134911841301}" name="Column9356"/>
    <tableColumn id="9373" xr3:uid="{B9CB22D7-5A5A-4A97-8C0D-1035B88DD88A}" name="Column9357"/>
    <tableColumn id="9374" xr3:uid="{39A95478-9588-4912-99A3-E3A1F3A7E491}" name="Column9358"/>
    <tableColumn id="9375" xr3:uid="{FC1C94D8-3EA1-40E0-895E-BA5309126EB3}" name="Column9359"/>
    <tableColumn id="9376" xr3:uid="{5733077A-44B2-4E77-A153-8FA6BF15AA9A}" name="Column9360"/>
    <tableColumn id="9377" xr3:uid="{ABB71FA7-7F9F-4E53-AF92-9AB4568F8923}" name="Column9361"/>
    <tableColumn id="9378" xr3:uid="{440E1F91-3C45-49AA-957D-3EF5037EA075}" name="Column9362"/>
    <tableColumn id="9379" xr3:uid="{E830D59E-791D-42AA-80CA-986305D3F601}" name="Column9363"/>
    <tableColumn id="9380" xr3:uid="{45187FF1-9324-4FD4-85F6-34C2CAC8B7CE}" name="Column9364"/>
    <tableColumn id="9381" xr3:uid="{672DA709-3257-4A7F-B2EC-DCF0E53555AE}" name="Column9365"/>
    <tableColumn id="9382" xr3:uid="{DA023593-094A-447D-ADF5-7D3BFA790878}" name="Column9366"/>
    <tableColumn id="9383" xr3:uid="{18CB2C69-4EA4-4A80-8E35-ECD4455F4EC8}" name="Column9367"/>
    <tableColumn id="9384" xr3:uid="{4E79EDC9-64AE-4E79-8A9F-D98ADA7FB408}" name="Column9368"/>
    <tableColumn id="9385" xr3:uid="{D618DA77-1D36-48FA-8ACF-1F3AB0CB9B9A}" name="Column9369"/>
    <tableColumn id="9386" xr3:uid="{625E86AA-73D1-493F-8C0E-9EA86BC40647}" name="Column9370"/>
    <tableColumn id="9387" xr3:uid="{84AD1B41-5A71-40FC-BA67-C716FB377D18}" name="Column9371"/>
    <tableColumn id="9388" xr3:uid="{1857E7AE-7B58-4EFA-B837-86BEDAE3258D}" name="Column9372"/>
    <tableColumn id="9389" xr3:uid="{B42980AC-BF9B-44FE-B4DB-8F2F19F4BB2E}" name="Column9373"/>
    <tableColumn id="9390" xr3:uid="{C45BDF0A-B044-4035-AFAC-12762A71E084}" name="Column9374"/>
    <tableColumn id="9391" xr3:uid="{B694CED9-FDE4-45B8-97D2-19B386D5F9CA}" name="Column9375"/>
    <tableColumn id="9392" xr3:uid="{B9735F7F-FEA3-4576-9F43-3C6098064F68}" name="Column9376"/>
    <tableColumn id="9393" xr3:uid="{BF3E91AF-148B-4DF9-92F0-7AD7A608E1A3}" name="Column9377"/>
    <tableColumn id="9394" xr3:uid="{59CCD8AC-B583-44DC-83E1-39D89C82F91F}" name="Column9378"/>
    <tableColumn id="9395" xr3:uid="{62068A99-2049-4622-BB7E-6F9E8987EB4F}" name="Column9379"/>
    <tableColumn id="9396" xr3:uid="{DFAA8171-0C75-4F6B-9DC1-6C547BF7EEFB}" name="Column9380"/>
    <tableColumn id="9397" xr3:uid="{2C48B1ED-D734-47AF-8FBC-90B6252CA62B}" name="Column9381"/>
    <tableColumn id="9398" xr3:uid="{806BD407-B1DA-44F3-945A-EAFEEA12CDC0}" name="Column9382"/>
    <tableColumn id="9399" xr3:uid="{B3B1580B-94BF-4421-9E88-64D326CFC402}" name="Column9383"/>
    <tableColumn id="9400" xr3:uid="{A583F08F-E922-4277-BEF1-2E1AFADC48B6}" name="Column9384"/>
    <tableColumn id="9401" xr3:uid="{287ADE77-861E-4B31-AA8C-0776D2DE7547}" name="Column9385"/>
    <tableColumn id="9402" xr3:uid="{E713B18A-EF4C-48C7-ADDB-A58E686E3B63}" name="Column9386"/>
    <tableColumn id="9403" xr3:uid="{0370FF5E-2EDA-45E3-89B4-864E3E969E08}" name="Column9387"/>
    <tableColumn id="9404" xr3:uid="{C9C963EE-48EC-4673-90F5-FD25228C0118}" name="Column9388"/>
    <tableColumn id="9405" xr3:uid="{7E248808-4D2D-438B-884B-5D4D8798F337}" name="Column9389"/>
    <tableColumn id="9406" xr3:uid="{556158E6-00EF-48EC-89A8-7F2E48CBCDF5}" name="Column9390"/>
    <tableColumn id="9407" xr3:uid="{AA45A438-13B5-4E54-8BF9-9F8DE3FB4FD1}" name="Column9391"/>
    <tableColumn id="9408" xr3:uid="{EE50F0A4-DDB6-45C1-ADCB-04AA9EAE9F10}" name="Column9392"/>
    <tableColumn id="9409" xr3:uid="{9A4FDE30-D9F9-4609-95F9-8B86A3E7FD19}" name="Column9393"/>
    <tableColumn id="9410" xr3:uid="{7C6B9C6C-7C30-41D1-A7EC-3E27B1F8C7F9}" name="Column9394"/>
    <tableColumn id="9411" xr3:uid="{52DC6344-BBF4-4994-BE9A-2A3314119411}" name="Column9395"/>
    <tableColumn id="9412" xr3:uid="{22A79616-E86F-404E-9876-22683D4CA370}" name="Column9396"/>
    <tableColumn id="9413" xr3:uid="{445BCC9F-1B61-4C97-AD0A-B8455DA7ED7B}" name="Column9397"/>
    <tableColumn id="9414" xr3:uid="{9BA9E1B4-ED57-4749-8B89-FE1C33FC3004}" name="Column9398"/>
    <tableColumn id="9415" xr3:uid="{9247C1C1-474F-4D1E-9EE5-FC4A4CC2AE40}" name="Column9399"/>
    <tableColumn id="9416" xr3:uid="{1CF1F182-A7DF-4BEA-A1A0-3B7224BF4BC1}" name="Column9400"/>
    <tableColumn id="9417" xr3:uid="{0DE49A04-F285-4F01-971C-F71D9FA77A75}" name="Column9401"/>
    <tableColumn id="9418" xr3:uid="{046278E2-7A80-4884-BF41-F5AD03E2D0AE}" name="Column9402"/>
    <tableColumn id="9419" xr3:uid="{1FC29C6D-0C33-47FC-8B1E-880F37676D3B}" name="Column9403"/>
    <tableColumn id="9420" xr3:uid="{DADCFD83-DC11-47EE-ABD9-5A00EBD66FF9}" name="Column9404"/>
    <tableColumn id="9421" xr3:uid="{F3F60206-6616-47B9-9D08-FF6F9C007B18}" name="Column9405"/>
    <tableColumn id="9422" xr3:uid="{3499D502-08FC-4FB6-ABE9-BEF6352AC3EE}" name="Column9406"/>
    <tableColumn id="9423" xr3:uid="{EEFDABC2-11C7-4E4C-A5A6-C0D0B638E090}" name="Column9407"/>
    <tableColumn id="9424" xr3:uid="{7E20B568-CEBA-4B59-8927-00F9DFFFC827}" name="Column9408"/>
    <tableColumn id="9425" xr3:uid="{E0C64378-138B-417E-A5F4-21D4296286DE}" name="Column9409"/>
    <tableColumn id="9426" xr3:uid="{EB79524C-B858-4944-96EB-CA52A2789A41}" name="Column9410"/>
    <tableColumn id="9427" xr3:uid="{2BF2CFEE-997A-40DD-BA38-C8DA6EAE6B6F}" name="Column9411"/>
    <tableColumn id="9428" xr3:uid="{6D717116-D290-49E1-A34D-FF96A40148DA}" name="Column9412"/>
    <tableColumn id="9429" xr3:uid="{CC598F1B-B8E4-4388-B32D-F41102BB26F2}" name="Column9413"/>
    <tableColumn id="9430" xr3:uid="{CCA13399-9B75-4453-88DE-1F19D139E10E}" name="Column9414"/>
    <tableColumn id="9431" xr3:uid="{C8B1342A-0F61-4FC7-B381-8DDF72550145}" name="Column9415"/>
    <tableColumn id="9432" xr3:uid="{43FDA59F-ADFB-430B-9E9E-439FA6CF463E}" name="Column9416"/>
    <tableColumn id="9433" xr3:uid="{8DF8F9AA-4BC7-4064-8FFE-1DAE486703D9}" name="Column9417"/>
    <tableColumn id="9434" xr3:uid="{37E8BA0C-A228-48B8-B25E-74C213C39B1E}" name="Column9418"/>
    <tableColumn id="9435" xr3:uid="{1FED6B6E-2050-42DD-975B-43E8ED8D478B}" name="Column9419"/>
    <tableColumn id="9436" xr3:uid="{A5B4AFFA-B534-41C1-BCD5-5948E7B198BD}" name="Column9420"/>
    <tableColumn id="9437" xr3:uid="{176AB05E-0B4C-42FC-9BD0-C3CC5E0ABB11}" name="Column9421"/>
    <tableColumn id="9438" xr3:uid="{1C60EA4E-CE3B-4DB3-A88E-FEDA8C8FAB22}" name="Column9422"/>
    <tableColumn id="9439" xr3:uid="{859BE63A-7001-4BC2-9776-37AB2AF239A5}" name="Column9423"/>
    <tableColumn id="9440" xr3:uid="{E3AF0E49-1FF9-4031-AAA0-63EEC158E2A0}" name="Column9424"/>
    <tableColumn id="9441" xr3:uid="{B93EEEF3-8EAD-42A8-93B0-3AB3EDA80E86}" name="Column9425"/>
    <tableColumn id="9442" xr3:uid="{C90A8C60-1AE9-42EE-B5AB-D5AE77E86CAF}" name="Column9426"/>
    <tableColumn id="9443" xr3:uid="{4A11FDF2-0B10-407F-9844-D7505E2B1DD8}" name="Column9427"/>
    <tableColumn id="9444" xr3:uid="{C2977016-F30B-4575-B57A-CE30B88CC461}" name="Column9428"/>
    <tableColumn id="9445" xr3:uid="{9CAEB939-2EF8-4FA1-9986-5B09DFF02BD7}" name="Column9429"/>
    <tableColumn id="9446" xr3:uid="{401A03C4-FD1C-4DF9-B02E-79CB2E74CC4B}" name="Column9430"/>
    <tableColumn id="9447" xr3:uid="{938B88B2-754A-43F2-BF26-0E5CA1098802}" name="Column9431"/>
    <tableColumn id="9448" xr3:uid="{17FE3969-4EBF-4C90-9FDD-C25222CADE1A}" name="Column9432"/>
    <tableColumn id="9449" xr3:uid="{B3D51F64-B41E-4983-BEDA-B2F4B8D43A5B}" name="Column9433"/>
    <tableColumn id="9450" xr3:uid="{18B0168F-6131-4150-B7DB-E0A395B61937}" name="Column9434"/>
    <tableColumn id="9451" xr3:uid="{C5F40E25-95DC-4FC1-8CC2-2193604903B2}" name="Column9435"/>
    <tableColumn id="9452" xr3:uid="{496F3F41-77BE-4FE2-878F-BC12D3D32BC7}" name="Column9436"/>
    <tableColumn id="9453" xr3:uid="{5BE153A4-E186-4330-9AE8-A41A6BB43311}" name="Column9437"/>
    <tableColumn id="9454" xr3:uid="{5183502C-2B81-47AE-A321-E2064820B412}" name="Column9438"/>
    <tableColumn id="9455" xr3:uid="{F948CE58-444D-46FA-A993-2C5D0D1FE2B3}" name="Column9439"/>
    <tableColumn id="9456" xr3:uid="{E34AE5BD-DE3F-482B-BDB6-2AC5230F4419}" name="Column9440"/>
    <tableColumn id="9457" xr3:uid="{408A9636-8DDF-4BE6-B09E-AF70253E9753}" name="Column9441"/>
    <tableColumn id="9458" xr3:uid="{02074311-AD89-44BD-8F59-938AD745970B}" name="Column9442"/>
    <tableColumn id="9459" xr3:uid="{DB73840E-E7EF-45F2-896A-0B0E97122179}" name="Column9443"/>
    <tableColumn id="9460" xr3:uid="{7393DDB1-FCFD-4CFB-B704-7A88B6D193AA}" name="Column9444"/>
    <tableColumn id="9461" xr3:uid="{559F70D4-5B77-4614-B682-598A23CFAEE4}" name="Column9445"/>
    <tableColumn id="9462" xr3:uid="{7DFA2210-FCED-4E31-B685-CA3206CA17FB}" name="Column9446"/>
    <tableColumn id="9463" xr3:uid="{E519E43B-1AC9-46A9-933C-104CA599FCE3}" name="Column9447"/>
    <tableColumn id="9464" xr3:uid="{3DB3E059-E203-4137-8C57-102EAEBA69E6}" name="Column9448"/>
    <tableColumn id="9465" xr3:uid="{4B6F15D1-2113-4F6A-9BE8-D32826EEA336}" name="Column9449"/>
    <tableColumn id="9466" xr3:uid="{16794CD5-0C79-433D-9F14-B6D117988933}" name="Column9450"/>
    <tableColumn id="9467" xr3:uid="{17EDF7DD-66E3-49B6-8F36-E0D02E77FC1A}" name="Column9451"/>
    <tableColumn id="9468" xr3:uid="{9F06D441-6DAA-4A16-8613-27C393D8D15C}" name="Column9452"/>
    <tableColumn id="9469" xr3:uid="{CECDFB1F-C7E6-4C11-A1EF-8DD4C0585CF9}" name="Column9453"/>
    <tableColumn id="9470" xr3:uid="{DD8AA9F2-5975-4AEE-8C60-F30D07E5AA8B}" name="Column9454"/>
    <tableColumn id="9471" xr3:uid="{0A19BBDD-F329-4E5B-ACEE-6E234A9E3E2F}" name="Column9455"/>
    <tableColumn id="9472" xr3:uid="{D52B8021-F6D4-474B-801E-DE94BB0FFEA4}" name="Column9456"/>
    <tableColumn id="9473" xr3:uid="{4320C5A5-38ED-4128-91EC-0A9FF9B488D4}" name="Column9457"/>
    <tableColumn id="9474" xr3:uid="{BD6B5D0E-5A57-4F13-ABA2-C1EBAA0A2558}" name="Column9458"/>
    <tableColumn id="9475" xr3:uid="{DB058BAC-A9F6-4655-8648-F6373CDF4318}" name="Column9459"/>
    <tableColumn id="9476" xr3:uid="{997F2F0F-33E7-4FEC-8ADE-BEEF4F9E8418}" name="Column9460"/>
    <tableColumn id="9477" xr3:uid="{124EF9E0-4446-41B2-82FC-50D0358BDDCB}" name="Column9461"/>
    <tableColumn id="9478" xr3:uid="{4DA9B799-72E4-4546-B382-5F2876C87034}" name="Column9462"/>
    <tableColumn id="9479" xr3:uid="{AB94A017-CA71-4F54-96F7-66F3694F8AAB}" name="Column9463"/>
    <tableColumn id="9480" xr3:uid="{2B9C92BB-0D66-4A4E-9103-06605E9AFAEB}" name="Column9464"/>
    <tableColumn id="9481" xr3:uid="{55CF993F-861F-4404-BCDB-C51C4A8340A9}" name="Column9465"/>
    <tableColumn id="9482" xr3:uid="{60174220-D810-42F6-A133-F503AAE8A9A8}" name="Column9466"/>
    <tableColumn id="9483" xr3:uid="{F9887C00-A9C5-4A0C-836C-E8085FF7D919}" name="Column9467"/>
    <tableColumn id="9484" xr3:uid="{623824B7-172D-4026-AF6B-4CDE3C255FB7}" name="Column9468"/>
    <tableColumn id="9485" xr3:uid="{188C94AF-3359-40A2-B80D-7C47912D589B}" name="Column9469"/>
    <tableColumn id="9486" xr3:uid="{DBC61218-25D1-4475-AEFC-15A3B9B8528A}" name="Column9470"/>
    <tableColumn id="9487" xr3:uid="{CFF156ED-EFEE-4D23-8008-6A706F821600}" name="Column9471"/>
    <tableColumn id="9488" xr3:uid="{D3002990-D81E-4B13-9285-5F6739AB0E8B}" name="Column9472"/>
    <tableColumn id="9489" xr3:uid="{EAF31384-AD85-47F5-8C82-F0F97DA32CF5}" name="Column9473"/>
    <tableColumn id="9490" xr3:uid="{FEAD7CE2-B420-4F06-B07B-9B36C1E7315F}" name="Column9474"/>
    <tableColumn id="9491" xr3:uid="{B8DF3F7C-BA38-41A4-9140-EA023C847265}" name="Column9475"/>
    <tableColumn id="9492" xr3:uid="{7D654978-72F0-4C41-9106-1E4806406CD1}" name="Column9476"/>
    <tableColumn id="9493" xr3:uid="{AC1D0323-5AD0-4A13-8840-5CC0AFD6E170}" name="Column9477"/>
    <tableColumn id="9494" xr3:uid="{5B0B3B08-11A3-4264-9F36-BF962BA8EADF}" name="Column9478"/>
    <tableColumn id="9495" xr3:uid="{5730BA70-197E-414F-B9BB-41E5514064B6}" name="Column9479"/>
    <tableColumn id="9496" xr3:uid="{8BDA6E82-52B2-46DE-9299-AD67092339A1}" name="Column9480"/>
    <tableColumn id="9497" xr3:uid="{76A2FD7B-B325-4527-BA59-D1F6DB9A51E1}" name="Column9481"/>
    <tableColumn id="9498" xr3:uid="{45395EF9-8859-450D-824A-E31D79305E81}" name="Column9482"/>
    <tableColumn id="9499" xr3:uid="{46D57A1B-9B06-4C0E-B53C-3D2172F94CEF}" name="Column9483"/>
    <tableColumn id="9500" xr3:uid="{7AB3B3A9-8756-4187-8897-1642BDC59564}" name="Column9484"/>
    <tableColumn id="9501" xr3:uid="{5EF50C54-4966-4AA3-A0AF-38005D6B542B}" name="Column9485"/>
    <tableColumn id="9502" xr3:uid="{66CC5133-DDFD-4E29-A034-B9B46FA77B38}" name="Column9486"/>
    <tableColumn id="9503" xr3:uid="{9A645258-B2C6-494E-9938-63810EFFF781}" name="Column9487"/>
    <tableColumn id="9504" xr3:uid="{F8A8FD59-1E4F-4223-AD1D-B1FED986EBD4}" name="Column9488"/>
    <tableColumn id="9505" xr3:uid="{D88400CA-31C4-4B01-A46A-2461AE30AD75}" name="Column9489"/>
    <tableColumn id="9506" xr3:uid="{E37878BB-8B56-4DFF-999C-6B3699D9E738}" name="Column9490"/>
    <tableColumn id="9507" xr3:uid="{661A382D-7D2D-4A4E-A329-2DA4B0A273D5}" name="Column9491"/>
    <tableColumn id="9508" xr3:uid="{7BFE81B4-ED88-4B07-BF34-BAFF97FD69C4}" name="Column9492"/>
    <tableColumn id="9509" xr3:uid="{D61699E7-3BD2-48D1-BE4E-8585C90457B4}" name="Column9493"/>
    <tableColumn id="9510" xr3:uid="{C25AF5F5-4D0D-465E-B45E-0DF4C43CE35E}" name="Column9494"/>
    <tableColumn id="9511" xr3:uid="{ED99FC83-BEEB-4292-9FE1-1C95F8A405C2}" name="Column9495"/>
    <tableColumn id="9512" xr3:uid="{002F33D9-F48C-4194-BFD1-FB48A3C2EFDC}" name="Column9496"/>
    <tableColumn id="9513" xr3:uid="{34995A86-4EB4-40A5-921A-2A9C27F2C405}" name="Column9497"/>
    <tableColumn id="9514" xr3:uid="{68FD3A41-6527-44C3-8B8A-221B4101FE63}" name="Column9498"/>
    <tableColumn id="9515" xr3:uid="{DE883DA6-2D8A-4C63-8907-91E051719BBA}" name="Column9499"/>
    <tableColumn id="9516" xr3:uid="{AA72FF6B-765B-4D88-8ED8-577BC028D46D}" name="Column9500"/>
    <tableColumn id="9517" xr3:uid="{F1006A18-1CBE-4FCF-8585-D88E55AFC392}" name="Column9501"/>
    <tableColumn id="9518" xr3:uid="{051829AD-4870-48B8-AFE3-2FB390CB57BB}" name="Column9502"/>
    <tableColumn id="9519" xr3:uid="{3649002F-B214-4BF5-A1F5-E2E935C31099}" name="Column9503"/>
    <tableColumn id="9520" xr3:uid="{23647A55-58EF-455C-A91C-500FFFF8977C}" name="Column9504"/>
    <tableColumn id="9521" xr3:uid="{664A1018-8D04-42DE-B9C7-B5EDF21C61CA}" name="Column9505"/>
    <tableColumn id="9522" xr3:uid="{A7AE3B09-FD96-41A6-BBFD-B16827CEB904}" name="Column9506"/>
    <tableColumn id="9523" xr3:uid="{100D9096-8801-46B3-9768-832467024AAE}" name="Column9507"/>
    <tableColumn id="9524" xr3:uid="{D35BD74B-164A-45A5-9D2A-E83E286F7F14}" name="Column9508"/>
    <tableColumn id="9525" xr3:uid="{920F78DA-5829-43FA-85BA-34EA423646A5}" name="Column9509"/>
    <tableColumn id="9526" xr3:uid="{533236D0-EA46-4C9F-B3D5-CE333312ED57}" name="Column9510"/>
    <tableColumn id="9527" xr3:uid="{2B2C6095-E598-426E-BA2F-2E521EE09E3E}" name="Column9511"/>
    <tableColumn id="9528" xr3:uid="{6E6A5DEC-DB73-472B-9FAA-3F106002E565}" name="Column9512"/>
    <tableColumn id="9529" xr3:uid="{8F825AB0-C036-4A4C-85C6-EC1A22FACFE8}" name="Column9513"/>
    <tableColumn id="9530" xr3:uid="{9994C259-99D1-46B1-814F-C52BC666137C}" name="Column9514"/>
    <tableColumn id="9531" xr3:uid="{100ABA18-8AF7-4705-9B2A-5E55AB06AE69}" name="Column9515"/>
    <tableColumn id="9532" xr3:uid="{1C42611E-BC46-46FC-AE21-88BDA860C03D}" name="Column9516"/>
    <tableColumn id="9533" xr3:uid="{C63DEE84-CF99-4462-906D-8BD1D6C8EE9D}" name="Column9517"/>
    <tableColumn id="9534" xr3:uid="{A58DCFE1-4CA1-41E0-883F-418DC209E12E}" name="Column9518"/>
    <tableColumn id="9535" xr3:uid="{7D6F9716-0583-472C-A896-A1383DA560C0}" name="Column9519"/>
    <tableColumn id="9536" xr3:uid="{5F2ED0A7-7819-4BA5-8A6D-44A3FC254482}" name="Column9520"/>
    <tableColumn id="9537" xr3:uid="{2C9929A3-7D54-472C-8956-3002B5E7A9EE}" name="Column9521"/>
    <tableColumn id="9538" xr3:uid="{FB64AAD9-4427-4AFC-A39B-AC6933E5346A}" name="Column9522"/>
    <tableColumn id="9539" xr3:uid="{5EDCDEA3-0CC1-4F97-8044-B441C6BB95FB}" name="Column9523"/>
    <tableColumn id="9540" xr3:uid="{478C71F9-D775-4ADD-9DBD-B7CC50662BFC}" name="Column9524"/>
    <tableColumn id="9541" xr3:uid="{8FD6AF63-9880-4CED-9AFD-8F523061337D}" name="Column9525"/>
    <tableColumn id="9542" xr3:uid="{0DBF050C-0A53-4A0E-9320-4BE72D7EAB65}" name="Column9526"/>
    <tableColumn id="9543" xr3:uid="{01D44BCC-B314-4EB6-AB78-F4CBEA5ECF64}" name="Column9527"/>
    <tableColumn id="9544" xr3:uid="{4FEABEFC-66AF-4709-8099-4FF0C6942613}" name="Column9528"/>
    <tableColumn id="9545" xr3:uid="{D75E507E-6794-4894-B7E7-63D443612020}" name="Column9529"/>
    <tableColumn id="9546" xr3:uid="{45B39BE2-2A49-42EA-BC12-689C6F77A237}" name="Column9530"/>
    <tableColumn id="9547" xr3:uid="{CB533BA9-DDCF-465B-8AEC-0E5248CC1CCD}" name="Column9531"/>
    <tableColumn id="9548" xr3:uid="{14A0F580-670A-4395-90DE-7D7DB38D6BC1}" name="Column9532"/>
    <tableColumn id="9549" xr3:uid="{48BAF356-3CFD-48FB-A601-7CF9AD1B745E}" name="Column9533"/>
    <tableColumn id="9550" xr3:uid="{D377FB3B-EB3D-4C53-AC5F-1822D8E5D7F1}" name="Column9534"/>
    <tableColumn id="9551" xr3:uid="{E13B81BC-0161-46D6-B905-C2E8E58B141B}" name="Column9535"/>
    <tableColumn id="9552" xr3:uid="{3A596FD1-4CB5-46AA-9B65-DF32221980F2}" name="Column9536"/>
    <tableColumn id="9553" xr3:uid="{17800238-EF51-43CF-ABB6-AC78FD2221DB}" name="Column9537"/>
    <tableColumn id="9554" xr3:uid="{E9E991B6-0408-4873-8652-1143D546C047}" name="Column9538"/>
    <tableColumn id="9555" xr3:uid="{C5FC4F0B-44B6-490C-878B-E61252A5AA8E}" name="Column9539"/>
    <tableColumn id="9556" xr3:uid="{93824D6E-1133-4862-9803-F069C0D80BE8}" name="Column9540"/>
    <tableColumn id="9557" xr3:uid="{D4374B0A-5105-438A-9D8B-940C442C9493}" name="Column9541"/>
    <tableColumn id="9558" xr3:uid="{FEB051F4-7508-46F3-890D-8564B8079DBB}" name="Column9542"/>
    <tableColumn id="9559" xr3:uid="{6A25BD66-EB7D-47B8-893E-628F8CC43415}" name="Column9543"/>
    <tableColumn id="9560" xr3:uid="{8B3397EB-9263-46E3-878C-33FA64CC1B48}" name="Column9544"/>
    <tableColumn id="9561" xr3:uid="{85D54803-A332-4C7A-9C69-249724EB45EB}" name="Column9545"/>
    <tableColumn id="9562" xr3:uid="{CA0FB509-B3EB-4399-BC7A-F9408B4C9E11}" name="Column9546"/>
    <tableColumn id="9563" xr3:uid="{0472F80D-7090-4067-B918-D113972E7D29}" name="Column9547"/>
    <tableColumn id="9564" xr3:uid="{9C415CE8-7ECF-45C0-9AA0-DA229E87302F}" name="Column9548"/>
    <tableColumn id="9565" xr3:uid="{5B635D61-9744-4BDA-B0A7-4B9C8CFF5B11}" name="Column9549"/>
    <tableColumn id="9566" xr3:uid="{9AF3C30D-9BC8-4E5B-97EE-E86052366422}" name="Column9550"/>
    <tableColumn id="9567" xr3:uid="{CC292EE9-3586-46B3-A5BB-626E6D5CD798}" name="Column9551"/>
    <tableColumn id="9568" xr3:uid="{85102F7A-83C9-4A3C-AFE3-521327E725C9}" name="Column9552"/>
    <tableColumn id="9569" xr3:uid="{998FBE75-D8B1-4487-9FA1-CED508CF5994}" name="Column9553"/>
    <tableColumn id="9570" xr3:uid="{4A05A75D-E772-4732-9B90-7B2FCEEA153B}" name="Column9554"/>
    <tableColumn id="9571" xr3:uid="{60803DF1-D0F7-4048-B529-F309DFEABDE5}" name="Column9555"/>
    <tableColumn id="9572" xr3:uid="{BE131104-7D28-47CD-87FA-85D44FF27E70}" name="Column9556"/>
    <tableColumn id="9573" xr3:uid="{FECC2B8C-476F-49FC-A2D0-08BCA612F345}" name="Column9557"/>
    <tableColumn id="9574" xr3:uid="{82491A29-7DB7-4CA0-8CE2-D7150291B9FC}" name="Column9558"/>
    <tableColumn id="9575" xr3:uid="{9BCFC1BF-ADFD-418A-99BA-D1124B296D69}" name="Column9559"/>
    <tableColumn id="9576" xr3:uid="{944A04FF-9A1F-4C37-A5A1-F11F4B65ACB6}" name="Column9560"/>
    <tableColumn id="9577" xr3:uid="{07DBC447-7D6E-4962-9443-D891CA09E3D6}" name="Column9561"/>
    <tableColumn id="9578" xr3:uid="{675EB5E6-090D-4012-9866-DEADDAB407B0}" name="Column9562"/>
    <tableColumn id="9579" xr3:uid="{4C63F811-DC9C-4FC0-86F2-B7D1530A03E1}" name="Column9563"/>
    <tableColumn id="9580" xr3:uid="{FEDC9A35-2A0D-4EC8-97D6-24D73CAFF6BF}" name="Column9564"/>
    <tableColumn id="9581" xr3:uid="{33AAA058-EEA7-4765-BA60-8540E20819A9}" name="Column9565"/>
    <tableColumn id="9582" xr3:uid="{F2392D6B-0716-420C-8E44-AFC9BF05390F}" name="Column9566"/>
    <tableColumn id="9583" xr3:uid="{651833BA-E6A5-47C3-B198-FDF63C99B72C}" name="Column9567"/>
    <tableColumn id="9584" xr3:uid="{67B4799F-B362-4CD2-8EBA-A3C103CD906E}" name="Column9568"/>
    <tableColumn id="9585" xr3:uid="{BAD492E0-2ADE-4EAB-8B79-530DC620E2AB}" name="Column9569"/>
    <tableColumn id="9586" xr3:uid="{00B2170E-5209-4015-8BDD-E765C5BA2732}" name="Column9570"/>
    <tableColumn id="9587" xr3:uid="{06AD3B76-FD42-4F78-9E2D-9CC579C0C741}" name="Column9571"/>
    <tableColumn id="9588" xr3:uid="{75A8CA9B-C2D9-4895-954D-4700DDA0CD7D}" name="Column9572"/>
    <tableColumn id="9589" xr3:uid="{7C8FE20C-FC23-4B86-B7CA-C79E971C9907}" name="Column9573"/>
    <tableColumn id="9590" xr3:uid="{3B102707-6112-4528-BA9F-C22661EE9E0F}" name="Column9574"/>
    <tableColumn id="9591" xr3:uid="{7C56C5A3-3AAD-46DC-9016-BCF6D4360AA2}" name="Column9575"/>
    <tableColumn id="9592" xr3:uid="{7A4AF3AA-DF95-4C50-8822-BB7581F148F4}" name="Column9576"/>
    <tableColumn id="9593" xr3:uid="{D24F55BD-AE02-4D1C-87C9-80D2EAC4DE6A}" name="Column9577"/>
    <tableColumn id="9594" xr3:uid="{F16E2928-5B8B-45CB-AA03-ADF693F2E219}" name="Column9578"/>
    <tableColumn id="9595" xr3:uid="{3EC1EF28-61B4-4DC9-A657-9713CECBBB85}" name="Column9579"/>
    <tableColumn id="9596" xr3:uid="{270E95F0-1019-4B6A-B79E-C9D05CD15D29}" name="Column9580"/>
    <tableColumn id="9597" xr3:uid="{58FB236F-D260-49F8-8589-DA4DDFCD5FB1}" name="Column9581"/>
    <tableColumn id="9598" xr3:uid="{799139DF-9D52-474F-8E3F-EDDC6E0CE653}" name="Column9582"/>
    <tableColumn id="9599" xr3:uid="{87CF2596-F13B-469A-88BA-550380BBC3F5}" name="Column9583"/>
    <tableColumn id="9600" xr3:uid="{0D75324C-3A48-4B55-989F-796E0BC58793}" name="Column9584"/>
    <tableColumn id="9601" xr3:uid="{8D98A50D-E861-48A4-83B7-3F9998F46A24}" name="Column9585"/>
    <tableColumn id="9602" xr3:uid="{E03EF8BF-1785-4285-8BC8-4A387FD32B26}" name="Column9586"/>
    <tableColumn id="9603" xr3:uid="{08AEBD71-FC34-4CEF-A0D1-B5E2E382F9AB}" name="Column9587"/>
    <tableColumn id="9604" xr3:uid="{4201E60A-9C83-49F4-9375-A7A2B1B4B53B}" name="Column9588"/>
    <tableColumn id="9605" xr3:uid="{BD89426D-6343-4562-9178-2215806F7B06}" name="Column9589"/>
    <tableColumn id="9606" xr3:uid="{29C55948-36FF-4C25-AFDA-34151C4A6731}" name="Column9590"/>
    <tableColumn id="9607" xr3:uid="{8EE86CFA-D038-4863-9DF3-8C0F96C4D140}" name="Column9591"/>
    <tableColumn id="9608" xr3:uid="{E2E1E643-4616-412E-B155-15F3199FB1BB}" name="Column9592"/>
    <tableColumn id="9609" xr3:uid="{6C39B54B-AE97-46DD-B4F8-3BCDEB9FD8A2}" name="Column9593"/>
    <tableColumn id="9610" xr3:uid="{79DED89C-138C-4E99-B0D5-B3846A081CFA}" name="Column9594"/>
    <tableColumn id="9611" xr3:uid="{FCBB2AD8-3019-433B-8691-9869B55A6362}" name="Column9595"/>
    <tableColumn id="9612" xr3:uid="{8A10D5FB-6F9D-4580-AC6D-FC1C5CE29D28}" name="Column9596"/>
    <tableColumn id="9613" xr3:uid="{B6EE66BA-E454-487A-8D6E-ADBE28E9C544}" name="Column9597"/>
    <tableColumn id="9614" xr3:uid="{A4515031-AEE3-4249-B43C-7017398F76D2}" name="Column9598"/>
    <tableColumn id="9615" xr3:uid="{D78AB4B7-1876-471A-A7FD-30CC91721BE2}" name="Column9599"/>
    <tableColumn id="9616" xr3:uid="{0AA5E067-884B-4E56-97AA-70DFF478D97C}" name="Column9600"/>
    <tableColumn id="9617" xr3:uid="{C6E50539-9B34-43B6-9E61-44EE8446749F}" name="Column9601"/>
    <tableColumn id="9618" xr3:uid="{A2F42297-EE1E-435D-8759-9EEFA458F4BD}" name="Column9602"/>
    <tableColumn id="9619" xr3:uid="{1C9C5948-85AF-4BA7-8EB9-86A223C40B0A}" name="Column9603"/>
    <tableColumn id="9620" xr3:uid="{8F835A15-5C90-4284-A64F-3B3B06C23FB2}" name="Column9604"/>
    <tableColumn id="9621" xr3:uid="{50ADF299-97E5-43BE-ABFF-8A4FD7DF2475}" name="Column9605"/>
    <tableColumn id="9622" xr3:uid="{51A94231-37C8-44AA-BEDB-6DB41157BC9A}" name="Column9606"/>
    <tableColumn id="9623" xr3:uid="{550EE8CC-1CE2-431C-9F5C-019E7ACE8044}" name="Column9607"/>
    <tableColumn id="9624" xr3:uid="{645D2800-6A77-4CD4-8B02-70E29481A888}" name="Column9608"/>
    <tableColumn id="9625" xr3:uid="{9073B00E-FAAB-4C01-8AAE-0A58F2BCBA44}" name="Column9609"/>
    <tableColumn id="9626" xr3:uid="{1ADC1D87-6577-4549-922C-4683AC09A829}" name="Column9610"/>
    <tableColumn id="9627" xr3:uid="{77FAEA9E-236B-4CEC-AAD9-17FCB6533E9D}" name="Column9611"/>
    <tableColumn id="9628" xr3:uid="{56C80BD5-2EDB-4BC3-8D29-A04EBC04932C}" name="Column9612"/>
    <tableColumn id="9629" xr3:uid="{4165F3FA-BFFC-4AAD-8B51-9655D387999E}" name="Column9613"/>
    <tableColumn id="9630" xr3:uid="{431237C0-6829-4573-8557-7A1AE963CECC}" name="Column9614"/>
    <tableColumn id="9631" xr3:uid="{97210A84-27D5-4B37-8CF4-66C40EA019D2}" name="Column9615"/>
    <tableColumn id="9632" xr3:uid="{370EF3C4-06C7-4279-8519-636298D6D2A7}" name="Column9616"/>
    <tableColumn id="9633" xr3:uid="{0EC98C09-EA74-4E13-AB34-491C727529B1}" name="Column9617"/>
    <tableColumn id="9634" xr3:uid="{33639B7A-301B-4809-AE51-299544BF9E85}" name="Column9618"/>
    <tableColumn id="9635" xr3:uid="{A32A0DF6-83CD-499D-85F3-C42745A0C8A2}" name="Column9619"/>
    <tableColumn id="9636" xr3:uid="{C5F8352E-558D-45A8-86D6-3E47848910FB}" name="Column9620"/>
    <tableColumn id="9637" xr3:uid="{723E25A0-150F-4B1C-803D-DC7F6D8668C1}" name="Column9621"/>
    <tableColumn id="9638" xr3:uid="{79477098-4AA7-4D04-B0AF-3E0B9B14D470}" name="Column9622"/>
    <tableColumn id="9639" xr3:uid="{08942250-15ED-46EA-8062-ABD2474AAFEA}" name="Column9623"/>
    <tableColumn id="9640" xr3:uid="{62AADC4C-848F-4CCB-B2CD-FFA01B9C92E0}" name="Column9624"/>
    <tableColumn id="9641" xr3:uid="{5243FFC0-6F53-4A94-B649-2048874A8965}" name="Column9625"/>
    <tableColumn id="9642" xr3:uid="{203661F9-A287-4A56-9078-E70E662B19FD}" name="Column9626"/>
    <tableColumn id="9643" xr3:uid="{872646B6-F941-4B77-A5FA-3A2211BC8D8A}" name="Column9627"/>
    <tableColumn id="9644" xr3:uid="{8F319D1C-73D1-4DF8-BBF2-623E6F6D2C85}" name="Column9628"/>
    <tableColumn id="9645" xr3:uid="{1FF1AF67-2DB6-4ACF-B949-4ECA7BE49ABE}" name="Column9629"/>
    <tableColumn id="9646" xr3:uid="{D24065BA-D1C8-4035-9772-3B2F55F13AE8}" name="Column9630"/>
    <tableColumn id="9647" xr3:uid="{22BFC72E-011B-4081-8C04-CF6894FE1E6C}" name="Column9631"/>
    <tableColumn id="9648" xr3:uid="{2CC89E37-1D46-4B80-9513-90BF425218BA}" name="Column9632"/>
    <tableColumn id="9649" xr3:uid="{F5EE6715-C2E3-4EBF-8D19-9AED1B53C515}" name="Column9633"/>
    <tableColumn id="9650" xr3:uid="{605E55A4-3421-46EE-AAF7-CA8763299CA9}" name="Column9634"/>
    <tableColumn id="9651" xr3:uid="{54344E47-0E4D-4E4B-8CDF-D32FF3D7E41D}" name="Column9635"/>
    <tableColumn id="9652" xr3:uid="{D21013C9-35F5-416D-A4E0-37969E936E27}" name="Column9636"/>
    <tableColumn id="9653" xr3:uid="{735B3FA5-0841-4795-8718-86A78F06199F}" name="Column9637"/>
    <tableColumn id="9654" xr3:uid="{FAAA98DC-4A82-4468-84A2-E3BBABBE52A7}" name="Column9638"/>
    <tableColumn id="9655" xr3:uid="{3E3B9F9B-1563-46F0-8C55-EE1654962B0C}" name="Column9639"/>
    <tableColumn id="9656" xr3:uid="{BD02A6E0-24A4-423D-A4F5-7328E23DBDA1}" name="Column9640"/>
    <tableColumn id="9657" xr3:uid="{CF80A6E6-C65A-4F9F-90DB-46F626D6018C}" name="Column9641"/>
    <tableColumn id="9658" xr3:uid="{EEC5D363-526B-4AEC-B087-B29D07D004D6}" name="Column9642"/>
    <tableColumn id="9659" xr3:uid="{BA971350-D2E2-48D7-B9C7-15453B2FE533}" name="Column9643"/>
    <tableColumn id="9660" xr3:uid="{2A7848DD-EAB9-4147-AC86-814BCD44A128}" name="Column9644"/>
    <tableColumn id="9661" xr3:uid="{9F4DEE12-C62F-401A-8FD6-4A20ABF7432B}" name="Column9645"/>
    <tableColumn id="9662" xr3:uid="{EF79A9A6-10BF-4012-9197-F786A47D371B}" name="Column9646"/>
    <tableColumn id="9663" xr3:uid="{1244CB36-2AEA-4234-996C-408CDEB82D6D}" name="Column9647"/>
    <tableColumn id="9664" xr3:uid="{0105E0DC-F33C-4DA2-AE6B-D613F845570C}" name="Column9648"/>
    <tableColumn id="9665" xr3:uid="{7050F813-0B8C-48C0-A4D3-5662AFA13A74}" name="Column9649"/>
    <tableColumn id="9666" xr3:uid="{4E369CB3-8499-4F2A-8901-D3155807DE1E}" name="Column9650"/>
    <tableColumn id="9667" xr3:uid="{F018F874-CEC2-4FFD-B709-4E5E573937A1}" name="Column9651"/>
    <tableColumn id="9668" xr3:uid="{A06A4FF7-CA6D-4E6E-9A39-237DEB85BAD0}" name="Column9652"/>
    <tableColumn id="9669" xr3:uid="{CC9CFE7E-12C2-471D-B860-946E22CEF7A3}" name="Column9653"/>
    <tableColumn id="9670" xr3:uid="{711E7AE7-2062-48E9-8585-A9331A498ECB}" name="Column9654"/>
    <tableColumn id="9671" xr3:uid="{EA1DC656-F3C7-4462-BCBD-A18A753B1057}" name="Column9655"/>
    <tableColumn id="9672" xr3:uid="{E1D4355C-BA85-4183-AAC8-BFC16E481DB7}" name="Column9656"/>
    <tableColumn id="9673" xr3:uid="{4043D4D6-ADF2-40CA-A4AF-CC343A9E2142}" name="Column9657"/>
    <tableColumn id="9674" xr3:uid="{D3F086BC-ABF1-451D-B4D6-28231208C900}" name="Column9658"/>
    <tableColumn id="9675" xr3:uid="{571C2C6B-327A-4692-80ED-1FAB1937111D}" name="Column9659"/>
    <tableColumn id="9676" xr3:uid="{D3111CC3-7B4F-4509-BD5D-4C3A4D8DD0B2}" name="Column9660"/>
    <tableColumn id="9677" xr3:uid="{F9136839-F645-493A-8AB0-364D9929B7BB}" name="Column9661"/>
    <tableColumn id="9678" xr3:uid="{F954399C-707C-4EE2-BE35-977830CA7506}" name="Column9662"/>
    <tableColumn id="9679" xr3:uid="{8E2C691C-8E8C-4A8E-A785-3521864787BC}" name="Column9663"/>
    <tableColumn id="9680" xr3:uid="{FCA068C3-094B-4919-B898-DD6C1F5B6F02}" name="Column9664"/>
    <tableColumn id="9681" xr3:uid="{3472AB4B-4250-4E89-804F-514F97E72F43}" name="Column9665"/>
    <tableColumn id="9682" xr3:uid="{1234A81A-6F47-47BD-80BF-D1C51D6F6AAD}" name="Column9666"/>
    <tableColumn id="9683" xr3:uid="{22D48457-3333-4210-BF31-8370CEF75320}" name="Column9667"/>
    <tableColumn id="9684" xr3:uid="{96BC294A-753F-48D2-8A4C-4DBEA929E654}" name="Column9668"/>
    <tableColumn id="9685" xr3:uid="{A0AD0A1F-4C5E-454B-BECC-7734799AA597}" name="Column9669"/>
    <tableColumn id="9686" xr3:uid="{4E3DE8D2-1A9F-42D7-BF72-A353E7C2DACD}" name="Column9670"/>
    <tableColumn id="9687" xr3:uid="{D80AD5F7-4004-4578-8626-377234C0F4E6}" name="Column9671"/>
    <tableColumn id="9688" xr3:uid="{A3F3CCF1-C00A-42A6-A847-A4C30438940F}" name="Column9672"/>
    <tableColumn id="9689" xr3:uid="{20143F9B-47AE-4D1B-8B10-EDFB6948468F}" name="Column9673"/>
    <tableColumn id="9690" xr3:uid="{35A391B8-6F12-42E3-814B-909E2B0CBF90}" name="Column9674"/>
    <tableColumn id="9691" xr3:uid="{DE308209-7100-43A8-B23B-7FB6E2FA3D68}" name="Column9675"/>
    <tableColumn id="9692" xr3:uid="{6FF7D2AF-1063-4D4F-A6E8-08F9914BB3E2}" name="Column9676"/>
    <tableColumn id="9693" xr3:uid="{E5B221E0-157D-4FCD-A8C6-5380EC67BAFC}" name="Column9677"/>
    <tableColumn id="9694" xr3:uid="{D5AA25B3-9A63-440E-B89E-726D0B25578E}" name="Column9678"/>
    <tableColumn id="9695" xr3:uid="{88D15A10-6C7A-4E89-8486-B2650FD4C665}" name="Column9679"/>
    <tableColumn id="9696" xr3:uid="{11DD4651-0BC1-43CF-9C25-6895A5A56C56}" name="Column9680"/>
    <tableColumn id="9697" xr3:uid="{EAE57979-56E7-4744-9B67-314ABA060862}" name="Column9681"/>
    <tableColumn id="9698" xr3:uid="{ECD0D249-9E68-4E35-BCC2-874102D3FE7F}" name="Column9682"/>
    <tableColumn id="9699" xr3:uid="{A045362C-A94E-4B7F-93AF-801BCE0C1E4D}" name="Column9683"/>
    <tableColumn id="9700" xr3:uid="{B96CF7CA-EC8E-4782-9166-E157CC83F67C}" name="Column9684"/>
    <tableColumn id="9701" xr3:uid="{D4E4F5FA-E59D-417F-B0DB-EA943E79712F}" name="Column9685"/>
    <tableColumn id="9702" xr3:uid="{A3F455CE-5BAE-412A-AA7B-D193455141EE}" name="Column9686"/>
    <tableColumn id="9703" xr3:uid="{07850615-AA28-4AF1-81CF-1D96414ED3DB}" name="Column9687"/>
    <tableColumn id="9704" xr3:uid="{5FB74C2C-6A39-47D9-BA1A-92764790CEB6}" name="Column9688"/>
    <tableColumn id="9705" xr3:uid="{FAF13A2D-8B1B-4FE1-B0CE-B5765E3137EF}" name="Column9689"/>
    <tableColumn id="9706" xr3:uid="{C62EA5E1-F11C-4D5E-B82F-2EFECCE39CBB}" name="Column9690"/>
    <tableColumn id="9707" xr3:uid="{C85DE25F-3CCB-4FBE-8C4A-FAB981690F32}" name="Column9691"/>
    <tableColumn id="9708" xr3:uid="{3D7E958D-0DEA-40C3-B899-A3F439DAAA24}" name="Column9692"/>
    <tableColumn id="9709" xr3:uid="{4BA156D8-2E6D-4506-8876-278870BBF22E}" name="Column9693"/>
    <tableColumn id="9710" xr3:uid="{44A5CD5A-97B3-426C-8C1A-778075C1E5A3}" name="Column9694"/>
    <tableColumn id="9711" xr3:uid="{22C6BE08-0692-450A-9246-39AE4F3373AF}" name="Column9695"/>
    <tableColumn id="9712" xr3:uid="{2C4CD2C5-9077-4E24-BB63-359AF52B09D0}" name="Column9696"/>
    <tableColumn id="9713" xr3:uid="{05A48F16-9844-47EE-90BA-D0A7B850514A}" name="Column9697"/>
    <tableColumn id="9714" xr3:uid="{C5DF5E18-D133-46D3-9C04-AEB1FF9F7AFA}" name="Column9698"/>
    <tableColumn id="9715" xr3:uid="{149038AB-639A-432B-8231-9C1D167B662C}" name="Column9699"/>
    <tableColumn id="9716" xr3:uid="{7DEBA2AC-0687-4144-A51F-1408625C6AF5}" name="Column9700"/>
    <tableColumn id="9717" xr3:uid="{4B2D2C9D-98D6-4790-BA1D-A9B645FD3BAE}" name="Column9701"/>
    <tableColumn id="9718" xr3:uid="{467C2A57-305D-4CEF-B03B-966589D28B03}" name="Column9702"/>
    <tableColumn id="9719" xr3:uid="{F414358B-6DAB-4EBF-844A-74FA8E37E062}" name="Column9703"/>
    <tableColumn id="9720" xr3:uid="{2BA93334-73EF-4D3A-A81C-633BB0DE837C}" name="Column9704"/>
    <tableColumn id="9721" xr3:uid="{2B590585-5CDC-4E2D-AA75-5D850CDA744C}" name="Column9705"/>
    <tableColumn id="9722" xr3:uid="{84544A1D-FD91-4F62-8C23-FFAA0ED294DC}" name="Column9706"/>
    <tableColumn id="9723" xr3:uid="{3C0B6DD4-306D-411F-A550-F76AFD7E21B7}" name="Column9707"/>
    <tableColumn id="9724" xr3:uid="{9637062F-3F41-427E-A989-142B50A1F9CE}" name="Column9708"/>
    <tableColumn id="9725" xr3:uid="{79C9D896-716B-47F3-9C56-C945248A6C62}" name="Column9709"/>
    <tableColumn id="9726" xr3:uid="{D0981ED6-8FFB-4345-848C-6757908D38FD}" name="Column9710"/>
    <tableColumn id="9727" xr3:uid="{045E80A0-FC51-49A0-B6BC-397D71B0D810}" name="Column9711"/>
    <tableColumn id="9728" xr3:uid="{F2B3D725-C889-4AE1-AE8F-D0525636F39A}" name="Column9712"/>
    <tableColumn id="9729" xr3:uid="{7E8BAEFD-F2FC-4A2B-A403-27BBA4511439}" name="Column9713"/>
    <tableColumn id="9730" xr3:uid="{B5871871-E673-4E68-8048-BB99EFD537FD}" name="Column9714"/>
    <tableColumn id="9731" xr3:uid="{107708F1-0183-47F8-8366-C11AC2872A42}" name="Column9715"/>
    <tableColumn id="9732" xr3:uid="{23556CA6-B111-4845-9A7B-91B64E9850E1}" name="Column9716"/>
    <tableColumn id="9733" xr3:uid="{B85E19D5-F634-440F-BAE7-131EA0B4E307}" name="Column9717"/>
    <tableColumn id="9734" xr3:uid="{1AA81E5D-19A8-4159-8CC9-7941D5C2F802}" name="Column9718"/>
    <tableColumn id="9735" xr3:uid="{7C856025-9B8B-4E34-84BE-0AE075692C24}" name="Column9719"/>
    <tableColumn id="9736" xr3:uid="{A7B03DBE-7396-4808-8377-48B9091A0BEB}" name="Column9720"/>
    <tableColumn id="9737" xr3:uid="{4C61480E-AA69-45C9-B3C9-B29C5515969A}" name="Column9721"/>
    <tableColumn id="9738" xr3:uid="{25269D28-248B-452C-B4ED-DC659C2D5F33}" name="Column9722"/>
    <tableColumn id="9739" xr3:uid="{CD2340F8-6192-41C6-91F7-771EB83B5D28}" name="Column9723"/>
    <tableColumn id="9740" xr3:uid="{A9D0A3A9-8CC3-43AA-9882-F579AB42A35C}" name="Column9724"/>
    <tableColumn id="9741" xr3:uid="{81E26E8C-51EA-48AA-95F3-99D736BBC451}" name="Column9725"/>
    <tableColumn id="9742" xr3:uid="{63EC808F-4755-43F1-989C-293657C91B7C}" name="Column9726"/>
    <tableColumn id="9743" xr3:uid="{DAC054B9-83D5-4A0E-BD88-FCA4324DBAE6}" name="Column9727"/>
    <tableColumn id="9744" xr3:uid="{A8108CE4-7329-40F4-BB85-90AFC79A86FD}" name="Column9728"/>
    <tableColumn id="9745" xr3:uid="{C4390F42-1CFE-4B19-8DF7-7503FBCF4A21}" name="Column9729"/>
    <tableColumn id="9746" xr3:uid="{C051432A-CCAC-4813-8E48-A5D62E2E2F14}" name="Column9730"/>
    <tableColumn id="9747" xr3:uid="{B640B24D-CA41-438B-A04D-7AC944CAE611}" name="Column9731"/>
    <tableColumn id="9748" xr3:uid="{F54775B7-14CA-43BD-8EFF-6C08D588063A}" name="Column9732"/>
    <tableColumn id="9749" xr3:uid="{3BE46583-0C4D-4135-A371-0065A3129277}" name="Column9733"/>
    <tableColumn id="9750" xr3:uid="{765ED4CE-5333-4FC6-972A-4CB5A1B564F3}" name="Column9734"/>
    <tableColumn id="9751" xr3:uid="{51ACFA63-F567-4990-B11C-ACEF920E27C6}" name="Column9735"/>
    <tableColumn id="9752" xr3:uid="{67F75467-678B-45EB-BAAC-036E95711574}" name="Column9736"/>
    <tableColumn id="9753" xr3:uid="{C3F1DE04-AFCD-4458-BA89-B1CD4FB896B5}" name="Column9737"/>
    <tableColumn id="9754" xr3:uid="{2D19586E-6724-4036-8907-1B6B42BCCC88}" name="Column9738"/>
    <tableColumn id="9755" xr3:uid="{5DA8667F-9EFE-4C61-B8ED-F75DEC814CBE}" name="Column9739"/>
    <tableColumn id="9756" xr3:uid="{AFDA3B19-1827-4415-971C-F861CBE6BFE7}" name="Column9740"/>
    <tableColumn id="9757" xr3:uid="{DEB577AD-ADE5-4A59-99C2-2E8593A223A2}" name="Column9741"/>
    <tableColumn id="9758" xr3:uid="{FC1F8FB2-6A90-4999-A6A1-BD793FC6737D}" name="Column9742"/>
    <tableColumn id="9759" xr3:uid="{2FB9AE09-B08A-4176-A44A-68C92A76F68B}" name="Column9743"/>
    <tableColumn id="9760" xr3:uid="{73888310-2665-44AC-92F3-601BC124FD26}" name="Column9744"/>
    <tableColumn id="9761" xr3:uid="{BA5390DB-5706-4F40-9B01-DCC5252347BB}" name="Column9745"/>
    <tableColumn id="9762" xr3:uid="{14036863-E4D0-4E02-A483-D19FD59CCE3C}" name="Column9746"/>
    <tableColumn id="9763" xr3:uid="{368B1BED-6839-4A34-ABB2-D206CE263EE6}" name="Column9747"/>
    <tableColumn id="9764" xr3:uid="{DA3420A3-16EB-444D-9466-A545731078EE}" name="Column9748"/>
    <tableColumn id="9765" xr3:uid="{A74FCAB9-655D-4717-B6A1-61B7FC36BFE0}" name="Column9749"/>
    <tableColumn id="9766" xr3:uid="{856ECFA1-E13F-4186-B8FB-4CE1F6DB3B62}" name="Column9750"/>
    <tableColumn id="9767" xr3:uid="{8D9D94A9-EB81-4C61-8AF9-59E82B63CA23}" name="Column9751"/>
    <tableColumn id="9768" xr3:uid="{259887DA-015F-4FBE-BC03-E269DF95AC8D}" name="Column9752"/>
    <tableColumn id="9769" xr3:uid="{61DCCC74-DE2B-4AD0-83DC-E31976408E56}" name="Column9753"/>
    <tableColumn id="9770" xr3:uid="{56DB9934-36C0-4FDF-9D2A-0A2D38E9CD43}" name="Column9754"/>
    <tableColumn id="9771" xr3:uid="{583AA33A-AEB3-40F6-9C0F-1EA7CC9F0603}" name="Column9755"/>
    <tableColumn id="9772" xr3:uid="{7553E66E-E507-4006-952E-2E6EF551CD64}" name="Column9756"/>
    <tableColumn id="9773" xr3:uid="{AC115DF4-797C-4274-96F7-EBDA7283D66A}" name="Column9757"/>
    <tableColumn id="9774" xr3:uid="{0D2CC7B3-77F2-4E35-8AE9-110661F24D96}" name="Column9758"/>
    <tableColumn id="9775" xr3:uid="{5C9562EC-F01B-4FD2-87D5-51071B13121C}" name="Column9759"/>
    <tableColumn id="9776" xr3:uid="{7D6AEB1E-0141-4FF9-8BB9-E1161C8DA5AD}" name="Column9760"/>
    <tableColumn id="9777" xr3:uid="{A7B42839-B792-408D-9EE4-3362E943FC81}" name="Column9761"/>
    <tableColumn id="9778" xr3:uid="{8DF93672-BBB7-43EE-9187-E60F0AE2D714}" name="Column9762"/>
    <tableColumn id="9779" xr3:uid="{C8BD9C35-1CE4-42B0-BA71-4D50E13BC4F1}" name="Column9763"/>
    <tableColumn id="9780" xr3:uid="{DA104A60-F2F9-4EBA-A258-6739E51A49D9}" name="Column9764"/>
    <tableColumn id="9781" xr3:uid="{874E7F44-7619-4E87-9737-6C1F5EA17129}" name="Column9765"/>
    <tableColumn id="9782" xr3:uid="{F085DAC2-6FE5-4739-981E-7F19ADF4405D}" name="Column9766"/>
    <tableColumn id="9783" xr3:uid="{1C070C69-62FC-46DE-AB32-75D7A53BF772}" name="Column9767"/>
    <tableColumn id="9784" xr3:uid="{8EDFC02A-2D53-45B8-8688-375D2E0CE121}" name="Column9768"/>
    <tableColumn id="9785" xr3:uid="{07917634-67E6-4AE3-878B-B62710C7A085}" name="Column9769"/>
    <tableColumn id="9786" xr3:uid="{C82CAD9E-86B2-45C9-A2C8-8DD6F66D671C}" name="Column9770"/>
    <tableColumn id="9787" xr3:uid="{73A08B9F-D153-4868-AEBF-9DCE1E953EBC}" name="Column9771"/>
    <tableColumn id="9788" xr3:uid="{D5D6672C-E36C-433A-B9E7-12B505BB9FC0}" name="Column9772"/>
    <tableColumn id="9789" xr3:uid="{A31BDE5C-97D1-4ED6-B2B8-8E1D4817DB73}" name="Column9773"/>
    <tableColumn id="9790" xr3:uid="{C6A243FB-382E-47CF-AD13-E739308E4324}" name="Column9774"/>
    <tableColumn id="9791" xr3:uid="{8D28F0A2-3C0A-4D9C-96CF-9DC238F4AD67}" name="Column9775"/>
    <tableColumn id="9792" xr3:uid="{7140D95C-4AD2-4F4F-8326-E39E39C605F4}" name="Column9776"/>
    <tableColumn id="9793" xr3:uid="{C57C0E58-02D3-4205-9488-255507BADC12}" name="Column9777"/>
    <tableColumn id="9794" xr3:uid="{EA94C463-8E73-4C41-9653-71D1BBCC441E}" name="Column9778"/>
    <tableColumn id="9795" xr3:uid="{4B21FC11-02C5-4F7F-B33F-FBD78E59F5D9}" name="Column9779"/>
    <tableColumn id="9796" xr3:uid="{EA09E975-471D-44C4-95A0-5D17C40AA2D6}" name="Column9780"/>
    <tableColumn id="9797" xr3:uid="{EAB2F29C-A7D3-40D2-A2B9-2F0D929988F6}" name="Column9781"/>
    <tableColumn id="9798" xr3:uid="{66B387C7-BD2F-4105-9B6C-4BB11614B590}" name="Column9782"/>
    <tableColumn id="9799" xr3:uid="{9B8C8587-5AAE-4C88-9B63-FD3E3C6B2122}" name="Column9783"/>
    <tableColumn id="9800" xr3:uid="{B0F36C4C-498F-416E-B636-D6C524850DDF}" name="Column9784"/>
    <tableColumn id="9801" xr3:uid="{C34B5C7F-C36D-42BC-A46D-D2EE1CD7028F}" name="Column9785"/>
    <tableColumn id="9802" xr3:uid="{5312FAAC-84EC-4EE7-8381-F1B8012C015D}" name="Column9786"/>
    <tableColumn id="9803" xr3:uid="{D466C8E3-6D17-4862-93AF-AEAA9A6D2916}" name="Column9787"/>
    <tableColumn id="9804" xr3:uid="{35599C96-3EA8-4DE6-A998-0EF8004A1BD3}" name="Column9788"/>
    <tableColumn id="9805" xr3:uid="{7DAB1FDA-C38D-4472-9E0B-7F8C367AF76E}" name="Column9789"/>
    <tableColumn id="9806" xr3:uid="{75FF20C6-B98C-4F80-91A7-05A1EEB179C8}" name="Column9790"/>
    <tableColumn id="9807" xr3:uid="{2C8991BA-FC9B-4A6B-99B6-662A4B41C0E8}" name="Column9791"/>
    <tableColumn id="9808" xr3:uid="{975CEFEF-12C0-4ACE-86F8-6B015F86860A}" name="Column9792"/>
    <tableColumn id="9809" xr3:uid="{555652F3-16A2-4F2D-AA5D-ECC7A51BE022}" name="Column9793"/>
    <tableColumn id="9810" xr3:uid="{5D5C6AFC-E899-40C6-BD83-F0061EE6F91F}" name="Column9794"/>
    <tableColumn id="9811" xr3:uid="{AB448AE1-C5CF-4E9F-9EE7-7E764347DFA1}" name="Column9795"/>
    <tableColumn id="9812" xr3:uid="{3782DEF5-6BDF-4DA3-90F8-F32ED4445966}" name="Column9796"/>
    <tableColumn id="9813" xr3:uid="{277CA2B5-822D-4DFD-ADF6-37264D54E6FF}" name="Column9797"/>
    <tableColumn id="9814" xr3:uid="{C8108187-02BF-4050-A878-B87F1FE20FF1}" name="Column9798"/>
    <tableColumn id="9815" xr3:uid="{ED2B895A-C06C-482A-BEED-0ADE52786E74}" name="Column9799"/>
    <tableColumn id="9816" xr3:uid="{2B00307B-D067-4676-A247-2BC5D17A5CEE}" name="Column9800"/>
    <tableColumn id="9817" xr3:uid="{13A23F10-5D54-4587-BCAF-7FBD8EA18B63}" name="Column9801"/>
    <tableColumn id="9818" xr3:uid="{EA98D8E4-DE1D-4D1E-9A5C-71E6CE548D75}" name="Column9802"/>
    <tableColumn id="9819" xr3:uid="{7D94E408-7AB5-4007-86CE-2C0176069808}" name="Column9803"/>
    <tableColumn id="9820" xr3:uid="{67976C73-80CD-4D04-B6BA-7430E4EB7394}" name="Column9804"/>
    <tableColumn id="9821" xr3:uid="{2894F018-5752-4206-A97E-4003F8942AD4}" name="Column9805"/>
    <tableColumn id="9822" xr3:uid="{CBEB5DF5-240F-47FA-9A2C-F101D82860C6}" name="Column9806"/>
    <tableColumn id="9823" xr3:uid="{DAE5298D-0449-4F18-BB4E-2C4159E98418}" name="Column9807"/>
    <tableColumn id="9824" xr3:uid="{FD570273-907E-46C7-9BD6-0F31FDE3C14E}" name="Column9808"/>
    <tableColumn id="9825" xr3:uid="{2F8A4BB9-6B43-4F3B-952A-1B003A1896F8}" name="Column9809"/>
    <tableColumn id="9826" xr3:uid="{8793ACFA-4AE2-4ABF-97B2-B8A67BDA1ED0}" name="Column9810"/>
    <tableColumn id="9827" xr3:uid="{63A945F3-0FDD-41B2-9E43-24B2078E4670}" name="Column9811"/>
    <tableColumn id="9828" xr3:uid="{C6A5829D-2FB2-4655-9B69-0F5F451A8BF7}" name="Column9812"/>
    <tableColumn id="9829" xr3:uid="{EDC8DFD2-3E9F-44B7-9499-1632CF45B320}" name="Column9813"/>
    <tableColumn id="9830" xr3:uid="{67C825E9-206B-49B0-9368-7D51000A9263}" name="Column9814"/>
    <tableColumn id="9831" xr3:uid="{A1D58292-AE13-4E87-80DF-882ED8264BD6}" name="Column9815"/>
    <tableColumn id="9832" xr3:uid="{0F5BB523-AA3C-4AC6-80F5-134F1E8B2F93}" name="Column9816"/>
    <tableColumn id="9833" xr3:uid="{6F5F3574-F20F-4B5B-A45B-CD65B41F95C6}" name="Column9817"/>
    <tableColumn id="9834" xr3:uid="{5F8D1072-4A8C-49FB-A6AF-DCBBA40F3E95}" name="Column9818"/>
    <tableColumn id="9835" xr3:uid="{D3ADD029-562F-4EF1-8184-C6574CE1BC08}" name="Column9819"/>
    <tableColumn id="9836" xr3:uid="{3B6C06BF-1B2A-4C15-B32B-1CF1FFFC898B}" name="Column9820"/>
    <tableColumn id="9837" xr3:uid="{1295AE2C-0AFD-443B-821E-9DCDA0AB7816}" name="Column9821"/>
    <tableColumn id="9838" xr3:uid="{451102F9-EC4B-4169-B004-D4384D419233}" name="Column9822"/>
    <tableColumn id="9839" xr3:uid="{6F5A8F2A-0EDA-4E67-B951-2570B4AC1B61}" name="Column9823"/>
    <tableColumn id="9840" xr3:uid="{C47FAD82-2B68-4E57-9BDD-B29966E7FC55}" name="Column9824"/>
    <tableColumn id="9841" xr3:uid="{D3270EC2-00CB-4FCC-9C81-45F4CF648765}" name="Column9825"/>
    <tableColumn id="9842" xr3:uid="{104202B8-ACA0-417E-9EA5-088605E1C67D}" name="Column9826"/>
    <tableColumn id="9843" xr3:uid="{522C816F-3FD8-48A2-BF60-7075E4734D78}" name="Column9827"/>
    <tableColumn id="9844" xr3:uid="{6FFEFA19-9B4B-4F94-9569-D74B3186AEDF}" name="Column9828"/>
    <tableColumn id="9845" xr3:uid="{D9F8C41F-2A1B-4FC0-85CC-32DDACAFFBE0}" name="Column9829"/>
    <tableColumn id="9846" xr3:uid="{2861A657-5719-4358-BF62-3D129F7390C0}" name="Column9830"/>
    <tableColumn id="9847" xr3:uid="{01C5EB63-FFA1-4A87-A115-CFBD1678A585}" name="Column9831"/>
    <tableColumn id="9848" xr3:uid="{EC09E689-B134-45B6-899A-224FCF2EA4DA}" name="Column9832"/>
    <tableColumn id="9849" xr3:uid="{8C7BC807-B724-43A5-B955-700F9E829511}" name="Column9833"/>
    <tableColumn id="9850" xr3:uid="{DC97FE97-9680-47D8-82DE-3667C56E9938}" name="Column9834"/>
    <tableColumn id="9851" xr3:uid="{8670A1A3-2DDB-4571-844F-8952E219B5F2}" name="Column9835"/>
    <tableColumn id="9852" xr3:uid="{E53939ED-269C-4803-81DD-C982225B449F}" name="Column9836"/>
    <tableColumn id="9853" xr3:uid="{D526BAD2-CF67-4F39-9527-49314A1F2A88}" name="Column9837"/>
    <tableColumn id="9854" xr3:uid="{6FBDCBA8-CC14-4335-B580-C6A1F9F0B6D8}" name="Column9838"/>
    <tableColumn id="9855" xr3:uid="{7EC9424A-6E95-420D-BD21-C7E69EBA3EFA}" name="Column9839"/>
    <tableColumn id="9856" xr3:uid="{2F060986-5396-4474-B599-70987A12BDB9}" name="Column9840"/>
    <tableColumn id="9857" xr3:uid="{CBDA7181-CBC8-43E2-AEC0-1A1F85109D57}" name="Column9841"/>
    <tableColumn id="9858" xr3:uid="{CFB91161-C953-41F4-BDDD-7F553CC3BE90}" name="Column9842"/>
    <tableColumn id="9859" xr3:uid="{1469B3AF-DF34-4C58-94A2-1E51DD6D1394}" name="Column9843"/>
    <tableColumn id="9860" xr3:uid="{4F93E566-2101-474A-A91E-2640503A66D6}" name="Column9844"/>
    <tableColumn id="9861" xr3:uid="{27A5C17D-D38A-4D54-AAF4-6D5E22EE8261}" name="Column9845"/>
    <tableColumn id="9862" xr3:uid="{7AEC49E6-92A0-42DE-923D-47FDE1BE40EE}" name="Column9846"/>
    <tableColumn id="9863" xr3:uid="{1D4C9DA0-D87F-468D-8A50-002AA91F52E1}" name="Column9847"/>
    <tableColumn id="9864" xr3:uid="{A7C843A9-0EB5-4552-B16F-90724089E915}" name="Column9848"/>
    <tableColumn id="9865" xr3:uid="{8F0FB9A8-1D39-4D76-AAEE-0D0972DE72F7}" name="Column9849"/>
    <tableColumn id="9866" xr3:uid="{40F5F717-D748-4FAB-8DE7-2D4EE5BF64CB}" name="Column9850"/>
    <tableColumn id="9867" xr3:uid="{F8F6427E-974F-411F-996E-0F4FCAB4E39A}" name="Column9851"/>
    <tableColumn id="9868" xr3:uid="{0FBB420F-6525-4BBA-B6ED-EDA20204C7AB}" name="Column9852"/>
    <tableColumn id="9869" xr3:uid="{2B553ECF-B46A-4289-8142-C0D2C5443AA9}" name="Column9853"/>
    <tableColumn id="9870" xr3:uid="{066AC356-F722-4B3B-BF62-7D857CAB8E62}" name="Column9854"/>
    <tableColumn id="9871" xr3:uid="{E0F60B64-64FC-4121-B8EB-5FC7FBE7603B}" name="Column9855"/>
    <tableColumn id="9872" xr3:uid="{32B6638D-524F-4745-BFC1-12317CD3B8AE}" name="Column9856"/>
    <tableColumn id="9873" xr3:uid="{744E2B9E-024A-47BB-B298-C0E98611F68F}" name="Column9857"/>
    <tableColumn id="9874" xr3:uid="{7FD98533-35D3-4524-90AD-388BC262A61A}" name="Column9858"/>
    <tableColumn id="9875" xr3:uid="{41979C39-F493-44FE-BCE5-05DDB0AF3FC9}" name="Column9859"/>
    <tableColumn id="9876" xr3:uid="{E208F387-30B2-447A-83E0-85CAA03E8B5B}" name="Column9860"/>
    <tableColumn id="9877" xr3:uid="{2980A54E-C8F3-40B9-B04E-B3B50579CB2A}" name="Column9861"/>
    <tableColumn id="9878" xr3:uid="{03970F33-2CCD-4083-8CAB-E4B8131FEE63}" name="Column9862"/>
    <tableColumn id="9879" xr3:uid="{4478B710-499F-424E-BD45-56BD293B42A2}" name="Column9863"/>
    <tableColumn id="9880" xr3:uid="{BF10B8E1-D48A-4FC0-9657-5E1D0C444AA3}" name="Column9864"/>
    <tableColumn id="9881" xr3:uid="{E0AC2F5F-699E-4AC4-9398-18E3B10A1835}" name="Column9865"/>
    <tableColumn id="9882" xr3:uid="{6E8539E5-37C0-4367-A4F0-A483666B13E8}" name="Column9866"/>
    <tableColumn id="9883" xr3:uid="{A48D16E2-48FF-4A68-8B53-D482AB9BE516}" name="Column9867"/>
    <tableColumn id="9884" xr3:uid="{CC991390-611B-426F-9E60-0E6BB5FFBD42}" name="Column9868"/>
    <tableColumn id="9885" xr3:uid="{2C1538DE-DF10-48EC-BD95-CB7B430C9619}" name="Column9869"/>
    <tableColumn id="9886" xr3:uid="{CBB2EC8A-61E4-4524-8F2C-BE61F48D4E67}" name="Column9870"/>
    <tableColumn id="9887" xr3:uid="{5D84862B-0AED-453D-AF4B-29E7C3F936DB}" name="Column9871"/>
    <tableColumn id="9888" xr3:uid="{6DC8F75F-AB72-4203-BC7D-52C1402BC79B}" name="Column9872"/>
    <tableColumn id="9889" xr3:uid="{733B25F8-BC8A-46A1-B754-90F1E4A32910}" name="Column9873"/>
    <tableColumn id="9890" xr3:uid="{90DCCE15-2559-4F99-AEA5-C9463DB13C7E}" name="Column9874"/>
    <tableColumn id="9891" xr3:uid="{595DD604-FF64-4BC7-9F61-E2479924500D}" name="Column9875"/>
    <tableColumn id="9892" xr3:uid="{12738F92-C5BD-4257-8C8B-F27214C97456}" name="Column9876"/>
    <tableColumn id="9893" xr3:uid="{68D223EE-65AD-4796-8C45-53C6A6F19E52}" name="Column9877"/>
    <tableColumn id="9894" xr3:uid="{5F405ED0-D2C8-405B-80D7-DF2F27A56D6C}" name="Column9878"/>
    <tableColumn id="9895" xr3:uid="{C09794F0-201E-4C7A-8B28-B506F49D8242}" name="Column9879"/>
    <tableColumn id="9896" xr3:uid="{344B6185-B27B-4EC3-BA47-A2EEAB9BE951}" name="Column9880"/>
    <tableColumn id="9897" xr3:uid="{9E6C07C6-C159-40FF-92AD-7FBF45AFCA60}" name="Column9881"/>
    <tableColumn id="9898" xr3:uid="{E416F986-C0BE-4785-9C9B-8F4B07739C26}" name="Column9882"/>
    <tableColumn id="9899" xr3:uid="{937967EE-8277-4FCB-A01C-CE7F8BA78624}" name="Column9883"/>
    <tableColumn id="9900" xr3:uid="{91939C53-705C-4535-BC02-BC878F4A0EEC}" name="Column9884"/>
    <tableColumn id="9901" xr3:uid="{8F2B61B7-C796-4195-8CDC-7EF1945AE50B}" name="Column9885"/>
    <tableColumn id="9902" xr3:uid="{4493AE3C-E6F9-4147-A619-633524E44892}" name="Column9886"/>
    <tableColumn id="9903" xr3:uid="{6FE89A43-3A4A-4EB0-A41E-B780B8743DCB}" name="Column9887"/>
    <tableColumn id="9904" xr3:uid="{B6C34F7B-A5B4-4507-B48A-C4E27A841F1F}" name="Column9888"/>
    <tableColumn id="9905" xr3:uid="{40F0F759-F3A1-4199-A500-DEC809A998B7}" name="Column9889"/>
    <tableColumn id="9906" xr3:uid="{66A6EDFE-BEE9-4668-BAAA-60B3E5A88128}" name="Column9890"/>
    <tableColumn id="9907" xr3:uid="{0ACEA6AA-02C1-427F-98E9-F7E59FB9C05A}" name="Column9891"/>
    <tableColumn id="9908" xr3:uid="{49915B27-E313-46BF-BAF0-710E06FADE69}" name="Column9892"/>
    <tableColumn id="9909" xr3:uid="{1680043C-68E1-4122-9EDE-B21D06283CE0}" name="Column9893"/>
    <tableColumn id="9910" xr3:uid="{4F66C163-5CA4-4EFB-88B4-57B4EBB70FA4}" name="Column9894"/>
    <tableColumn id="9911" xr3:uid="{5BFA54EE-1506-4D23-82C6-1B2E7C8E2BBF}" name="Column9895"/>
    <tableColumn id="9912" xr3:uid="{FC7BE95B-A69C-4926-92A2-9E75693ABF05}" name="Column9896"/>
    <tableColumn id="9913" xr3:uid="{E33DD806-8485-445E-BFCF-53B1F666AFFA}" name="Column9897"/>
    <tableColumn id="9914" xr3:uid="{149305DE-5DC9-4788-A391-E84FDCE070E6}" name="Column9898"/>
    <tableColumn id="9915" xr3:uid="{0763A913-D325-4D24-AA5A-A25AFE6DE54F}" name="Column9899"/>
    <tableColumn id="9916" xr3:uid="{B37CA452-87D8-4DA9-8BA2-C4C2C8551C7E}" name="Column9900"/>
    <tableColumn id="9917" xr3:uid="{CB73CE51-A543-426D-B446-B1B0C336CB7B}" name="Column9901"/>
    <tableColumn id="9918" xr3:uid="{F04D2E78-4867-42EB-B3B1-E8C1B4A1BDC0}" name="Column9902"/>
    <tableColumn id="9919" xr3:uid="{765A5181-3864-4613-BD31-330DA52CF874}" name="Column9903"/>
    <tableColumn id="9920" xr3:uid="{BB7440DB-BFD8-4079-9919-94A0E2DD130E}" name="Column9904"/>
    <tableColumn id="9921" xr3:uid="{F25AA694-1706-4849-98AA-368FEBDFC6D9}" name="Column9905"/>
    <tableColumn id="9922" xr3:uid="{06F90207-AC2F-4C3B-BE61-03EC0E4653D4}" name="Column9906"/>
    <tableColumn id="9923" xr3:uid="{A9DF4C96-F165-4CB2-B270-816984670B19}" name="Column9907"/>
    <tableColumn id="9924" xr3:uid="{2F02E91D-972C-4E07-97F1-B961B75892C2}" name="Column9908"/>
    <tableColumn id="9925" xr3:uid="{52DA2877-0D2E-4334-89BF-71899FE97C92}" name="Column9909"/>
    <tableColumn id="9926" xr3:uid="{32C4D0EB-60DE-4591-840A-933FAFDC6025}" name="Column9910"/>
    <tableColumn id="9927" xr3:uid="{01DD2488-7A09-41C2-A43F-1C31C508AAB2}" name="Column9911"/>
    <tableColumn id="9928" xr3:uid="{3ED5C19B-FDFA-48F7-9F64-AB04EC972A42}" name="Column9912"/>
    <tableColumn id="9929" xr3:uid="{157D72D0-BD05-453F-9BD9-8E5FF0762E0D}" name="Column9913"/>
    <tableColumn id="9930" xr3:uid="{BFF1C5B1-B2C3-43DF-9F6A-4869C6736C66}" name="Column9914"/>
    <tableColumn id="9931" xr3:uid="{2EBD7E0B-C840-4A0D-ABA4-59770AA7CD54}" name="Column9915"/>
    <tableColumn id="9932" xr3:uid="{48BD3242-047A-4D1A-A570-9E2F14922A7F}" name="Column9916"/>
    <tableColumn id="9933" xr3:uid="{C8FFECB0-3A49-434D-ACEA-5200F557345A}" name="Column9917"/>
    <tableColumn id="9934" xr3:uid="{B9AC867D-E172-4E78-90E8-5914A71BA44E}" name="Column9918"/>
    <tableColumn id="9935" xr3:uid="{8BA453C2-D2A7-4EA3-9FE3-622E954F0EA4}" name="Column9919"/>
    <tableColumn id="9936" xr3:uid="{EB8CD1BA-0F6D-4F45-A092-B5872717140C}" name="Column9920"/>
    <tableColumn id="9937" xr3:uid="{CE63E046-FE05-466F-998E-9D168CAD164F}" name="Column9921"/>
    <tableColumn id="9938" xr3:uid="{263B73AF-D1FB-4FC8-9BBA-E491DBF15660}" name="Column9922"/>
    <tableColumn id="9939" xr3:uid="{C470AD77-F89C-452C-8788-A2EF984463B5}" name="Column9923"/>
    <tableColumn id="9940" xr3:uid="{BF8BE05E-60C7-4DC3-A8DF-E341ACD85A26}" name="Column9924"/>
    <tableColumn id="9941" xr3:uid="{7AECD1A3-BAFD-4F6A-AB36-004BD99B435D}" name="Column9925"/>
    <tableColumn id="9942" xr3:uid="{39AE2045-B787-4410-8E25-818BDC94D24F}" name="Column9926"/>
    <tableColumn id="9943" xr3:uid="{902A9C8B-2B0B-4754-926E-11ACF1859A5B}" name="Column9927"/>
    <tableColumn id="9944" xr3:uid="{32EC8055-7D45-4D04-874A-570E742F2C26}" name="Column9928"/>
    <tableColumn id="9945" xr3:uid="{E42CB3C5-1222-4A80-8160-5A42861AEE71}" name="Column9929"/>
    <tableColumn id="9946" xr3:uid="{A37A87E9-02AF-45F0-9805-0F5CC46A2F72}" name="Column9930"/>
    <tableColumn id="9947" xr3:uid="{07F38678-D1BE-4975-ACCD-034896E4C54D}" name="Column9931"/>
    <tableColumn id="9948" xr3:uid="{C6C3039D-3AB4-44C7-B34D-1D780F21A453}" name="Column9932"/>
    <tableColumn id="9949" xr3:uid="{0B74E394-2315-44A5-89A0-24125171019C}" name="Column9933"/>
    <tableColumn id="9950" xr3:uid="{11596063-C07E-4CE1-ACD0-0097049A2C49}" name="Column9934"/>
    <tableColumn id="9951" xr3:uid="{749D2133-18BD-4558-A901-29DBDA2133CA}" name="Column9935"/>
    <tableColumn id="9952" xr3:uid="{0A685A30-0539-40F0-854A-FB86D5561FF3}" name="Column9936"/>
    <tableColumn id="9953" xr3:uid="{46E6705B-EB68-4A6D-B143-6A3C9C120FDE}" name="Column9937"/>
    <tableColumn id="9954" xr3:uid="{40CE96F9-34A5-41EF-B1C3-3EDA1039F6E5}" name="Column9938"/>
    <tableColumn id="9955" xr3:uid="{842A48B1-7C6A-42DB-B955-FBD462082092}" name="Column9939"/>
    <tableColumn id="9956" xr3:uid="{CB38630B-EA1B-48A9-8DF5-68614B2B2A33}" name="Column9940"/>
    <tableColumn id="9957" xr3:uid="{E86BCADA-5E27-43EB-B7A4-B82C72BC56B3}" name="Column9941"/>
    <tableColumn id="9958" xr3:uid="{0D085541-39A4-4026-8553-C36E5AEAE4E6}" name="Column9942"/>
    <tableColumn id="9959" xr3:uid="{0CFC35FA-7C09-4DA7-8FEF-AF5499426D92}" name="Column9943"/>
    <tableColumn id="9960" xr3:uid="{BD2A4556-B0C5-43B0-8B93-E73CEC407F08}" name="Column9944"/>
    <tableColumn id="9961" xr3:uid="{631D393D-670B-4DA8-9718-49BDEACB99DA}" name="Column9945"/>
    <tableColumn id="9962" xr3:uid="{98DC03B0-1D6A-4846-A617-25D8EA1F423B}" name="Column9946"/>
    <tableColumn id="9963" xr3:uid="{DA5F11C7-035F-4A50-BFC0-47A0FDC68A3D}" name="Column9947"/>
    <tableColumn id="9964" xr3:uid="{6A5A46E7-FFF2-43CB-92E4-8C6E08C4B188}" name="Column9948"/>
    <tableColumn id="9965" xr3:uid="{29C2DA20-70E3-4FB4-A3A3-1FAD85B55EF6}" name="Column9949"/>
    <tableColumn id="9966" xr3:uid="{44B96B16-81EF-4C56-A93F-6F714040DDBA}" name="Column9950"/>
    <tableColumn id="9967" xr3:uid="{DB9E9988-B15A-496D-9EAC-48814FEA7F23}" name="Column9951"/>
    <tableColumn id="9968" xr3:uid="{A07702F9-398D-4141-A43E-D1C87ABED6E0}" name="Column9952"/>
    <tableColumn id="9969" xr3:uid="{2E9F5FD0-F5C9-432F-AA7F-68F64E7C42D2}" name="Column9953"/>
    <tableColumn id="9970" xr3:uid="{E44B3563-DF73-413F-9F77-5B8B3214F9F9}" name="Column9954"/>
    <tableColumn id="9971" xr3:uid="{E6364146-A617-4681-8897-4CBA4D59D44C}" name="Column9955"/>
    <tableColumn id="9972" xr3:uid="{820886D3-CD14-495D-9241-C5B3EBF8F0F5}" name="Column9956"/>
    <tableColumn id="9973" xr3:uid="{279B0DDA-6BAF-41A0-8D17-6188514E65A2}" name="Column9957"/>
    <tableColumn id="9974" xr3:uid="{A60C629F-CBB9-4C12-9EB9-D98B901D6D4E}" name="Column9958"/>
    <tableColumn id="9975" xr3:uid="{FA3DAFB0-813B-4ABC-984F-E1AFE0D93926}" name="Column9959"/>
    <tableColumn id="9976" xr3:uid="{DBBE670A-0839-4C9C-B5F9-6CC297D02F64}" name="Column9960"/>
    <tableColumn id="9977" xr3:uid="{3D229F91-C49F-40CD-9DAA-3CC610B0D5EE}" name="Column9961"/>
    <tableColumn id="9978" xr3:uid="{6A193FCC-983F-43CD-BBB3-1758903AB757}" name="Column9962"/>
    <tableColumn id="9979" xr3:uid="{1B33F5FF-9873-40F4-BE44-2C2E087D1057}" name="Column9963"/>
    <tableColumn id="9980" xr3:uid="{C69678C4-6E6E-4EDA-8C1F-FA0CBC73F59D}" name="Column9964"/>
    <tableColumn id="9981" xr3:uid="{7F01A5C1-652E-412A-8650-B1CFFF9FDE17}" name="Column9965"/>
    <tableColumn id="9982" xr3:uid="{C9486B7A-6FF9-4F1F-AA8B-FBF0D1647C78}" name="Column9966"/>
    <tableColumn id="9983" xr3:uid="{F1D80C9C-666C-4B6F-81FD-4FBBB8D2C0F9}" name="Column9967"/>
    <tableColumn id="9984" xr3:uid="{2D251219-425E-413B-9DEB-5B5CB92DA05A}" name="Column9968"/>
    <tableColumn id="9985" xr3:uid="{9E006C0B-B6C2-4226-AA6E-E5109F12ED3D}" name="Column9969"/>
    <tableColumn id="9986" xr3:uid="{6F7D2D80-9525-43C4-B2C3-DC1010CDF402}" name="Column9970"/>
    <tableColumn id="9987" xr3:uid="{C8A4AF02-E20D-4D9C-B2D3-84A00A7C6348}" name="Column9971"/>
    <tableColumn id="9988" xr3:uid="{7C9B9395-7CBF-4594-AAAB-887D98EEC557}" name="Column9972"/>
    <tableColumn id="9989" xr3:uid="{A4772188-3E7D-4CF4-A4CB-702DD28133CA}" name="Column9973"/>
    <tableColumn id="9990" xr3:uid="{AD92EC70-2AEE-41C5-8731-160DD2203B5E}" name="Column9974"/>
    <tableColumn id="9991" xr3:uid="{90234518-7154-4C8D-BC5C-4CD92BC88DF9}" name="Column9975"/>
    <tableColumn id="9992" xr3:uid="{6A17DC8B-BAAB-420E-AAF8-DDB43DC4A27D}" name="Column9976"/>
    <tableColumn id="9993" xr3:uid="{A128BABD-77C4-46AF-BB54-A2B88701E82D}" name="Column9977"/>
    <tableColumn id="9994" xr3:uid="{09636DF2-F8D1-406D-B71F-35F187CE0FAB}" name="Column9978"/>
    <tableColumn id="9995" xr3:uid="{8EE7A8F0-4BF0-4944-96AB-C2FB90C3C17B}" name="Column9979"/>
    <tableColumn id="9996" xr3:uid="{A2B23E22-F95B-45B1-9395-76DA9B6D1AB3}" name="Column9980"/>
    <tableColumn id="9997" xr3:uid="{9A496715-EF54-4232-9404-1562F5967B39}" name="Column9981"/>
    <tableColumn id="9998" xr3:uid="{2854A35F-48DD-4589-9E77-5CC17D51EEC1}" name="Column9982"/>
    <tableColumn id="9999" xr3:uid="{3A124E3F-D52D-46EF-848A-0B7C8A5F2CDD}" name="Column9983"/>
    <tableColumn id="10000" xr3:uid="{D6018E64-BE8E-4BA7-8EE4-EB9842C35FC1}" name="Column9984"/>
    <tableColumn id="10001" xr3:uid="{24CBACB8-73F5-4C5C-8683-E88B2AF37411}" name="Column9985"/>
    <tableColumn id="10002" xr3:uid="{C1737BB5-9E06-404D-98FC-6335530BA678}" name="Column9986"/>
    <tableColumn id="10003" xr3:uid="{C3A21F57-DC2D-482F-B846-A149828DA9A3}" name="Column9987"/>
    <tableColumn id="10004" xr3:uid="{C62A567C-C652-4E3F-9F59-B836D06DAB15}" name="Column9988"/>
    <tableColumn id="10005" xr3:uid="{C4128164-5819-44FF-9D8A-48B0A426E600}" name="Column9989"/>
    <tableColumn id="10006" xr3:uid="{D70AB4C7-1990-4317-B03F-8CFCD3AB4B85}" name="Column9990"/>
    <tableColumn id="10007" xr3:uid="{1BB4D465-F4D3-493C-A9F9-BC71FE733039}" name="Column9991"/>
    <tableColumn id="10008" xr3:uid="{561C4BF3-1A50-467C-833E-0EDDE4988927}" name="Column9992"/>
    <tableColumn id="10009" xr3:uid="{26315398-FDCA-4028-8B3A-62B6AF01CE69}" name="Column9993"/>
    <tableColumn id="10010" xr3:uid="{A6F70E9C-4034-4595-91F3-0BBE216F1F38}" name="Column9994"/>
    <tableColumn id="10011" xr3:uid="{6E45BF8C-75A2-4B1C-8CCF-28FB015A1F09}" name="Column9995"/>
    <tableColumn id="10012" xr3:uid="{7B7A845A-346F-43CE-AD0F-7CBBA2698E4E}" name="Column9996"/>
    <tableColumn id="10013" xr3:uid="{6BD02C97-2805-46A7-9A3D-64CD172D9D3E}" name="Column9997"/>
    <tableColumn id="10014" xr3:uid="{62F4042F-BC28-48D8-8C19-906A7299391A}" name="Column9998"/>
    <tableColumn id="10015" xr3:uid="{FB6370BB-3C76-49A4-8A69-0649A836113B}" name="Column9999"/>
    <tableColumn id="10016" xr3:uid="{85BB0C39-CCF2-4BD2-B949-B72B047ACBE2}" name="Column10000"/>
    <tableColumn id="10017" xr3:uid="{F7A6DFCC-002F-4A30-9BFC-67BED3FE4E82}" name="Column10001"/>
    <tableColumn id="10018" xr3:uid="{C7643400-C748-4994-9FE1-355DE5B7EC9C}" name="Column10002"/>
    <tableColumn id="10019" xr3:uid="{98316388-3607-4BEE-B840-BF44B40324C0}" name="Column10003"/>
    <tableColumn id="10020" xr3:uid="{42C61BDF-A03F-4E99-8AC7-132A43F9549F}" name="Column10004"/>
    <tableColumn id="10021" xr3:uid="{146E8592-1031-4DAD-B4B9-2367050ED89F}" name="Column10005"/>
    <tableColumn id="10022" xr3:uid="{5D3EE139-D740-4E75-A130-1FC5E18EC3E6}" name="Column10006"/>
    <tableColumn id="10023" xr3:uid="{A20EE19F-E045-4775-A465-7EC297E9FC31}" name="Column10007"/>
    <tableColumn id="10024" xr3:uid="{78AE2720-3E6E-457D-A176-B61F6E64F8A4}" name="Column10008"/>
    <tableColumn id="10025" xr3:uid="{2733510A-BDBC-4F6B-8B01-A58AB3DAFAA7}" name="Column10009"/>
    <tableColumn id="10026" xr3:uid="{87F0C4D7-3753-4E97-8066-CFD6ABFBBBF8}" name="Column10010"/>
    <tableColumn id="10027" xr3:uid="{23AB3CE7-9080-4C6E-9616-844C1140F294}" name="Column10011"/>
    <tableColumn id="10028" xr3:uid="{55993B8E-1D1C-48DE-B68F-FA9FB7C002AF}" name="Column10012"/>
    <tableColumn id="10029" xr3:uid="{87FFBBAB-FB7A-4D24-B28C-CD395711AF19}" name="Column10013"/>
    <tableColumn id="10030" xr3:uid="{1C3FEA55-91FF-444B-B299-64F8E08DAFC0}" name="Column10014"/>
    <tableColumn id="10031" xr3:uid="{6065C21F-9F70-4A74-A4E9-448D478B9FEC}" name="Column10015"/>
    <tableColumn id="10032" xr3:uid="{551496BE-B62F-480A-98E7-FC0A82D19EF8}" name="Column10016"/>
    <tableColumn id="10033" xr3:uid="{6B23A628-43F6-4237-BF7E-2F41CAE81A4A}" name="Column10017"/>
    <tableColumn id="10034" xr3:uid="{24F6060A-4F8E-4C3A-8017-DF9F33855AAC}" name="Column10018"/>
    <tableColumn id="10035" xr3:uid="{4BD557A5-35D6-47A4-B727-842BDCCF9B71}" name="Column10019"/>
    <tableColumn id="10036" xr3:uid="{2CF4482C-3536-4137-8724-2BC770B0E6F0}" name="Column10020"/>
    <tableColumn id="10037" xr3:uid="{F330CE85-F12C-41F1-BD6B-661D4E03A0B6}" name="Column10021"/>
    <tableColumn id="10038" xr3:uid="{1670F010-9DCD-432B-A7B1-CB71BAD7275F}" name="Column10022"/>
    <tableColumn id="10039" xr3:uid="{FA842D8A-8EBD-4D1F-9637-731865F676B9}" name="Column10023"/>
    <tableColumn id="10040" xr3:uid="{96936950-C23F-466A-B20B-C62A25B323DD}" name="Column10024"/>
    <tableColumn id="10041" xr3:uid="{C67B39B8-C118-4590-97E0-39883CDFBECC}" name="Column10025"/>
    <tableColumn id="10042" xr3:uid="{67A0DB9B-B621-4BDC-B83E-4A75027C4B1A}" name="Column10026"/>
    <tableColumn id="10043" xr3:uid="{BED05E8F-F6A9-4A68-BE8F-ECFB942C01AE}" name="Column10027"/>
    <tableColumn id="10044" xr3:uid="{25F4D9EA-41F9-49A3-B956-E8F53EB74359}" name="Column10028"/>
    <tableColumn id="10045" xr3:uid="{00A1B5FC-446B-4711-9FB6-93D2FF947905}" name="Column10029"/>
    <tableColumn id="10046" xr3:uid="{E1BD6942-AF44-490A-851E-428C097CED2A}" name="Column10030"/>
    <tableColumn id="10047" xr3:uid="{4A9C7AD1-72DA-4374-BEBD-D9FA97152D10}" name="Column10031"/>
    <tableColumn id="10048" xr3:uid="{095DA765-043F-4D37-B7E7-958EF0BF5222}" name="Column10032"/>
    <tableColumn id="10049" xr3:uid="{207DC1A6-199D-4AA5-833A-F457A04CBF50}" name="Column10033"/>
    <tableColumn id="10050" xr3:uid="{05C22418-8F6E-4A62-AEE2-CF5A6CD387A5}" name="Column10034"/>
    <tableColumn id="10051" xr3:uid="{423945B3-A1F2-4264-A866-1C07835A0525}" name="Column10035"/>
    <tableColumn id="10052" xr3:uid="{34E18B81-5BF4-467C-A342-D0C6D119A4C3}" name="Column10036"/>
    <tableColumn id="10053" xr3:uid="{2BEAF13A-4275-426B-A9CF-3E0902990D55}" name="Column10037"/>
    <tableColumn id="10054" xr3:uid="{AF1D022B-F448-4B44-9252-DB9B597407EF}" name="Column10038"/>
    <tableColumn id="10055" xr3:uid="{7E899B03-AAEB-4C8A-A992-8FF9AE2DAA4A}" name="Column10039"/>
    <tableColumn id="10056" xr3:uid="{4FC177A9-60C3-445B-A4C8-1B545FF52BF7}" name="Column10040"/>
    <tableColumn id="10057" xr3:uid="{EF386029-3206-4D2F-B407-C0998AB6A66E}" name="Column10041"/>
    <tableColumn id="10058" xr3:uid="{A9823D42-FBB4-4B37-884D-3818C76E4F0E}" name="Column10042"/>
    <tableColumn id="10059" xr3:uid="{406B235E-7461-4EF5-823D-215B43CA0AF5}" name="Column10043"/>
    <tableColumn id="10060" xr3:uid="{1F2586B4-116F-401F-BF99-61343C388092}" name="Column10044"/>
    <tableColumn id="10061" xr3:uid="{4CBC9916-50B8-447D-8295-03B3605D75D7}" name="Column10045"/>
    <tableColumn id="10062" xr3:uid="{BD6144F7-BA2E-410C-88FA-93DF9EF7426C}" name="Column10046"/>
    <tableColumn id="10063" xr3:uid="{C1E05DD2-C1E3-46FB-A395-8CDA4715DA6A}" name="Column10047"/>
    <tableColumn id="10064" xr3:uid="{30501028-21D4-4311-9B31-292094757430}" name="Column10048"/>
    <tableColumn id="10065" xr3:uid="{37E53CDA-EEA6-498C-8C65-CA7CD61D5AEF}" name="Column10049"/>
    <tableColumn id="10066" xr3:uid="{46D05124-DCD6-42E7-9BC1-E4A1617AE0E6}" name="Column10050"/>
    <tableColumn id="10067" xr3:uid="{9D5A7D4F-5AE5-46D9-87FC-15030C6BE3CE}" name="Column10051"/>
    <tableColumn id="10068" xr3:uid="{4E1A36BD-D500-44D0-9010-3CC5CFDD34A0}" name="Column10052"/>
    <tableColumn id="10069" xr3:uid="{D99D839A-7036-4BAC-B485-2AFCC02B02DE}" name="Column10053"/>
    <tableColumn id="10070" xr3:uid="{39673B31-452B-4044-8150-800651DD9F33}" name="Column10054"/>
    <tableColumn id="10071" xr3:uid="{F83103D2-52ED-48AE-827A-E7A801940BC2}" name="Column10055"/>
    <tableColumn id="10072" xr3:uid="{A8E8809E-87A2-40A4-9F29-D53347690D1D}" name="Column10056"/>
    <tableColumn id="10073" xr3:uid="{6D1FE45A-E47F-43FA-8ED2-C1AC6EF792E3}" name="Column10057"/>
    <tableColumn id="10074" xr3:uid="{503739F4-AA03-4C74-99B7-141B18022F03}" name="Column10058"/>
    <tableColumn id="10075" xr3:uid="{5578CD0B-366B-4D82-8CF6-E8CC81CFD272}" name="Column10059"/>
    <tableColumn id="10076" xr3:uid="{B9D5C361-9268-41B7-9FA9-CC9B45CDAEC8}" name="Column10060"/>
    <tableColumn id="10077" xr3:uid="{FC010A22-E44F-4BAC-886A-1FBC6643D16D}" name="Column10061"/>
    <tableColumn id="10078" xr3:uid="{6E3B6A34-4946-494F-9623-3ED2CB5D9862}" name="Column10062"/>
    <tableColumn id="10079" xr3:uid="{710AA090-3A90-4A34-81F2-678F5DC3F9BE}" name="Column10063"/>
    <tableColumn id="10080" xr3:uid="{A3766191-ADF9-4E7E-BA4B-7AC29DF06755}" name="Column10064"/>
    <tableColumn id="10081" xr3:uid="{9AE2B0AF-641D-419A-BE24-77D9CC29D0E4}" name="Column10065"/>
    <tableColumn id="10082" xr3:uid="{0B2CFA2E-3555-47C6-984B-73B5ED019E74}" name="Column10066"/>
    <tableColumn id="10083" xr3:uid="{AE0A97A6-A920-48C0-8743-2CF296289AD2}" name="Column10067"/>
    <tableColumn id="10084" xr3:uid="{FCBD07FC-D0B0-4DA2-A30F-BAD6749F8AEB}" name="Column10068"/>
    <tableColumn id="10085" xr3:uid="{DE03FABF-5A92-434E-AF27-1EADC64AFA49}" name="Column10069"/>
    <tableColumn id="10086" xr3:uid="{52751CDE-3D59-4960-9E03-3E403E953515}" name="Column10070"/>
    <tableColumn id="10087" xr3:uid="{96BE4B89-42EF-4F1B-B05C-3F1972B14383}" name="Column10071"/>
    <tableColumn id="10088" xr3:uid="{366C1CA3-622B-4A67-AE08-7DA6C026AE91}" name="Column10072"/>
    <tableColumn id="10089" xr3:uid="{F6603029-9DF3-4AAE-9612-E521477F57D2}" name="Column10073"/>
    <tableColumn id="10090" xr3:uid="{058DF4E7-A8BF-4D53-9A0F-55F9FCFCEF87}" name="Column10074"/>
    <tableColumn id="10091" xr3:uid="{88050C6B-48BB-422F-8A6E-F9EE079723DD}" name="Column10075"/>
    <tableColumn id="10092" xr3:uid="{DB93420F-8AE9-428E-9020-B620342A4662}" name="Column10076"/>
    <tableColumn id="10093" xr3:uid="{EA2386B6-9C60-44A0-A32A-E877310EC3B1}" name="Column10077"/>
    <tableColumn id="10094" xr3:uid="{23FFCADC-3394-47C9-82D7-F6CF7F02EA6E}" name="Column10078"/>
    <tableColumn id="10095" xr3:uid="{8892DCB7-8B7B-4AFE-AFDC-8D6330565D52}" name="Column10079"/>
    <tableColumn id="10096" xr3:uid="{792C5327-C609-4531-BC69-9D6B87478EBB}" name="Column10080"/>
    <tableColumn id="10097" xr3:uid="{377B2F6D-764C-407B-8729-72DAE25FCFDF}" name="Column10081"/>
    <tableColumn id="10098" xr3:uid="{08EE3562-BA94-45F4-A3FC-75B3C61AB1D1}" name="Column10082"/>
    <tableColumn id="10099" xr3:uid="{CFB10CE7-7D35-44CD-90FC-DC5E12D2A2D0}" name="Column10083"/>
    <tableColumn id="10100" xr3:uid="{BDEEEE8E-C559-48F8-A6D2-66A131BBD56C}" name="Column10084"/>
    <tableColumn id="10101" xr3:uid="{C2894469-74BA-45B5-937D-55265094FAD6}" name="Column10085"/>
    <tableColumn id="10102" xr3:uid="{15E5E74C-FD54-4C9B-92B9-5459678C0F4F}" name="Column10086"/>
    <tableColumn id="10103" xr3:uid="{6083BFC2-A71B-404A-8D40-5D0DEA6865A8}" name="Column10087"/>
    <tableColumn id="10104" xr3:uid="{F2EBB58C-1C0F-4F41-B79B-B4418F119A10}" name="Column10088"/>
    <tableColumn id="10105" xr3:uid="{BA6B1F0A-6D34-49BA-A8BE-421B9E3A6FD6}" name="Column10089"/>
    <tableColumn id="10106" xr3:uid="{870E2BF3-C63F-448D-8053-E7B3E6366573}" name="Column10090"/>
    <tableColumn id="10107" xr3:uid="{7C6AC30E-A352-4A45-97AF-9EF7BEAC373B}" name="Column10091"/>
    <tableColumn id="10108" xr3:uid="{31805700-B87D-4895-9E7F-7CFA9CFB9679}" name="Column10092"/>
    <tableColumn id="10109" xr3:uid="{3C9F0C06-F613-41A1-8321-7E5E5A52D6E0}" name="Column10093"/>
    <tableColumn id="10110" xr3:uid="{AC32F8A4-497D-4A5C-A464-51EC416FA049}" name="Column10094"/>
    <tableColumn id="10111" xr3:uid="{BF032EC7-3453-4EBA-B19E-8549F6B85D4C}" name="Column10095"/>
    <tableColumn id="10112" xr3:uid="{77370393-3C2E-4707-BCDB-5B535AADB5E6}" name="Column10096"/>
    <tableColumn id="10113" xr3:uid="{5A3AD439-464C-4D4A-A705-02C01ED1F5F9}" name="Column10097"/>
    <tableColumn id="10114" xr3:uid="{E221A59B-80A7-4634-91FC-5211244618F5}" name="Column10098"/>
    <tableColumn id="10115" xr3:uid="{27F1F3C4-6EDF-464A-A94D-4FB2C3A7FEF6}" name="Column10099"/>
    <tableColumn id="10116" xr3:uid="{BA344FA0-FC5D-4F69-8F3C-8856D2D232C8}" name="Column10100"/>
    <tableColumn id="10117" xr3:uid="{90B0716F-977E-49B1-95E1-206DB21AD04D}" name="Column10101"/>
    <tableColumn id="10118" xr3:uid="{CE68A2F8-82E1-432B-8194-EE8AF53BD67F}" name="Column10102"/>
    <tableColumn id="10119" xr3:uid="{32BE9865-8D0A-40C4-A27F-4BABB5C067B9}" name="Column10103"/>
    <tableColumn id="10120" xr3:uid="{CD6D08BD-6F86-4F7F-8E45-697F3ADBCAEE}" name="Column10104"/>
    <tableColumn id="10121" xr3:uid="{3958B088-A42F-4587-BD41-0FA81B9554FD}" name="Column10105"/>
    <tableColumn id="10122" xr3:uid="{2F4387E5-8BDA-4ACA-A222-94D7BDF06E2A}" name="Column10106"/>
    <tableColumn id="10123" xr3:uid="{5879D8E7-106A-452E-BD18-DBA2E5FADDA4}" name="Column10107"/>
    <tableColumn id="10124" xr3:uid="{38ECE90D-9542-49B1-B8E6-629F4EA38462}" name="Column10108"/>
    <tableColumn id="10125" xr3:uid="{69FFFF5C-C81D-43D9-8B20-1E3A8F9F4356}" name="Column10109"/>
    <tableColumn id="10126" xr3:uid="{9D9F789C-1164-4149-A016-FCB3CCDC81F3}" name="Column10110"/>
    <tableColumn id="10127" xr3:uid="{5A511DE8-79E2-40B4-928A-A95430574FD4}" name="Column10111"/>
    <tableColumn id="10128" xr3:uid="{BEE2CF2D-CBA8-45EF-82AE-09D44B075A5C}" name="Column10112"/>
    <tableColumn id="10129" xr3:uid="{8FA57480-7BCC-4088-BB8E-1F7806AE4B17}" name="Column10113"/>
    <tableColumn id="10130" xr3:uid="{1F8BE0C7-1D81-4802-B360-093BB19188F6}" name="Column10114"/>
    <tableColumn id="10131" xr3:uid="{71B46A22-8DFF-482D-8A70-09DFA2D45199}" name="Column10115"/>
    <tableColumn id="10132" xr3:uid="{3982DA45-02B9-4090-AEC6-CDBDCD1C23F9}" name="Column10116"/>
    <tableColumn id="10133" xr3:uid="{13A617A8-1354-4A70-8B77-66AC92571719}" name="Column10117"/>
    <tableColumn id="10134" xr3:uid="{7B6714CD-5F03-413E-A59E-B78198FDEFAD}" name="Column10118"/>
    <tableColumn id="10135" xr3:uid="{7BDAA159-5735-44A8-9B73-5EFE0CA43FF8}" name="Column10119"/>
    <tableColumn id="10136" xr3:uid="{810667C2-23C3-4CAE-9030-AA01199FE76A}" name="Column10120"/>
    <tableColumn id="10137" xr3:uid="{067C3378-3D67-4DDA-AD97-F46F67C48206}" name="Column10121"/>
    <tableColumn id="10138" xr3:uid="{FA2756CD-5FAE-4C0C-B5F0-1C7F2A438D16}" name="Column10122"/>
    <tableColumn id="10139" xr3:uid="{B7846C01-41AD-405C-BE67-3E88BF2945DA}" name="Column10123"/>
    <tableColumn id="10140" xr3:uid="{422C58BC-D129-4FD2-9285-2C11A5A344FE}" name="Column10124"/>
    <tableColumn id="10141" xr3:uid="{1742D71F-0D2B-4554-91F4-C4A29EB2622D}" name="Column10125"/>
    <tableColumn id="10142" xr3:uid="{D8F28E4B-C5F2-499B-A6BD-FE56E7F07018}" name="Column10126"/>
    <tableColumn id="10143" xr3:uid="{B36669EF-0266-4343-8AEC-3EBD5FF44E26}" name="Column10127"/>
    <tableColumn id="10144" xr3:uid="{571BA657-5867-4FD4-91BC-F987C56D27B7}" name="Column10128"/>
    <tableColumn id="10145" xr3:uid="{A0122CA7-28DE-4FCC-A0C8-5798B08CF13A}" name="Column10129"/>
    <tableColumn id="10146" xr3:uid="{7B5F3043-2862-4E50-80D7-B3EC8D9848A0}" name="Column10130"/>
    <tableColumn id="10147" xr3:uid="{A2116B29-40AD-4776-A6F5-386B76C89EB9}" name="Column10131"/>
    <tableColumn id="10148" xr3:uid="{8A724AF4-2373-42EF-84C3-B2034C20F683}" name="Column10132"/>
    <tableColumn id="10149" xr3:uid="{BBADA9B8-A2E9-47A9-A338-71D88B6AC799}" name="Column10133"/>
    <tableColumn id="10150" xr3:uid="{8B5BD7F7-0555-496A-A8C6-C2A0D0193B49}" name="Column10134"/>
    <tableColumn id="10151" xr3:uid="{017E222B-BFAF-4984-9532-903AF67142A9}" name="Column10135"/>
    <tableColumn id="10152" xr3:uid="{D63591F2-82AF-458A-9F69-2B894E3BDE65}" name="Column10136"/>
    <tableColumn id="10153" xr3:uid="{354BEDEF-BA43-4B57-91AD-2E8F6E7B87EF}" name="Column10137"/>
    <tableColumn id="10154" xr3:uid="{0FFA52D0-8D9A-42B0-B92D-A3D9E880C859}" name="Column10138"/>
    <tableColumn id="10155" xr3:uid="{72983B3A-BB30-4AE2-B05C-2773474767E9}" name="Column10139"/>
    <tableColumn id="10156" xr3:uid="{A34C89EA-759D-4F7A-BE43-6F78387D8FC6}" name="Column10140"/>
    <tableColumn id="10157" xr3:uid="{047401BB-97DC-4FEF-88B6-BC28ABD0F709}" name="Column10141"/>
    <tableColumn id="10158" xr3:uid="{AE9E4965-2D85-48D5-A805-DA8CDC52A666}" name="Column10142"/>
    <tableColumn id="10159" xr3:uid="{405D3C38-2EF4-4757-B317-C18DE122E324}" name="Column10143"/>
    <tableColumn id="10160" xr3:uid="{62A3A1C9-E3C6-4CCE-ACB5-804450FAC32E}" name="Column10144"/>
    <tableColumn id="10161" xr3:uid="{7131D1F4-FD34-46C1-823E-8A56F946B1F2}" name="Column10145"/>
    <tableColumn id="10162" xr3:uid="{7F7EF6D6-0AF3-4D3B-8DF3-DD21B07E38AF}" name="Column10146"/>
    <tableColumn id="10163" xr3:uid="{6F8C3D7E-FB64-458E-BB72-061F42052920}" name="Column10147"/>
    <tableColumn id="10164" xr3:uid="{B0D79518-CDB2-49EC-8B66-55CE7AA368CC}" name="Column10148"/>
    <tableColumn id="10165" xr3:uid="{A2BBBD53-0F89-490B-8A7B-BE6A5CB9BC5D}" name="Column10149"/>
    <tableColumn id="10166" xr3:uid="{8209863F-ACBC-44DE-817B-784A15999CF8}" name="Column10150"/>
    <tableColumn id="10167" xr3:uid="{F6CC26F5-AFC0-47A9-80B6-8A93447F791B}" name="Column10151"/>
    <tableColumn id="10168" xr3:uid="{E9CD5C1F-E6BF-4D0C-B2D2-0189F710498D}" name="Column10152"/>
    <tableColumn id="10169" xr3:uid="{691C522F-9FD2-4023-AF49-32C9E82753D4}" name="Column10153"/>
    <tableColumn id="10170" xr3:uid="{890E0BDF-295A-49E2-A3E7-ACEFFAA87584}" name="Column10154"/>
    <tableColumn id="10171" xr3:uid="{CBB87CD7-76DF-46B4-BD01-52711506F720}" name="Column10155"/>
    <tableColumn id="10172" xr3:uid="{5CD28F85-9200-4349-9082-095A2436017A}" name="Column10156"/>
    <tableColumn id="10173" xr3:uid="{9679BAE9-DD14-40FD-8C68-F558F271A3A4}" name="Column10157"/>
    <tableColumn id="10174" xr3:uid="{9FF03667-5F8C-4466-A971-D2D582784D69}" name="Column10158"/>
    <tableColumn id="10175" xr3:uid="{02497CDB-5E98-4460-B64F-4D920A4ED60C}" name="Column10159"/>
    <tableColumn id="10176" xr3:uid="{2DA94C5D-EF84-4446-90D1-43A5BBBE55DC}" name="Column10160"/>
    <tableColumn id="10177" xr3:uid="{92A42404-72A1-4CDC-800E-093D0982522E}" name="Column10161"/>
    <tableColumn id="10178" xr3:uid="{9B79E2CA-03DF-4BE8-BEE1-36B16B5402B8}" name="Column10162"/>
    <tableColumn id="10179" xr3:uid="{A647458B-D000-40C8-942C-6F3026E0F5F4}" name="Column10163"/>
    <tableColumn id="10180" xr3:uid="{CD03078F-CB16-4FEB-B51A-94FAC6EF4AF3}" name="Column10164"/>
    <tableColumn id="10181" xr3:uid="{72AA3D35-BDE2-47E8-B752-003AA992C827}" name="Column10165"/>
    <tableColumn id="10182" xr3:uid="{EFFE6809-52B5-41B4-A5E1-46FC38F4DDC9}" name="Column10166"/>
    <tableColumn id="10183" xr3:uid="{D5AC1948-F4FB-4F78-9004-30C6655F05C3}" name="Column10167"/>
    <tableColumn id="10184" xr3:uid="{9F24EFC3-4F05-408E-A2E9-19E649BE33E9}" name="Column10168"/>
    <tableColumn id="10185" xr3:uid="{78A358E9-5576-4739-944D-21AB05CB6A94}" name="Column10169"/>
    <tableColumn id="10186" xr3:uid="{1641C38C-2D81-4682-9D5A-531BEFC4FD76}" name="Column10170"/>
    <tableColumn id="10187" xr3:uid="{CA7FF1D1-DB4C-4281-8F3E-5256AF4EC5E7}" name="Column10171"/>
    <tableColumn id="10188" xr3:uid="{C7DC2C8E-09F5-4C3A-84A4-61CD3D9EAF42}" name="Column10172"/>
    <tableColumn id="10189" xr3:uid="{08436E01-A182-4C18-BAFC-8B94D61567F5}" name="Column10173"/>
    <tableColumn id="10190" xr3:uid="{B564DBF7-1842-40AB-99A0-6DEA8986BAC3}" name="Column10174"/>
    <tableColumn id="10191" xr3:uid="{645031A0-A682-4149-908A-932797C37598}" name="Column10175"/>
    <tableColumn id="10192" xr3:uid="{5332F9EE-350A-4176-BAAA-FC3EF7F658E2}" name="Column10176"/>
    <tableColumn id="10193" xr3:uid="{98FB79D8-6FC3-43EE-B4B8-F15F0BEDBF1D}" name="Column10177"/>
    <tableColumn id="10194" xr3:uid="{D8A7CCC5-96B9-4517-A1A3-6D7627C41227}" name="Column10178"/>
    <tableColumn id="10195" xr3:uid="{0304049C-87DF-483E-B5C9-92ADCE117352}" name="Column10179"/>
    <tableColumn id="10196" xr3:uid="{396DBAEB-996A-4D12-A390-030D8F7EBF56}" name="Column10180"/>
    <tableColumn id="10197" xr3:uid="{CA56063E-0B82-4965-8F3C-D3B8B9585D0D}" name="Column10181"/>
    <tableColumn id="10198" xr3:uid="{28AF3F52-79AE-4D2F-B6B7-DD61F72211CC}" name="Column10182"/>
    <tableColumn id="10199" xr3:uid="{C8BB01DC-49F6-46F3-93CC-1AD1F22EC6B8}" name="Column10183"/>
    <tableColumn id="10200" xr3:uid="{D1AFE374-229B-4E4C-8950-6399824663C6}" name="Column10184"/>
    <tableColumn id="10201" xr3:uid="{F68710E8-24B8-4B80-BF2E-43B2AB6C6961}" name="Column10185"/>
    <tableColumn id="10202" xr3:uid="{63AEE423-5B11-43A4-BBF7-458C2AEE71B0}" name="Column10186"/>
    <tableColumn id="10203" xr3:uid="{8C73AD55-5F77-49DE-899D-F3D5383C1006}" name="Column10187"/>
    <tableColumn id="10204" xr3:uid="{BA0E9E40-7217-4E9E-A02D-C2131A14958F}" name="Column10188"/>
    <tableColumn id="10205" xr3:uid="{8B0A6929-9CA7-40BB-A873-F6794CADE715}" name="Column10189"/>
    <tableColumn id="10206" xr3:uid="{1B93978D-5677-4F61-840E-58D7CDB8C64F}" name="Column10190"/>
    <tableColumn id="10207" xr3:uid="{01FAA0A6-91E0-4E1F-9417-E0D8A5E23E38}" name="Column10191"/>
    <tableColumn id="10208" xr3:uid="{232FD29C-D43E-4DD3-9D4B-63B40ED394B3}" name="Column10192"/>
    <tableColumn id="10209" xr3:uid="{3FFA5328-ADDD-40E0-BF44-4C154F1FD03E}" name="Column10193"/>
    <tableColumn id="10210" xr3:uid="{0302CEF7-E60E-48D9-94A5-99511FC87165}" name="Column10194"/>
    <tableColumn id="10211" xr3:uid="{B664DDDD-C7D4-4D55-96BF-FAB7AC9D8DC5}" name="Column10195"/>
    <tableColumn id="10212" xr3:uid="{890C383E-6592-4E92-A7AB-5FA358EA3F1C}" name="Column10196"/>
    <tableColumn id="10213" xr3:uid="{A911D32B-0A43-48B7-9AF3-D4A9D80FAC0C}" name="Column10197"/>
    <tableColumn id="10214" xr3:uid="{66D6BE51-0CEA-4644-972B-AC5693BE08B2}" name="Column10198"/>
    <tableColumn id="10215" xr3:uid="{6A1B9222-414D-437D-B25E-F4346DBB85E1}" name="Column10199"/>
    <tableColumn id="10216" xr3:uid="{6C07FEFE-68CC-470B-8023-54DE5CF5CC6F}" name="Column10200"/>
    <tableColumn id="10217" xr3:uid="{B68BF48A-D7B6-4E50-990D-AD600B7FF623}" name="Column10201"/>
    <tableColumn id="10218" xr3:uid="{5FB86E2E-E01B-4116-AE9A-A735E106B966}" name="Column10202"/>
    <tableColumn id="10219" xr3:uid="{1F906CA4-F8F3-4AE0-8A65-BE33E4DF7CF2}" name="Column10203"/>
    <tableColumn id="10220" xr3:uid="{B54873E1-8691-437B-BCC0-ECAF081E3C31}" name="Column10204"/>
    <tableColumn id="10221" xr3:uid="{1ABDFD0D-3441-4333-B0A7-152141CCE6AA}" name="Column10205"/>
    <tableColumn id="10222" xr3:uid="{A524C526-F3A7-427D-8D16-34AEE9C9BD66}" name="Column10206"/>
    <tableColumn id="10223" xr3:uid="{DFB7514F-8750-4DF1-8073-4DB92DDCB893}" name="Column10207"/>
    <tableColumn id="10224" xr3:uid="{5CA8C799-7F59-4365-A24D-D23C460F7FED}" name="Column10208"/>
    <tableColumn id="10225" xr3:uid="{24BCCF34-DCD3-4C12-9E01-288F7F92DA79}" name="Column10209"/>
    <tableColumn id="10226" xr3:uid="{B2DA41AE-88AD-4EF2-A01D-216E318721A0}" name="Column10210"/>
    <tableColumn id="10227" xr3:uid="{21102AF2-AF7D-472D-A084-5C34E1D5954C}" name="Column10211"/>
    <tableColumn id="10228" xr3:uid="{2F78E225-C586-4175-8221-9789234654F2}" name="Column10212"/>
    <tableColumn id="10229" xr3:uid="{419B453A-F881-428E-9C8F-7158150E5FF5}" name="Column10213"/>
    <tableColumn id="10230" xr3:uid="{A151812C-CE7F-4F09-B1A6-6E12D1BB6012}" name="Column10214"/>
    <tableColumn id="10231" xr3:uid="{A6CC8CEE-2090-4BE0-8CDA-D1F47138C75A}" name="Column10215"/>
    <tableColumn id="10232" xr3:uid="{B46AF302-7F24-4367-9F23-E6CA1B617399}" name="Column10216"/>
    <tableColumn id="10233" xr3:uid="{76158C14-D0AB-4A32-BE3F-2C44628345A4}" name="Column10217"/>
    <tableColumn id="10234" xr3:uid="{B0653FFF-6923-45ED-A6C0-A790283E60F8}" name="Column10218"/>
    <tableColumn id="10235" xr3:uid="{86D5725F-C10D-4E4E-B3E1-EA510B5F1CDC}" name="Column10219"/>
    <tableColumn id="10236" xr3:uid="{12DBF3BC-D7BB-4325-A783-0986445C8481}" name="Column10220"/>
    <tableColumn id="10237" xr3:uid="{2AC89EEE-2B50-4C3B-A7CC-C8CA1300FFEC}" name="Column10221"/>
    <tableColumn id="10238" xr3:uid="{DA90F476-6930-4681-9D00-E186CC9A3195}" name="Column10222"/>
    <tableColumn id="10239" xr3:uid="{DF6ECF1D-E9AC-47FB-9B43-2BFAD17B7140}" name="Column10223"/>
    <tableColumn id="10240" xr3:uid="{DAC3DBB8-443D-4D72-8FBF-9D2F35F33B14}" name="Column10224"/>
    <tableColumn id="10241" xr3:uid="{7D993C7B-9DF8-4727-871C-C8D29A860C75}" name="Column10225"/>
    <tableColumn id="10242" xr3:uid="{C213BA1D-8D53-4563-A6BC-911AF416A2AB}" name="Column10226"/>
    <tableColumn id="10243" xr3:uid="{9CF24F99-A57E-4CFA-8EBD-BFE67DA3B7AD}" name="Column10227"/>
    <tableColumn id="10244" xr3:uid="{05BAAF5C-A68D-4F28-9D51-329E48A935F0}" name="Column10228"/>
    <tableColumn id="10245" xr3:uid="{DDE2D643-7672-4C4E-B5A4-04CEB3CAA045}" name="Column10229"/>
    <tableColumn id="10246" xr3:uid="{69FB4B86-CB8B-465D-9D86-96EFD63E14F2}" name="Column10230"/>
    <tableColumn id="10247" xr3:uid="{DE9B0904-4749-472F-8BD0-B2ABF36ACF39}" name="Column10231"/>
    <tableColumn id="10248" xr3:uid="{E005587B-2566-4301-8A65-267FEE88872F}" name="Column10232"/>
    <tableColumn id="10249" xr3:uid="{1DC89F68-C61E-4E7B-AC04-A02FA52B7036}" name="Column10233"/>
    <tableColumn id="10250" xr3:uid="{0E63A66C-EB33-4384-901B-8095F311BAF6}" name="Column10234"/>
    <tableColumn id="10251" xr3:uid="{655A9C64-E17A-4869-AF6B-3396005FA86F}" name="Column10235"/>
    <tableColumn id="10252" xr3:uid="{383EC493-AFCC-4B1B-8856-1C336D76E14A}" name="Column10236"/>
    <tableColumn id="10253" xr3:uid="{C275B58A-33BB-4D39-A938-54B3E6D357D0}" name="Column10237"/>
    <tableColumn id="10254" xr3:uid="{42940EF4-A19F-49DB-B34B-9F9DB3EA3896}" name="Column10238"/>
    <tableColumn id="10255" xr3:uid="{B115A89A-3147-4FFE-A7A8-A097D33E4CD1}" name="Column10239"/>
    <tableColumn id="10256" xr3:uid="{FBC21F33-238F-4B37-AC57-5147CAFB5012}" name="Column10240"/>
    <tableColumn id="10257" xr3:uid="{A9E798AE-F442-4B0F-9F0F-BB0BFB9259E0}" name="Column10241"/>
    <tableColumn id="10258" xr3:uid="{2535EF41-138A-4D23-BDE7-15DF7FA0A4F6}" name="Column10242"/>
    <tableColumn id="10259" xr3:uid="{CF294BC2-8DDF-48C0-8C06-594389AAF177}" name="Column10243"/>
    <tableColumn id="10260" xr3:uid="{C5B9F696-677A-4267-8674-F1932BF5A4D8}" name="Column10244"/>
    <tableColumn id="10261" xr3:uid="{49665F30-6DE8-48F6-9A56-79477071CA10}" name="Column10245"/>
    <tableColumn id="10262" xr3:uid="{F6BC698A-03F0-4C0E-8A82-57999498C41E}" name="Column10246"/>
    <tableColumn id="10263" xr3:uid="{5E25CC6C-B629-4A05-8E74-9BAA2F18BC96}" name="Column10247"/>
    <tableColumn id="10264" xr3:uid="{4176AB63-079D-49E3-8871-207FAB300078}" name="Column10248"/>
    <tableColumn id="10265" xr3:uid="{F87756C1-DBA2-48AE-AAC1-C961866993F8}" name="Column10249"/>
    <tableColumn id="10266" xr3:uid="{692C2322-B9EF-44D1-BA25-E6A7E9BE9FA0}" name="Column10250"/>
    <tableColumn id="10267" xr3:uid="{68F40FCA-CAB2-493F-B7B8-68AC50E341A1}" name="Column10251"/>
    <tableColumn id="10268" xr3:uid="{F2FDF7FE-56E0-4887-8114-45EF783D3CA4}" name="Column10252"/>
    <tableColumn id="10269" xr3:uid="{ED0F0C07-B53A-4964-BB68-C2C992BCF90C}" name="Column10253"/>
    <tableColumn id="10270" xr3:uid="{A25593B8-F0E6-46FC-9057-0B80B2B709E3}" name="Column10254"/>
    <tableColumn id="10271" xr3:uid="{81811305-E662-455A-8A12-11853A222673}" name="Column10255"/>
    <tableColumn id="10272" xr3:uid="{A11305AE-B481-418D-A128-67649A00E67F}" name="Column10256"/>
    <tableColumn id="10273" xr3:uid="{CE4E90C5-196A-47FA-9FAE-2F5F1A52D7DD}" name="Column10257"/>
    <tableColumn id="10274" xr3:uid="{ACE047EF-B489-46BD-A2DD-1A0399F86507}" name="Column10258"/>
    <tableColumn id="10275" xr3:uid="{C5BA3CC4-5825-4249-97D2-1F561FE82ECC}" name="Column10259"/>
    <tableColumn id="10276" xr3:uid="{E77D0C35-DC17-4082-A6BB-833A108DEC76}" name="Column10260"/>
    <tableColumn id="10277" xr3:uid="{C2995378-C750-4B5C-BB5B-196EA6119AF0}" name="Column10261"/>
    <tableColumn id="10278" xr3:uid="{ABC01816-FDF1-43DF-ADF7-CA7D496D484C}" name="Column10262"/>
    <tableColumn id="10279" xr3:uid="{600FD30F-676A-4A2C-98BA-7CD978E53542}" name="Column10263"/>
    <tableColumn id="10280" xr3:uid="{4322A848-F895-4D1D-B66B-8AF29418082F}" name="Column10264"/>
    <tableColumn id="10281" xr3:uid="{47158EC6-BC57-48A4-B512-B366F6F6E5CD}" name="Column10265"/>
    <tableColumn id="10282" xr3:uid="{6BCAA1B4-347F-4CAE-BE15-2DD04354ACA0}" name="Column10266"/>
    <tableColumn id="10283" xr3:uid="{E74AD334-BA42-4C4D-9D50-832631F9F31F}" name="Column10267"/>
    <tableColumn id="10284" xr3:uid="{4EE4C37F-F724-4B02-9B70-BCA2DC2BADB5}" name="Column10268"/>
    <tableColumn id="10285" xr3:uid="{01C523B0-8723-4328-8E56-1975EB3DE90C}" name="Column10269"/>
    <tableColumn id="10286" xr3:uid="{8E4FA416-B156-4D0F-BE3C-CE46FC70C9CD}" name="Column10270"/>
    <tableColumn id="10287" xr3:uid="{3A18AF17-6539-4DE1-8088-EAD359360419}" name="Column10271"/>
    <tableColumn id="10288" xr3:uid="{DD446D44-5D48-47FE-83BD-7DDC55F0A1E4}" name="Column10272"/>
    <tableColumn id="10289" xr3:uid="{687F943B-EDAD-4207-AF72-83B07F09D6B9}" name="Column10273"/>
    <tableColumn id="10290" xr3:uid="{AE7C07A0-A949-4DA2-AA36-B2AF8E401A33}" name="Column10274"/>
    <tableColumn id="10291" xr3:uid="{9A08136D-C3F5-49A8-B272-499EE0E14195}" name="Column10275"/>
    <tableColumn id="10292" xr3:uid="{B286A836-55FF-48CA-85E7-336EDD333177}" name="Column10276"/>
    <tableColumn id="10293" xr3:uid="{41400DA9-E0B7-4FAE-91BF-0F2927BC5C9A}" name="Column10277"/>
    <tableColumn id="10294" xr3:uid="{C0EA93D7-4D7C-4AB5-B881-BE60FCC407F3}" name="Column10278"/>
    <tableColumn id="10295" xr3:uid="{E620E767-9AF7-4EB5-9AC2-E96852308089}" name="Column10279"/>
    <tableColumn id="10296" xr3:uid="{D263BC26-7A72-4B38-B271-3BB5642FC388}" name="Column10280"/>
    <tableColumn id="10297" xr3:uid="{3519C65A-7D9B-4FFA-BB9A-15B5755AA1D8}" name="Column10281"/>
    <tableColumn id="10298" xr3:uid="{ABA79BE4-CE11-4A25-B5F5-72F4B526E5CA}" name="Column10282"/>
    <tableColumn id="10299" xr3:uid="{1DEF7160-2C90-4C64-89F3-291B1FF7E406}" name="Column10283"/>
    <tableColumn id="10300" xr3:uid="{3301FA46-E233-41AE-B084-42680742549E}" name="Column10284"/>
    <tableColumn id="10301" xr3:uid="{917BC691-65E8-4B8D-98FD-45EF3DCC48B0}" name="Column10285"/>
    <tableColumn id="10302" xr3:uid="{50D58719-9661-4FE4-AE43-8DCF10A31FD1}" name="Column10286"/>
    <tableColumn id="10303" xr3:uid="{FD8EB4FD-9088-4181-8699-F0950619D199}" name="Column10287"/>
    <tableColumn id="10304" xr3:uid="{08A31319-9733-40FA-981F-18357F79A8F0}" name="Column10288"/>
    <tableColumn id="10305" xr3:uid="{96D975D1-71ED-40A5-B162-82EE08294356}" name="Column10289"/>
    <tableColumn id="10306" xr3:uid="{E18E633E-5A71-4F70-AEE5-D70301529F8F}" name="Column10290"/>
    <tableColumn id="10307" xr3:uid="{3067526B-7255-4FEC-86AA-DB05B3A46A72}" name="Column10291"/>
    <tableColumn id="10308" xr3:uid="{FC69C995-D534-454E-A24D-6CD0F216FBDB}" name="Column10292"/>
    <tableColumn id="10309" xr3:uid="{9800227B-2461-481A-9F66-44A135494B31}" name="Column10293"/>
    <tableColumn id="10310" xr3:uid="{1D0B1752-9F10-44DB-89AC-988708B56E00}" name="Column10294"/>
    <tableColumn id="10311" xr3:uid="{F0D352BA-A5FD-4746-A37B-C4C45971F4B1}" name="Column10295"/>
    <tableColumn id="10312" xr3:uid="{95122CBD-CDC5-40D8-982A-A8825AD81FEA}" name="Column10296"/>
    <tableColumn id="10313" xr3:uid="{D6A4ED4A-153D-4277-9AE4-D4C350B61D73}" name="Column10297"/>
    <tableColumn id="10314" xr3:uid="{FA640C8F-467E-49FB-96D9-95C33072D7DB}" name="Column10298"/>
    <tableColumn id="10315" xr3:uid="{042D93DD-BB94-4431-868A-73CA212FED41}" name="Column10299"/>
    <tableColumn id="10316" xr3:uid="{81471BF4-3E86-4671-A9B3-5088C0245A15}" name="Column10300"/>
    <tableColumn id="10317" xr3:uid="{46471D97-31A7-4944-BDAE-73BE07E947EA}" name="Column10301"/>
    <tableColumn id="10318" xr3:uid="{87FEB3FC-B627-4A1F-B2BC-F7546EACD63A}" name="Column10302"/>
    <tableColumn id="10319" xr3:uid="{FF3E2627-B52C-4521-8425-85F7C06A63A4}" name="Column10303"/>
    <tableColumn id="10320" xr3:uid="{3CE72F90-FAA9-4D20-B62C-A5CAFC816DA9}" name="Column10304"/>
    <tableColumn id="10321" xr3:uid="{7C776E55-BFBD-4EBD-A498-C862FD4858BE}" name="Column10305"/>
    <tableColumn id="10322" xr3:uid="{579CC51D-C30B-4698-947E-7C115BBE5D8C}" name="Column10306"/>
    <tableColumn id="10323" xr3:uid="{D69070F0-B116-4F8D-AA11-11605CB6B8D3}" name="Column10307"/>
    <tableColumn id="10324" xr3:uid="{7ECAA6AD-9F55-4140-B495-EB4B06DD5B64}" name="Column10308"/>
    <tableColumn id="10325" xr3:uid="{1A11F299-7F08-48F0-BD5D-2116B1CC85AA}" name="Column10309"/>
    <tableColumn id="10326" xr3:uid="{870DBABE-BA2B-4403-BCB8-3CD8F587880E}" name="Column10310"/>
    <tableColumn id="10327" xr3:uid="{E2B17B86-9E4C-45EB-8526-A320AA52FADC}" name="Column10311"/>
    <tableColumn id="10328" xr3:uid="{659AE82C-C95E-4CAD-AA29-51CA8CB7346F}" name="Column10312"/>
    <tableColumn id="10329" xr3:uid="{1189E80B-E093-45D9-BEC4-05949C054C8E}" name="Column10313"/>
    <tableColumn id="10330" xr3:uid="{00B56FC6-DFF3-4F4C-BCF9-746EDE4B8500}" name="Column10314"/>
    <tableColumn id="10331" xr3:uid="{085D703E-A194-453B-A40C-CEF78084DB09}" name="Column10315"/>
    <tableColumn id="10332" xr3:uid="{D4A62FF5-7E93-4EDA-9EC1-83892CCFE622}" name="Column10316"/>
    <tableColumn id="10333" xr3:uid="{F0048BE8-7CB1-49F0-920D-696D47AF5376}" name="Column10317"/>
    <tableColumn id="10334" xr3:uid="{B52FB717-A58D-4ABE-BA16-BABCAF5E039D}" name="Column10318"/>
    <tableColumn id="10335" xr3:uid="{2DAACB20-0841-4F0A-A060-B9FB1E298FCB}" name="Column10319"/>
    <tableColumn id="10336" xr3:uid="{778313B0-23E0-4C02-A237-ED3319880D2E}" name="Column10320"/>
    <tableColumn id="10337" xr3:uid="{6D3FBA94-F32F-4BAE-A1F7-9FAD66C7EB0D}" name="Column10321"/>
    <tableColumn id="10338" xr3:uid="{4DA6B63F-0703-4E14-8C26-06FD11EFA113}" name="Column10322"/>
    <tableColumn id="10339" xr3:uid="{D357DA56-7BF9-4661-AF9F-B6742F62B97B}" name="Column10323"/>
    <tableColumn id="10340" xr3:uid="{63F8D15B-7EF1-4374-88F0-C94808750BC1}" name="Column10324"/>
    <tableColumn id="10341" xr3:uid="{1B8F99C5-2D51-49C3-A76F-085C28286CCC}" name="Column10325"/>
    <tableColumn id="10342" xr3:uid="{784005C4-1A8E-43A3-BBE2-F72E0CC84760}" name="Column10326"/>
    <tableColumn id="10343" xr3:uid="{F64EDCFB-C189-4E18-A551-00BBD4E79EFC}" name="Column10327"/>
    <tableColumn id="10344" xr3:uid="{CB8794CE-9978-491E-9D82-D86ED61BC026}" name="Column10328"/>
    <tableColumn id="10345" xr3:uid="{65F02012-C9E7-4C9B-9A03-29C5A0169040}" name="Column10329"/>
    <tableColumn id="10346" xr3:uid="{EAD88085-C275-4FAE-8B23-99643EAFA7AB}" name="Column10330"/>
    <tableColumn id="10347" xr3:uid="{DE71FD1D-B030-4463-9538-E33483EFCD61}" name="Column10331"/>
    <tableColumn id="10348" xr3:uid="{93C7BEF5-0D0E-4AAD-BCD7-D3C3A5ED8C00}" name="Column10332"/>
    <tableColumn id="10349" xr3:uid="{89092451-D9EE-4B49-AB6E-71526907FC73}" name="Column10333"/>
    <tableColumn id="10350" xr3:uid="{0D7407D7-5C85-4EB3-A85A-90369A476EEA}" name="Column10334"/>
    <tableColumn id="10351" xr3:uid="{F061B337-31CD-48AF-8140-11AD3D8EA8AC}" name="Column10335"/>
    <tableColumn id="10352" xr3:uid="{4241C84F-E556-4F61-817F-EB543BAFF22D}" name="Column10336"/>
    <tableColumn id="10353" xr3:uid="{22D7C9F3-6A3C-4926-ADBE-05AF9949EE89}" name="Column10337"/>
    <tableColumn id="10354" xr3:uid="{85D8CDFD-1BD6-4379-A42E-F63AA4113763}" name="Column10338"/>
    <tableColumn id="10355" xr3:uid="{4165D22C-4DAD-4783-8A88-26971DC45A0C}" name="Column10339"/>
    <tableColumn id="10356" xr3:uid="{F2D9E54A-0A72-42F5-9547-027D459DC110}" name="Column10340"/>
    <tableColumn id="10357" xr3:uid="{99D3F904-82BC-468C-8BA3-33F0149FA070}" name="Column10341"/>
    <tableColumn id="10358" xr3:uid="{DF356B59-E64C-49B1-82A6-54549E21401E}" name="Column10342"/>
    <tableColumn id="10359" xr3:uid="{C383A247-CDA9-4B19-A94E-942050AE6D7D}" name="Column10343"/>
    <tableColumn id="10360" xr3:uid="{B6AE05FB-1ABA-4C89-B1CA-146DE0614C2E}" name="Column10344"/>
    <tableColumn id="10361" xr3:uid="{439703A7-A780-4958-8F3A-7C1F6A3FEFE9}" name="Column10345"/>
    <tableColumn id="10362" xr3:uid="{4B1F2C8E-69E7-40D2-837F-90664293CAA3}" name="Column10346"/>
    <tableColumn id="10363" xr3:uid="{A112EBC4-E7A0-4BCE-80DB-C99C229A5B64}" name="Column10347"/>
    <tableColumn id="10364" xr3:uid="{C9C66D44-1825-4DA1-80AB-7CF57A5A3EB3}" name="Column10348"/>
    <tableColumn id="10365" xr3:uid="{430A8B30-1E78-48B2-A684-EC69191FEC3C}" name="Column10349"/>
    <tableColumn id="10366" xr3:uid="{DF347526-CBC7-4808-8C02-66FD761E36AF}" name="Column10350"/>
    <tableColumn id="10367" xr3:uid="{C9581872-DBC3-485E-A788-B61DD99F16FF}" name="Column10351"/>
    <tableColumn id="10368" xr3:uid="{6929880F-C3FD-452E-A301-7BDE38D3CD7F}" name="Column10352"/>
    <tableColumn id="10369" xr3:uid="{AAA72B73-2E28-429F-A02F-B7926042EC4B}" name="Column10353"/>
    <tableColumn id="10370" xr3:uid="{16835261-4C11-439F-9AB1-2C2A80EDC61A}" name="Column10354"/>
    <tableColumn id="10371" xr3:uid="{F4B9E22D-EB0B-4BCE-8571-32630DD7685F}" name="Column10355"/>
    <tableColumn id="10372" xr3:uid="{31FE74DF-54CF-4BAD-92B1-773DE8A7E32A}" name="Column10356"/>
    <tableColumn id="10373" xr3:uid="{0864796F-ED1B-4178-9D80-DE79B1039827}" name="Column10357"/>
    <tableColumn id="10374" xr3:uid="{F0151448-DB8F-4383-8FAD-A860DCE15A4C}" name="Column10358"/>
    <tableColumn id="10375" xr3:uid="{D98C4F84-D157-41CA-B3A3-A75B90021922}" name="Column10359"/>
    <tableColumn id="10376" xr3:uid="{30EFE9B6-A52F-4F75-816D-57DDAF27FF3B}" name="Column10360"/>
    <tableColumn id="10377" xr3:uid="{898F6A82-474B-499C-AA07-0273D917A524}" name="Column10361"/>
    <tableColumn id="10378" xr3:uid="{CE91800E-F32C-4376-920C-6AE4C3EF5C64}" name="Column10362"/>
    <tableColumn id="10379" xr3:uid="{6E0E440C-2EF9-4E45-AA26-5F13F06845EB}" name="Column10363"/>
    <tableColumn id="10380" xr3:uid="{EBF85ADC-85DF-4834-B1B7-2913C043ED68}" name="Column10364"/>
    <tableColumn id="10381" xr3:uid="{EC940620-E7EA-4764-B299-23F28ED5002F}" name="Column10365"/>
    <tableColumn id="10382" xr3:uid="{B6C08EA2-76C9-406A-9D08-5BE7AF7EB0A3}" name="Column10366"/>
    <tableColumn id="10383" xr3:uid="{990B4AE4-F50F-4634-AA91-FA0E2EB59ECE}" name="Column10367"/>
    <tableColumn id="10384" xr3:uid="{25AAE70A-BD69-4C66-8B56-0A994E62FE50}" name="Column10368"/>
    <tableColumn id="10385" xr3:uid="{E42BD7F8-0E1A-47E9-8A4F-91D040ECFCB6}" name="Column10369"/>
    <tableColumn id="10386" xr3:uid="{48919C69-85BA-4506-83EF-F37B21D6E683}" name="Column10370"/>
    <tableColumn id="10387" xr3:uid="{CA46C7E1-4B96-47F1-911E-9D21459A072B}" name="Column10371"/>
    <tableColumn id="10388" xr3:uid="{6CCCF9D1-7EAF-4359-93CF-AA60473FE1C7}" name="Column10372"/>
    <tableColumn id="10389" xr3:uid="{418649F5-5BF6-4D5B-8942-27784D9712C3}" name="Column10373"/>
    <tableColumn id="10390" xr3:uid="{4DF55866-944D-4A33-85C2-FD81D5CA6059}" name="Column10374"/>
    <tableColumn id="10391" xr3:uid="{06204764-0EDE-4B04-A7C0-FD195BA9B605}" name="Column10375"/>
    <tableColumn id="10392" xr3:uid="{A505D8BF-A74B-4655-A16A-36E41A5C63DF}" name="Column10376"/>
    <tableColumn id="10393" xr3:uid="{34DFAB64-8C46-48D5-B5CD-0149AAA637CF}" name="Column10377"/>
    <tableColumn id="10394" xr3:uid="{B3EF188C-5EDF-4DCE-839C-FBFC058DB4BA}" name="Column10378"/>
    <tableColumn id="10395" xr3:uid="{11F22B49-86D4-4F0A-9079-DE285A71A91E}" name="Column10379"/>
    <tableColumn id="10396" xr3:uid="{9BA9A6E4-3AA5-4AED-A87B-C5796CC3A7DB}" name="Column10380"/>
    <tableColumn id="10397" xr3:uid="{E8D7F17B-306A-4B4E-AAB6-43465FA46D28}" name="Column10381"/>
    <tableColumn id="10398" xr3:uid="{EF5CD5FA-90C1-4F1B-A666-B305022767E3}" name="Column10382"/>
    <tableColumn id="10399" xr3:uid="{20773031-C325-4F64-892C-749E42BD05FC}" name="Column10383"/>
    <tableColumn id="10400" xr3:uid="{5CA75CFD-713A-4EE7-8397-C85BA327BD43}" name="Column10384"/>
    <tableColumn id="10401" xr3:uid="{177419F2-87E2-49DE-8EBC-62CF30097824}" name="Column10385"/>
    <tableColumn id="10402" xr3:uid="{E387BE6F-E6FD-4177-B024-C796A1B34FF1}" name="Column10386"/>
    <tableColumn id="10403" xr3:uid="{712F4681-3275-41E5-91CA-DD4361C597E3}" name="Column10387"/>
    <tableColumn id="10404" xr3:uid="{EB53E3A5-C9FD-4243-90D2-18247DDE010D}" name="Column10388"/>
    <tableColumn id="10405" xr3:uid="{A6C507A4-201F-4D42-A3AF-F7F4DF28B3D9}" name="Column10389"/>
    <tableColumn id="10406" xr3:uid="{BF784DD4-BCD4-4CAB-BBD8-6E721900B04A}" name="Column10390"/>
    <tableColumn id="10407" xr3:uid="{0B4766A7-D677-4142-A336-14579EC51565}" name="Column10391"/>
    <tableColumn id="10408" xr3:uid="{BFB62A3D-4615-4A9B-AAED-1F69C2033DFD}" name="Column10392"/>
    <tableColumn id="10409" xr3:uid="{5712F3F3-7F58-436E-9527-EA54C3EDBBA0}" name="Column10393"/>
    <tableColumn id="10410" xr3:uid="{C41C1A91-EC66-4D69-9351-47BDA301D042}" name="Column10394"/>
    <tableColumn id="10411" xr3:uid="{AADE48F5-557F-4F73-8E13-9F2A2525CBB7}" name="Column10395"/>
    <tableColumn id="10412" xr3:uid="{97AD1BAD-DC60-4FB7-9220-752E8788F82B}" name="Column10396"/>
    <tableColumn id="10413" xr3:uid="{E78EC96F-BBF9-40D7-B1BF-7C5BA261F389}" name="Column10397"/>
    <tableColumn id="10414" xr3:uid="{55716D7C-D6DD-49FB-96B5-B4824F4BB8CB}" name="Column10398"/>
    <tableColumn id="10415" xr3:uid="{84BC415C-B1BC-4D59-8D47-78BC7C9A1EBE}" name="Column10399"/>
    <tableColumn id="10416" xr3:uid="{4A06AF25-D649-4493-897A-19A543D74369}" name="Column10400"/>
    <tableColumn id="10417" xr3:uid="{7F54C632-ACC7-47E7-B591-A49C5B789416}" name="Column10401"/>
    <tableColumn id="10418" xr3:uid="{9E18F2FB-DB3D-4612-9656-8378C8AF0210}" name="Column10402"/>
    <tableColumn id="10419" xr3:uid="{C7E2E951-2707-4A75-9D95-B21724361050}" name="Column10403"/>
    <tableColumn id="10420" xr3:uid="{0EED9409-4087-4411-9A72-677182456D1A}" name="Column10404"/>
    <tableColumn id="10421" xr3:uid="{78766C0A-CF6E-4CA5-A65D-46E5F50C765F}" name="Column10405"/>
    <tableColumn id="10422" xr3:uid="{161A9A7B-23B8-4D05-BB71-0931CF2C91C4}" name="Column10406"/>
    <tableColumn id="10423" xr3:uid="{1485E3DD-65F2-47B2-AD80-977F916ABB46}" name="Column10407"/>
    <tableColumn id="10424" xr3:uid="{9EAC4CDF-4C4D-41AA-8C36-4A3964D5319C}" name="Column10408"/>
    <tableColumn id="10425" xr3:uid="{66872807-7373-4851-8879-F49FDAE466FC}" name="Column10409"/>
    <tableColumn id="10426" xr3:uid="{847F303D-4308-4527-8569-5580875945A1}" name="Column10410"/>
    <tableColumn id="10427" xr3:uid="{A7978FC6-44A4-4121-B47E-942F40D09294}" name="Column10411"/>
    <tableColumn id="10428" xr3:uid="{69F05012-ACFA-432E-A797-ABEE3F0D1F22}" name="Column10412"/>
    <tableColumn id="10429" xr3:uid="{DE006EA7-1F8A-4A0F-9157-A3106A1C3762}" name="Column10413"/>
    <tableColumn id="10430" xr3:uid="{154169C5-13D0-4739-BBA5-3F2129CF859D}" name="Column10414"/>
    <tableColumn id="10431" xr3:uid="{DBB5A7A1-1609-4B61-8436-7EDC6B57848F}" name="Column10415"/>
    <tableColumn id="10432" xr3:uid="{A31D1E8D-0C10-4D74-A502-E7276EC14914}" name="Column10416"/>
    <tableColumn id="10433" xr3:uid="{3C373E53-4B81-43DA-AB9A-384946F11B8C}" name="Column10417"/>
    <tableColumn id="10434" xr3:uid="{EC7EC1E3-1009-4F9E-993B-605C3EC36D0A}" name="Column10418"/>
    <tableColumn id="10435" xr3:uid="{A0EA8CDA-9E97-4646-A7DA-658099688D3F}" name="Column10419"/>
    <tableColumn id="10436" xr3:uid="{1F26CF0E-9C40-4DA3-BE39-55ED6B09ED41}" name="Column10420"/>
    <tableColumn id="10437" xr3:uid="{06BFC011-D7DE-4C27-A0E8-9AE1A3B6028A}" name="Column10421"/>
    <tableColumn id="10438" xr3:uid="{CD2945A5-9E4A-4104-8EF0-70EC26D145A6}" name="Column10422"/>
    <tableColumn id="10439" xr3:uid="{D04246CF-4674-431A-B341-47267A7FF638}" name="Column10423"/>
    <tableColumn id="10440" xr3:uid="{2954610B-3845-4EFF-A9C2-C92AB6829AB5}" name="Column10424"/>
    <tableColumn id="10441" xr3:uid="{0CFCD8DC-DF10-406A-BBD5-82505458FE17}" name="Column10425"/>
    <tableColumn id="10442" xr3:uid="{928519AE-C6E3-482D-9A28-12123BC8A83F}" name="Column10426"/>
    <tableColumn id="10443" xr3:uid="{A372291E-B88B-4772-9B0E-A0B972DDB77E}" name="Column10427"/>
    <tableColumn id="10444" xr3:uid="{FC4FBE67-FD31-43C3-AA8F-C3860026F04E}" name="Column10428"/>
    <tableColumn id="10445" xr3:uid="{FA8E1C83-A05C-405A-8E1C-2FFE19383921}" name="Column10429"/>
    <tableColumn id="10446" xr3:uid="{1BAFC723-2577-4C10-97DE-4EDDFF5C2B05}" name="Column10430"/>
    <tableColumn id="10447" xr3:uid="{8845D27E-5A90-42BF-A56E-25CEC63933D3}" name="Column10431"/>
    <tableColumn id="10448" xr3:uid="{B89A4645-C607-4381-A115-6B8007B43EB5}" name="Column10432"/>
    <tableColumn id="10449" xr3:uid="{71C1C157-65D5-4483-A16A-B70C47A44317}" name="Column10433"/>
    <tableColumn id="10450" xr3:uid="{172561BD-2EF5-4745-8A47-FDAA8EAA3F92}" name="Column10434"/>
    <tableColumn id="10451" xr3:uid="{CEA8AA3F-D1C1-4EF6-B07C-33000F127AE4}" name="Column10435"/>
    <tableColumn id="10452" xr3:uid="{33F6FB53-231C-405F-B682-F0A9DE52FF2E}" name="Column10436"/>
    <tableColumn id="10453" xr3:uid="{FD08FF13-5D7B-4706-9265-FD55E8C2B57B}" name="Column10437"/>
    <tableColumn id="10454" xr3:uid="{3ECBB749-032B-46FC-9F27-01490E37DF87}" name="Column10438"/>
    <tableColumn id="10455" xr3:uid="{440451AE-18F4-46EF-A83F-DC27B3B2F99B}" name="Column10439"/>
    <tableColumn id="10456" xr3:uid="{E2A5B46E-5ECB-4B21-8A32-249068DE2250}" name="Column10440"/>
    <tableColumn id="10457" xr3:uid="{D75ED9E8-77FD-48CE-86ED-96A6B14D7D1D}" name="Column10441"/>
    <tableColumn id="10458" xr3:uid="{0E8720CE-5863-431C-971A-DF02F7038295}" name="Column10442"/>
    <tableColumn id="10459" xr3:uid="{7D1E3AA3-A502-4331-A203-BCF554BF906A}" name="Column10443"/>
    <tableColumn id="10460" xr3:uid="{BBC1B0F2-85FF-4568-A2E6-E00AF93D048A}" name="Column10444"/>
    <tableColumn id="10461" xr3:uid="{9B67367F-248B-451D-9044-69BD5814641B}" name="Column10445"/>
    <tableColumn id="10462" xr3:uid="{05D06653-ECA3-4EFA-B60E-C4E0A3F42882}" name="Column10446"/>
    <tableColumn id="10463" xr3:uid="{8748C7E0-0994-4A8F-9354-28950705B05B}" name="Column10447"/>
    <tableColumn id="10464" xr3:uid="{659DFD8D-2E43-4684-8A1C-21C504D17726}" name="Column10448"/>
    <tableColumn id="10465" xr3:uid="{259BE6F4-193D-4937-A97C-D77C0BF79172}" name="Column10449"/>
    <tableColumn id="10466" xr3:uid="{51429B42-D7EE-439A-808C-1AF6D09F700F}" name="Column10450"/>
    <tableColumn id="10467" xr3:uid="{079FE2BA-CFD2-4724-815F-7B39CAD66595}" name="Column10451"/>
    <tableColumn id="10468" xr3:uid="{044A9978-DC61-4594-A500-466A9723692D}" name="Column10452"/>
    <tableColumn id="10469" xr3:uid="{45D1CE7D-F96D-41CF-A0BE-9FFD817E28A8}" name="Column10453"/>
    <tableColumn id="10470" xr3:uid="{A34DF4CB-29CD-4511-B302-8BFA1241AE1C}" name="Column10454"/>
    <tableColumn id="10471" xr3:uid="{346451E1-F419-4878-AA83-B7F33302A6E6}" name="Column10455"/>
    <tableColumn id="10472" xr3:uid="{0DE2471F-3DE9-4099-BC46-95D51A9B5D56}" name="Column10456"/>
    <tableColumn id="10473" xr3:uid="{9AE561EB-A90C-4A40-A808-B6DF42B2A655}" name="Column10457"/>
    <tableColumn id="10474" xr3:uid="{0A089016-D218-402A-B8EA-9E797D143593}" name="Column10458"/>
    <tableColumn id="10475" xr3:uid="{84F860FD-8A57-4CD0-8AC3-6B1DD4234A20}" name="Column10459"/>
    <tableColumn id="10476" xr3:uid="{29856342-1082-4CFE-8BA8-CA31C28D032E}" name="Column10460"/>
    <tableColumn id="10477" xr3:uid="{A07ABEF0-8202-447C-A813-2C0CEA505A22}" name="Column10461"/>
    <tableColumn id="10478" xr3:uid="{E82B8F05-941F-4DDF-874B-3F61099B57E7}" name="Column10462"/>
    <tableColumn id="10479" xr3:uid="{8FFC4E79-99E3-43A0-A79B-86E7C423D861}" name="Column10463"/>
    <tableColumn id="10480" xr3:uid="{09DB324F-1219-4059-A1DA-DF1E3F7254CE}" name="Column10464"/>
    <tableColumn id="10481" xr3:uid="{34BB9476-A9C7-4271-BFF1-3472D3F19D41}" name="Column10465"/>
    <tableColumn id="10482" xr3:uid="{10B07688-05AE-42A5-9375-B6E0CBF90278}" name="Column10466"/>
    <tableColumn id="10483" xr3:uid="{72A83128-5C01-4004-8257-7189EF450305}" name="Column10467"/>
    <tableColumn id="10484" xr3:uid="{8C6A748A-8E67-49B3-B404-032F91115D73}" name="Column10468"/>
    <tableColumn id="10485" xr3:uid="{D66CB447-3501-4E25-A446-CF9B90FFBE84}" name="Column10469"/>
    <tableColumn id="10486" xr3:uid="{FF849665-FABB-4F5F-A406-9A143FC633E9}" name="Column10470"/>
    <tableColumn id="10487" xr3:uid="{C037D275-7BA7-431F-9C4E-C737173F205D}" name="Column10471"/>
    <tableColumn id="10488" xr3:uid="{B2CEDE1F-5E91-4B84-A146-1CA4E7E1EF76}" name="Column10472"/>
    <tableColumn id="10489" xr3:uid="{8A14EE2B-50D4-4A18-B5EE-D7D2616CEF4F}" name="Column10473"/>
    <tableColumn id="10490" xr3:uid="{4B865ED9-5F94-43B4-AC64-535731C8B97A}" name="Column10474"/>
    <tableColumn id="10491" xr3:uid="{654C9211-1620-4B99-93D5-743360434FE8}" name="Column10475"/>
    <tableColumn id="10492" xr3:uid="{31333087-F57C-4E6C-BA37-E698C873897F}" name="Column10476"/>
    <tableColumn id="10493" xr3:uid="{69AE0EDE-B0B7-457E-A2B9-2347503B68F9}" name="Column10477"/>
    <tableColumn id="10494" xr3:uid="{04A2C86B-CEA4-410D-9983-648694B82013}" name="Column10478"/>
    <tableColumn id="10495" xr3:uid="{5819209A-21D8-4401-BDAE-9D50F056B8A5}" name="Column10479"/>
    <tableColumn id="10496" xr3:uid="{8A0DFF91-366C-41AE-B392-B3C6A61BD0A2}" name="Column10480"/>
    <tableColumn id="10497" xr3:uid="{4D495F3F-E9B3-45F3-87B5-C8FD6442AD6B}" name="Column10481"/>
    <tableColumn id="10498" xr3:uid="{2EC3AE72-74D7-4160-95E9-DCA2759B1342}" name="Column10482"/>
    <tableColumn id="10499" xr3:uid="{77AC6E7C-A24B-4626-A32E-BBC094747114}" name="Column10483"/>
    <tableColumn id="10500" xr3:uid="{0992C852-F884-4B49-9E2D-260340324375}" name="Column10484"/>
    <tableColumn id="10501" xr3:uid="{F5059D5C-59F3-493C-B62A-9DA52CCB809F}" name="Column10485"/>
    <tableColumn id="10502" xr3:uid="{B002FE4A-C2DA-4755-A950-C8BF1EA7A6E7}" name="Column10486"/>
    <tableColumn id="10503" xr3:uid="{71520F60-894D-4B8F-AD29-F5FE4869D6DE}" name="Column10487"/>
    <tableColumn id="10504" xr3:uid="{C840BEC1-9D93-4256-9262-CBF7BC824120}" name="Column10488"/>
    <tableColumn id="10505" xr3:uid="{42D2BDC2-0AA3-4416-8A45-32799446AA83}" name="Column10489"/>
    <tableColumn id="10506" xr3:uid="{7335328E-5303-4226-982D-C0364883962A}" name="Column10490"/>
    <tableColumn id="10507" xr3:uid="{DC0F7C48-BAD5-4705-BB09-42408241CCE9}" name="Column10491"/>
    <tableColumn id="10508" xr3:uid="{A2D249D0-F267-40A7-8EC3-D94A745B311B}" name="Column10492"/>
    <tableColumn id="10509" xr3:uid="{4DE13B11-8F57-4FEA-9D6C-777534C33075}" name="Column10493"/>
    <tableColumn id="10510" xr3:uid="{0A58B429-B5F4-4F76-9595-69F9C61BA953}" name="Column10494"/>
    <tableColumn id="10511" xr3:uid="{35348F93-EAC5-44F5-8D9F-F58838976F1C}" name="Column10495"/>
    <tableColumn id="10512" xr3:uid="{4C094A90-19A3-4093-B8D7-847317CE4BD2}" name="Column10496"/>
    <tableColumn id="10513" xr3:uid="{CE621D82-43EF-403C-B1DA-230622631853}" name="Column10497"/>
    <tableColumn id="10514" xr3:uid="{2D738B04-4867-4A0B-9D64-FE5BE0BE8E1F}" name="Column10498"/>
    <tableColumn id="10515" xr3:uid="{B571ECDC-6952-4860-AB56-4FC55E6AD736}" name="Column10499"/>
    <tableColumn id="10516" xr3:uid="{44CF4C7B-3D6A-460E-AFC9-EF182DD3D122}" name="Column10500"/>
    <tableColumn id="10517" xr3:uid="{668C8899-1F2E-4287-9608-0608537E56BE}" name="Column10501"/>
    <tableColumn id="10518" xr3:uid="{8143BBC2-FBF9-4FCD-9761-B2CE679ECBFE}" name="Column10502"/>
    <tableColumn id="10519" xr3:uid="{9A2D4BBD-5AE2-4962-A4AE-B0DF7B18F9F2}" name="Column10503"/>
    <tableColumn id="10520" xr3:uid="{007B3930-60FE-41A9-A08E-62998524882E}" name="Column10504"/>
    <tableColumn id="10521" xr3:uid="{A25EA307-BF9A-4CC9-AE67-A8715D1CA0EB}" name="Column10505"/>
    <tableColumn id="10522" xr3:uid="{291B1EF0-8C9E-469D-88B0-E813BD16F35B}" name="Column10506"/>
    <tableColumn id="10523" xr3:uid="{E36ED059-AFDC-426E-8C51-B933347630FF}" name="Column10507"/>
    <tableColumn id="10524" xr3:uid="{2F2BDA0D-48E2-4F7A-A6E5-09FBD09CA052}" name="Column10508"/>
    <tableColumn id="10525" xr3:uid="{3926203D-9CFB-49D3-B508-F0145D1D0A17}" name="Column10509"/>
    <tableColumn id="10526" xr3:uid="{4640ABC2-BCC0-490F-8712-83271F4A8C66}" name="Column10510"/>
    <tableColumn id="10527" xr3:uid="{D6384C84-87AB-4242-A368-522E7100E29A}" name="Column10511"/>
    <tableColumn id="10528" xr3:uid="{72C4DA59-FA3A-4B0A-BD80-0FF0E2D4BBFD}" name="Column10512"/>
    <tableColumn id="10529" xr3:uid="{A66BCF8E-2027-4324-B52C-5D1BCE8ADC13}" name="Column10513"/>
    <tableColumn id="10530" xr3:uid="{18DF6B57-936D-4221-815C-FC584A88F330}" name="Column10514"/>
    <tableColumn id="10531" xr3:uid="{E0B8DC3C-7FFC-4B77-B34E-C16BC11413D7}" name="Column10515"/>
    <tableColumn id="10532" xr3:uid="{131724F5-DB84-4C75-BB31-1D33F0DA48A4}" name="Column10516"/>
    <tableColumn id="10533" xr3:uid="{3F19547F-C573-4B16-87F1-DA5E81807ADC}" name="Column10517"/>
    <tableColumn id="10534" xr3:uid="{C595859E-FDEB-41FC-A360-48428679E621}" name="Column10518"/>
    <tableColumn id="10535" xr3:uid="{B8503034-6FC6-4C3B-8973-003502B64785}" name="Column10519"/>
    <tableColumn id="10536" xr3:uid="{B18B3397-8D1A-46C2-904A-8A9F58CE67D7}" name="Column10520"/>
    <tableColumn id="10537" xr3:uid="{BD152A56-3DC0-4C83-9ACB-3B88C99F95B9}" name="Column10521"/>
    <tableColumn id="10538" xr3:uid="{C59CCEC8-C8B7-4483-90B7-5278DD83EF43}" name="Column10522"/>
    <tableColumn id="10539" xr3:uid="{D9D5702D-D39B-464C-A136-AEE1F96848A2}" name="Column10523"/>
    <tableColumn id="10540" xr3:uid="{C885F7C9-876B-405E-AF68-149E4D33C50B}" name="Column10524"/>
    <tableColumn id="10541" xr3:uid="{54667598-2E1E-446C-B78E-B9C04561241E}" name="Column10525"/>
    <tableColumn id="10542" xr3:uid="{57F6EDB9-032A-4492-B2C8-24A2E5847C35}" name="Column10526"/>
    <tableColumn id="10543" xr3:uid="{AB00AF01-2FF5-42F7-8CEC-88C0A45B3D4E}" name="Column10527"/>
    <tableColumn id="10544" xr3:uid="{CFF6509E-D02A-49E8-850B-F271EE889D51}" name="Column10528"/>
    <tableColumn id="10545" xr3:uid="{6A4D9504-1179-49AC-BF89-056AFA4FE089}" name="Column10529"/>
    <tableColumn id="10546" xr3:uid="{AE1752D6-858B-40E7-AF12-D503572CFBAE}" name="Column10530"/>
    <tableColumn id="10547" xr3:uid="{B5052BEC-B5CD-45E3-A557-6F999421FF5B}" name="Column10531"/>
    <tableColumn id="10548" xr3:uid="{60051C30-E9E5-436A-81A0-32A031BCB115}" name="Column10532"/>
    <tableColumn id="10549" xr3:uid="{A09D986F-44B7-47C0-88F0-3F046D2B7428}" name="Column10533"/>
    <tableColumn id="10550" xr3:uid="{92862CE1-8413-41E4-9B4D-6B8CC20B81A2}" name="Column10534"/>
    <tableColumn id="10551" xr3:uid="{AF806A40-A181-4C68-9203-BF95259D1275}" name="Column10535"/>
    <tableColumn id="10552" xr3:uid="{3D1E4B94-3164-4596-9AD7-F090B2FC415F}" name="Column10536"/>
    <tableColumn id="10553" xr3:uid="{56723EAE-E2E3-44C3-A070-93C89F271ACF}" name="Column10537"/>
    <tableColumn id="10554" xr3:uid="{97DF81E6-82D7-49E4-B3F2-727A146538F6}" name="Column10538"/>
    <tableColumn id="10555" xr3:uid="{F61F31A6-AE1F-4F21-A5C5-3B41A24266D2}" name="Column10539"/>
    <tableColumn id="10556" xr3:uid="{DB2933DB-06A4-4545-AFF7-785BB98C955A}" name="Column10540"/>
    <tableColumn id="10557" xr3:uid="{6DDFCD80-F952-4EC4-964C-733D61809443}" name="Column10541"/>
    <tableColumn id="10558" xr3:uid="{9F6E3287-F3BC-4F10-8644-6A31BDAD5A46}" name="Column10542"/>
    <tableColumn id="10559" xr3:uid="{C1544914-5DE2-407A-87BD-368658E2395A}" name="Column10543"/>
    <tableColumn id="10560" xr3:uid="{ECE34EC9-64BC-4E91-81CD-FC5B4D02EE0B}" name="Column10544"/>
    <tableColumn id="10561" xr3:uid="{6DAD21FD-F741-43AA-B169-0C360EBDCDA4}" name="Column10545"/>
    <tableColumn id="10562" xr3:uid="{1BE10110-D4D2-4D9E-B50E-3CD6F8A1D511}" name="Column10546"/>
    <tableColumn id="10563" xr3:uid="{84E69E31-A7B1-42E3-A140-0497B012CD2D}" name="Column10547"/>
    <tableColumn id="10564" xr3:uid="{2514E625-18CF-4810-A8F1-7B87A60E42D8}" name="Column10548"/>
    <tableColumn id="10565" xr3:uid="{D9EDF4E4-1B1E-48BE-89B3-5C58CC5C14B7}" name="Column10549"/>
    <tableColumn id="10566" xr3:uid="{E1038EEE-94BD-4535-9E91-CB24B3A662D4}" name="Column10550"/>
    <tableColumn id="10567" xr3:uid="{16E77B78-B3FB-45C6-B900-35F3170C6839}" name="Column10551"/>
    <tableColumn id="10568" xr3:uid="{70B13D6A-C98B-482A-AAAC-F355CD7EDABC}" name="Column10552"/>
    <tableColumn id="10569" xr3:uid="{187465A2-FD9D-405B-A8AF-D981A73864B6}" name="Column10553"/>
    <tableColumn id="10570" xr3:uid="{7A2EE2EA-F670-467E-8466-7D56974FC10C}" name="Column10554"/>
    <tableColumn id="10571" xr3:uid="{C02F5A43-7CF0-411C-BD6E-79BC206C4896}" name="Column10555"/>
    <tableColumn id="10572" xr3:uid="{1B139440-BEC5-45BF-B631-1B9BEE765B7F}" name="Column10556"/>
    <tableColumn id="10573" xr3:uid="{3D700A29-F1F0-488B-9CD7-000A3FD45CF0}" name="Column10557"/>
    <tableColumn id="10574" xr3:uid="{2EDF6991-63EF-47BB-952E-D368EDE3A079}" name="Column10558"/>
    <tableColumn id="10575" xr3:uid="{2E0BFEB3-665E-416C-A295-56D57565D310}" name="Column10559"/>
    <tableColumn id="10576" xr3:uid="{ED9CB2F6-9F93-4A98-8429-96C24790BC85}" name="Column10560"/>
    <tableColumn id="10577" xr3:uid="{271F1265-9296-40FB-9E3A-E128FF969775}" name="Column10561"/>
    <tableColumn id="10578" xr3:uid="{328A108C-B6B4-4EDB-B956-AE0CBCF6CEFC}" name="Column10562"/>
    <tableColumn id="10579" xr3:uid="{FE92E7D5-882B-4122-8461-3A68416D9859}" name="Column10563"/>
    <tableColumn id="10580" xr3:uid="{AE15C708-EC12-4B40-88DB-EEAA8AAF90E3}" name="Column10564"/>
    <tableColumn id="10581" xr3:uid="{C183FF56-42B5-4216-979C-98CF6ECC5FA6}" name="Column10565"/>
    <tableColumn id="10582" xr3:uid="{6C018BE1-2775-4F4B-B00F-9B6C4DFFF9A2}" name="Column10566"/>
    <tableColumn id="10583" xr3:uid="{91A985F3-F8FA-40D6-91D8-FFA4682737F5}" name="Column10567"/>
    <tableColumn id="10584" xr3:uid="{6B9C2D33-48BF-4E2C-A62C-5A4A2C9C487C}" name="Column10568"/>
    <tableColumn id="10585" xr3:uid="{2D750E9C-82D8-42AC-AC80-0D5FACEDD956}" name="Column10569"/>
    <tableColumn id="10586" xr3:uid="{340AAF2D-6FF7-43B5-A3F4-B5FC0898605E}" name="Column10570"/>
    <tableColumn id="10587" xr3:uid="{50219386-CB2C-4E4C-8FBE-CA0D3521C19A}" name="Column10571"/>
    <tableColumn id="10588" xr3:uid="{7F65CB8F-67AC-4C82-9249-B50525834AC0}" name="Column10572"/>
    <tableColumn id="10589" xr3:uid="{2D9CAB2B-BCF3-46CD-BD30-BE88BB334446}" name="Column10573"/>
    <tableColumn id="10590" xr3:uid="{F0BFE501-2E86-47A4-9ACF-C7DFC360824E}" name="Column10574"/>
    <tableColumn id="10591" xr3:uid="{ABDFE024-9E24-44E8-A592-83BACD6DB6EC}" name="Column10575"/>
    <tableColumn id="10592" xr3:uid="{D5E88C46-7B6D-4680-8B57-DC6884E4FE35}" name="Column10576"/>
    <tableColumn id="10593" xr3:uid="{F365F337-2C56-4A67-9F7D-2F59F933441D}" name="Column10577"/>
    <tableColumn id="10594" xr3:uid="{5DA05C31-D9CA-44FD-AB7E-941E3A216BEE}" name="Column10578"/>
    <tableColumn id="10595" xr3:uid="{2D61AD46-6CB6-4824-A932-D4DC448EF704}" name="Column10579"/>
    <tableColumn id="10596" xr3:uid="{7A204B35-3902-475F-B44E-E668E7D4CD4E}" name="Column10580"/>
    <tableColumn id="10597" xr3:uid="{7720579F-F3B2-42E4-9041-914D8AE384BC}" name="Column10581"/>
    <tableColumn id="10598" xr3:uid="{17FC37C5-8EAD-4C46-BEF3-E673C98C3588}" name="Column10582"/>
    <tableColumn id="10599" xr3:uid="{3431BC0C-36AC-4DEF-A079-F7B90F8B4394}" name="Column10583"/>
    <tableColumn id="10600" xr3:uid="{33275C77-140F-4898-B6F7-4556E81FD7BB}" name="Column10584"/>
    <tableColumn id="10601" xr3:uid="{C02C83B8-C9CC-4030-992E-A6B76CB966FA}" name="Column10585"/>
    <tableColumn id="10602" xr3:uid="{E30B5BD8-FCD2-4E28-A97C-9A53D9E26914}" name="Column10586"/>
    <tableColumn id="10603" xr3:uid="{AF71EF8E-CC3E-4CB3-B4FC-77C88D384181}" name="Column10587"/>
    <tableColumn id="10604" xr3:uid="{F0AFEA55-D255-4FF7-84AC-B9EFC22FCB2F}" name="Column10588"/>
    <tableColumn id="10605" xr3:uid="{525C3A58-E740-4056-89B4-6D9A497644B5}" name="Column10589"/>
    <tableColumn id="10606" xr3:uid="{E724A818-1229-4D5B-85B3-B65139136A50}" name="Column10590"/>
    <tableColumn id="10607" xr3:uid="{9992BDEE-0086-42AA-8F85-93C6B92FB826}" name="Column10591"/>
    <tableColumn id="10608" xr3:uid="{E5E75D8F-2BAC-4582-ABDD-CD78A9D82807}" name="Column10592"/>
    <tableColumn id="10609" xr3:uid="{BF0E5E02-01EE-4F08-A632-B7754F221B0F}" name="Column10593"/>
    <tableColumn id="10610" xr3:uid="{19C5AAF2-8D1D-48F7-B902-E68E24584913}" name="Column10594"/>
    <tableColumn id="10611" xr3:uid="{E6A38AA8-DFF9-4DC7-A052-28B8C8823797}" name="Column10595"/>
    <tableColumn id="10612" xr3:uid="{9B39EF11-5522-49D2-8D25-5EEC6DE8737C}" name="Column10596"/>
    <tableColumn id="10613" xr3:uid="{05D9F3FD-ABAC-47AD-9C26-238A27F282FE}" name="Column10597"/>
    <tableColumn id="10614" xr3:uid="{0A7A71EF-6FE3-4805-A7B6-0C019079BA97}" name="Column10598"/>
    <tableColumn id="10615" xr3:uid="{1C79D29C-65AB-42A5-A0C3-653E7DB32B35}" name="Column10599"/>
    <tableColumn id="10616" xr3:uid="{D47B6ED7-059E-46BB-A0A1-2D52034FFCC1}" name="Column10600"/>
    <tableColumn id="10617" xr3:uid="{F70C68CD-99BA-4B00-BD50-A7B7FAF092E8}" name="Column10601"/>
    <tableColumn id="10618" xr3:uid="{2D928ACB-5189-4CEA-818A-E3721B42D029}" name="Column10602"/>
    <tableColumn id="10619" xr3:uid="{8175FA3E-E180-4062-B333-2C9A91050CB2}" name="Column10603"/>
    <tableColumn id="10620" xr3:uid="{A20B3FA3-79AB-49CD-8C07-C6093D7E6E4C}" name="Column10604"/>
    <tableColumn id="10621" xr3:uid="{EBF9FEBB-47EF-4557-8435-7060C64CD56B}" name="Column10605"/>
    <tableColumn id="10622" xr3:uid="{88ECDECC-470A-4243-8389-2B53C1C53A6E}" name="Column10606"/>
    <tableColumn id="10623" xr3:uid="{9ADA8B52-BEFB-41BE-8F0E-64EB7BF4FF1A}" name="Column10607"/>
    <tableColumn id="10624" xr3:uid="{CC911735-A3EB-4FDC-8D99-C0CE928B4291}" name="Column10608"/>
    <tableColumn id="10625" xr3:uid="{6BA6E81A-E016-467A-8068-383F2CCD8977}" name="Column10609"/>
    <tableColumn id="10626" xr3:uid="{05FA2CF8-60BB-4602-A637-45D2F824B45A}" name="Column10610"/>
    <tableColumn id="10627" xr3:uid="{40474D9F-05E9-48F9-A115-C25F462870F7}" name="Column10611"/>
    <tableColumn id="10628" xr3:uid="{AF751D7F-4AF2-4F8F-85A9-F4E771F55E65}" name="Column10612"/>
    <tableColumn id="10629" xr3:uid="{C0496485-76D6-4D10-AE10-179512325B20}" name="Column10613"/>
    <tableColumn id="10630" xr3:uid="{BA96B9D4-E92A-46BF-BEC2-2887890833AB}" name="Column10614"/>
    <tableColumn id="10631" xr3:uid="{83208695-A65C-4382-A2A8-CDCFBB851892}" name="Column10615"/>
    <tableColumn id="10632" xr3:uid="{9E134649-1ED0-4D54-856F-F3ABBF843D26}" name="Column10616"/>
    <tableColumn id="10633" xr3:uid="{5967C42E-3CA8-47CC-858C-47A07B103F46}" name="Column10617"/>
    <tableColumn id="10634" xr3:uid="{32F761E2-0368-4DAC-8365-26773B097AEE}" name="Column10618"/>
    <tableColumn id="10635" xr3:uid="{6CD55596-6F6B-46C4-B416-DB1B65D19E02}" name="Column10619"/>
    <tableColumn id="10636" xr3:uid="{BBFA3482-CD76-4B15-B0FB-1AC53E91CAA4}" name="Column10620"/>
    <tableColumn id="10637" xr3:uid="{F3D16CDA-7CD1-41B7-9170-040F11647212}" name="Column10621"/>
    <tableColumn id="10638" xr3:uid="{01C1091D-8279-4D7C-928B-78F2CE97B6AF}" name="Column10622"/>
    <tableColumn id="10639" xr3:uid="{43047DAC-972A-43F3-9090-9CB2437E54AE}" name="Column10623"/>
    <tableColumn id="10640" xr3:uid="{C1BD201C-8CE9-4DA8-8842-4ED2BE8EC4E5}" name="Column10624"/>
    <tableColumn id="10641" xr3:uid="{A6322F34-FB48-4733-A3FF-9D19F300AB70}" name="Column10625"/>
    <tableColumn id="10642" xr3:uid="{F30DA164-A4E3-4D79-A350-653E28716102}" name="Column10626"/>
    <tableColumn id="10643" xr3:uid="{ACBAB146-FC25-4534-BECC-7D5CB75B7091}" name="Column10627"/>
    <tableColumn id="10644" xr3:uid="{B56BF94A-93DF-4C4B-A7E9-71022BC6CB07}" name="Column10628"/>
    <tableColumn id="10645" xr3:uid="{E670B8DA-F89C-4A09-A795-430EA18688DE}" name="Column10629"/>
    <tableColumn id="10646" xr3:uid="{09A182C7-922F-4171-9FD6-846177D58322}" name="Column10630"/>
    <tableColumn id="10647" xr3:uid="{2762379D-50EE-4B20-AFBF-B136D4C1C0EC}" name="Column10631"/>
    <tableColumn id="10648" xr3:uid="{0BBEAE2B-F4A8-4840-A136-73162BE32119}" name="Column10632"/>
    <tableColumn id="10649" xr3:uid="{AB103977-B7F1-42CA-9D9D-3FA2F0628A16}" name="Column10633"/>
    <tableColumn id="10650" xr3:uid="{C43B6FA6-736F-4628-8F87-D5895EF1A80D}" name="Column10634"/>
    <tableColumn id="10651" xr3:uid="{E90792F1-E5FF-4334-9DE1-E787385A7C32}" name="Column10635"/>
    <tableColumn id="10652" xr3:uid="{90094C46-A7D7-4EBD-9018-B72DB23D2BCD}" name="Column10636"/>
    <tableColumn id="10653" xr3:uid="{C1B55EBA-806D-4CCD-83BB-0032BB8FB15B}" name="Column10637"/>
    <tableColumn id="10654" xr3:uid="{B33AEF45-79A3-4F8D-8F59-06B487668ADF}" name="Column10638"/>
    <tableColumn id="10655" xr3:uid="{825CA363-4A8F-4169-B1F6-2BB0C32A1FEB}" name="Column10639"/>
    <tableColumn id="10656" xr3:uid="{E7306185-FEF0-4BD3-9B87-7CA82C4D7901}" name="Column10640"/>
    <tableColumn id="10657" xr3:uid="{35560A76-CC3A-4836-A369-91AD4B52EA4C}" name="Column10641"/>
    <tableColumn id="10658" xr3:uid="{D4FB2305-D4B8-4CB0-816E-DC0CF3A15F5C}" name="Column10642"/>
    <tableColumn id="10659" xr3:uid="{8D464055-A8DB-4B8B-9D6D-01757D71F4D1}" name="Column10643"/>
    <tableColumn id="10660" xr3:uid="{5C7594A9-28A7-46D9-A539-63DAB6A35D22}" name="Column10644"/>
    <tableColumn id="10661" xr3:uid="{E63EDC75-EADE-4F08-AC11-D9755DDAC75E}" name="Column10645"/>
    <tableColumn id="10662" xr3:uid="{AC213A3C-8868-4C1E-951F-5FF72BFA762F}" name="Column10646"/>
    <tableColumn id="10663" xr3:uid="{68120951-1703-4023-AC93-9F965A30A634}" name="Column10647"/>
    <tableColumn id="10664" xr3:uid="{60DA54FF-8655-4090-B028-28A0B13C44AE}" name="Column10648"/>
    <tableColumn id="10665" xr3:uid="{DC5AA8E7-580C-4126-ABF2-38834539DE77}" name="Column10649"/>
    <tableColumn id="10666" xr3:uid="{A25EE971-CFCE-4900-B8E6-38B79CF663D6}" name="Column10650"/>
    <tableColumn id="10667" xr3:uid="{289CB680-1BCE-4BF3-8480-A3A2ABBB27EE}" name="Column10651"/>
    <tableColumn id="10668" xr3:uid="{A505AB4E-93CD-4944-86CF-310E075C5C11}" name="Column10652"/>
    <tableColumn id="10669" xr3:uid="{C439DD1C-AB8A-4AB2-BD54-E1E7568578D0}" name="Column10653"/>
    <tableColumn id="10670" xr3:uid="{234AA5B5-B744-4DD8-B42A-A638E98A784F}" name="Column10654"/>
    <tableColumn id="10671" xr3:uid="{0C9F8892-6196-4C77-831D-72D73B625194}" name="Column10655"/>
    <tableColumn id="10672" xr3:uid="{AB15511A-E8E3-44EF-BBE7-2DDD1FE7DD8E}" name="Column10656"/>
    <tableColumn id="10673" xr3:uid="{368202F2-6ABA-493A-9EB2-133563AC80CD}" name="Column10657"/>
    <tableColumn id="10674" xr3:uid="{CC038D7C-B77B-433F-A2B0-DF65F8791F34}" name="Column10658"/>
    <tableColumn id="10675" xr3:uid="{1FD45FDB-CA05-4CB9-955A-DEE893587D41}" name="Column10659"/>
    <tableColumn id="10676" xr3:uid="{5126C23F-E770-437B-8D25-A25BEDD79CAB}" name="Column10660"/>
    <tableColumn id="10677" xr3:uid="{C1767C91-0C89-4235-A01B-BBD5CE822ED4}" name="Column10661"/>
    <tableColumn id="10678" xr3:uid="{E965412E-2EA3-404F-843C-8B19A5E36EE7}" name="Column10662"/>
    <tableColumn id="10679" xr3:uid="{CA30C4E7-A963-4B1E-BCDD-61140EAE5396}" name="Column10663"/>
    <tableColumn id="10680" xr3:uid="{3DDF184D-FA1A-4ED3-B1DA-85EB4326AA05}" name="Column10664"/>
    <tableColumn id="10681" xr3:uid="{07D2BA47-09F0-4150-9774-33A28653D4DF}" name="Column10665"/>
    <tableColumn id="10682" xr3:uid="{9DA5DACA-6BD9-493F-915D-C70840CC38B2}" name="Column10666"/>
    <tableColumn id="10683" xr3:uid="{17B0C17C-D163-4E09-8C8A-1A80513850A7}" name="Column10667"/>
    <tableColumn id="10684" xr3:uid="{23D25CD9-F2EF-4A7B-A41D-59190ED17B54}" name="Column10668"/>
    <tableColumn id="10685" xr3:uid="{99051FB6-516D-47A5-B218-02C504B0A53A}" name="Column10669"/>
    <tableColumn id="10686" xr3:uid="{436D2DEF-E47D-4E2E-B6BD-68F92CDAE6D8}" name="Column10670"/>
    <tableColumn id="10687" xr3:uid="{FA933382-C109-4245-B82F-FCE0C493691F}" name="Column10671"/>
    <tableColumn id="10688" xr3:uid="{4206042A-7767-4338-89C7-4C01967D3866}" name="Column10672"/>
    <tableColumn id="10689" xr3:uid="{DB4DC640-8503-402A-9E64-535F155D13BA}" name="Column10673"/>
    <tableColumn id="10690" xr3:uid="{DE267690-4E42-40C0-8E6D-27CC31F395E6}" name="Column10674"/>
    <tableColumn id="10691" xr3:uid="{10B00C40-AE54-499C-B3C3-9B665609EF82}" name="Column10675"/>
    <tableColumn id="10692" xr3:uid="{7F760F94-5090-4F47-8D55-798170D033EE}" name="Column10676"/>
    <tableColumn id="10693" xr3:uid="{CF4ECAA1-7A66-4A14-8A1B-B3EF1B600F99}" name="Column10677"/>
    <tableColumn id="10694" xr3:uid="{085A14F9-E7A4-46B2-BF2C-23BB9860710F}" name="Column10678"/>
    <tableColumn id="10695" xr3:uid="{443ED494-EE81-4996-9918-950F0F9E28DC}" name="Column10679"/>
    <tableColumn id="10696" xr3:uid="{5B2EDCB5-F304-4B33-8564-713336D2A0D9}" name="Column10680"/>
    <tableColumn id="10697" xr3:uid="{30E28C53-2796-4B20-A69C-56EFB9E450AE}" name="Column10681"/>
    <tableColumn id="10698" xr3:uid="{55900CBA-71EF-43A7-A457-A2B5C30AEEA5}" name="Column10682"/>
    <tableColumn id="10699" xr3:uid="{A0E87F61-46DA-4EAC-85DC-E814D04FFC5A}" name="Column10683"/>
    <tableColumn id="10700" xr3:uid="{8B6FD9C4-A1F4-493D-830D-5A3D8D3C95E7}" name="Column10684"/>
    <tableColumn id="10701" xr3:uid="{C574828D-FCBA-4583-92A2-87779AC67F55}" name="Column10685"/>
    <tableColumn id="10702" xr3:uid="{243BC2F7-D635-4BB0-8FA0-5307896A9810}" name="Column10686"/>
    <tableColumn id="10703" xr3:uid="{D6BBCCE4-BC5C-4366-9786-17E395D78143}" name="Column10687"/>
    <tableColumn id="10704" xr3:uid="{1D141793-CFD3-4865-B13C-91730714AA27}" name="Column10688"/>
    <tableColumn id="10705" xr3:uid="{31654F38-D39B-498F-8806-C24F8F5625B6}" name="Column10689"/>
    <tableColumn id="10706" xr3:uid="{BBB365BC-766A-4B20-B0F4-47569912230E}" name="Column10690"/>
    <tableColumn id="10707" xr3:uid="{4C03B287-75A0-42D8-A16B-6884A873E6FE}" name="Column10691"/>
    <tableColumn id="10708" xr3:uid="{9B651E4D-9CD7-42E4-8EC9-5D7042019D96}" name="Column10692"/>
    <tableColumn id="10709" xr3:uid="{A07088B0-0326-4703-AE8B-2BE6564A6D58}" name="Column10693"/>
    <tableColumn id="10710" xr3:uid="{3B5DE0F1-6ADB-47BF-A510-698B135B6E21}" name="Column10694"/>
    <tableColumn id="10711" xr3:uid="{F9AC0D1D-BA3A-411E-8D78-1753F89DF4C9}" name="Column10695"/>
    <tableColumn id="10712" xr3:uid="{59E1D8DC-B7C6-409E-B143-BC0A1981E1C3}" name="Column10696"/>
    <tableColumn id="10713" xr3:uid="{84E8FA59-E2CB-44C0-B52A-D450F563A32D}" name="Column10697"/>
    <tableColumn id="10714" xr3:uid="{85E8490E-19CD-411C-BB90-C8FF257D3697}" name="Column10698"/>
    <tableColumn id="10715" xr3:uid="{C2BB3ACE-0B7C-420D-9771-5560E8A984DC}" name="Column10699"/>
    <tableColumn id="10716" xr3:uid="{814C4BA7-A956-474D-9345-51353C726D5A}" name="Column10700"/>
    <tableColumn id="10717" xr3:uid="{7A4F0749-A20F-4987-A340-D34FEDF6338B}" name="Column10701"/>
    <tableColumn id="10718" xr3:uid="{7723579E-E817-4A81-A24C-C59CA2531544}" name="Column10702"/>
    <tableColumn id="10719" xr3:uid="{C230514C-317E-416D-A17C-7FF6A9BD0EB5}" name="Column10703"/>
    <tableColumn id="10720" xr3:uid="{9743553D-2A1A-445C-87AE-E89D8D53ED26}" name="Column10704"/>
    <tableColumn id="10721" xr3:uid="{F23D6666-04E2-4458-A9FB-7B00AD2B1DB0}" name="Column10705"/>
    <tableColumn id="10722" xr3:uid="{123216A3-AFA3-4AD3-A0D4-24BA1D9DF384}" name="Column10706"/>
    <tableColumn id="10723" xr3:uid="{C4AA840C-ACEA-44E2-85A7-B1A3B7E3D757}" name="Column10707"/>
    <tableColumn id="10724" xr3:uid="{FF48FA01-393E-406B-B95C-9C67B44A4AFC}" name="Column10708"/>
    <tableColumn id="10725" xr3:uid="{67896A8E-5684-495C-9E8D-12BADA6B7DC7}" name="Column10709"/>
    <tableColumn id="10726" xr3:uid="{5F5EA812-32A8-4750-8AC9-65C9DF36FFA5}" name="Column10710"/>
    <tableColumn id="10727" xr3:uid="{F95C3A17-A8C4-4BD8-821E-BF396871EFCF}" name="Column10711"/>
    <tableColumn id="10728" xr3:uid="{CF656611-CC72-4A91-A591-AC6F5D6D78B2}" name="Column10712"/>
    <tableColumn id="10729" xr3:uid="{5B727F94-DCFD-4527-8596-6021D1F68AA3}" name="Column10713"/>
    <tableColumn id="10730" xr3:uid="{449A6038-B7CA-479F-AA37-536BA77F6A56}" name="Column10714"/>
    <tableColumn id="10731" xr3:uid="{FDD72202-D25A-4B22-A66A-E5FA93DD3C5C}" name="Column10715"/>
    <tableColumn id="10732" xr3:uid="{C562EC7D-44BC-4786-811D-773EC3438351}" name="Column10716"/>
    <tableColumn id="10733" xr3:uid="{54CEA707-F280-490B-AD54-822D10E36A50}" name="Column10717"/>
    <tableColumn id="10734" xr3:uid="{327B288E-0C10-4D25-B65E-B74F943635E2}" name="Column10718"/>
    <tableColumn id="10735" xr3:uid="{230BFD31-242C-4E2F-8704-6B70A59458B5}" name="Column10719"/>
    <tableColumn id="10736" xr3:uid="{F151592B-78D8-41C7-A183-6A866D7EF390}" name="Column10720"/>
    <tableColumn id="10737" xr3:uid="{6B2DC5C4-D9B9-451D-8B12-D04FB4269889}" name="Column10721"/>
    <tableColumn id="10738" xr3:uid="{C44D9F97-89F1-4850-AD49-6FED2627D9EC}" name="Column10722"/>
    <tableColumn id="10739" xr3:uid="{670496DA-A022-4A0C-9D48-95989702D3DD}" name="Column10723"/>
    <tableColumn id="10740" xr3:uid="{5B1C3737-54F5-415D-9E1B-F16F5711A8E7}" name="Column10724"/>
    <tableColumn id="10741" xr3:uid="{AC616F46-3877-4124-B7C8-5307188ECD63}" name="Column10725"/>
    <tableColumn id="10742" xr3:uid="{219E3F5D-599A-4A67-A439-81E7980E5C6B}" name="Column10726"/>
    <tableColumn id="10743" xr3:uid="{D45C3682-D7E9-4B93-9D63-4DB396D37F02}" name="Column10727"/>
    <tableColumn id="10744" xr3:uid="{D9D41C1E-61C8-4A06-8AE6-2517421C940C}" name="Column10728"/>
    <tableColumn id="10745" xr3:uid="{D04B7C6B-5860-4097-A0E0-3A6CD091E84B}" name="Column10729"/>
    <tableColumn id="10746" xr3:uid="{5D3617C9-4216-4BC8-A6D6-BDD952A0C72B}" name="Column10730"/>
    <tableColumn id="10747" xr3:uid="{1271EED6-610F-4F09-BCD8-18F76D081923}" name="Column10731"/>
    <tableColumn id="10748" xr3:uid="{D7F1F10A-D000-40DD-99FD-9D84FB02319C}" name="Column10732"/>
    <tableColumn id="10749" xr3:uid="{DC7A5F48-808F-4A1A-B85B-4D522067C7C3}" name="Column10733"/>
    <tableColumn id="10750" xr3:uid="{B353372A-6F98-40E8-B80A-EF9B0E84ACBC}" name="Column10734"/>
    <tableColumn id="10751" xr3:uid="{282895FC-6E2B-4745-951C-C0378B5568D4}" name="Column10735"/>
    <tableColumn id="10752" xr3:uid="{4062A8E2-48D7-4100-924B-959D021F9D6A}" name="Column10736"/>
    <tableColumn id="10753" xr3:uid="{9E15E068-3E0E-4F56-B1B6-5E3E4F3F8B04}" name="Column10737"/>
    <tableColumn id="10754" xr3:uid="{CBC33D4A-4B70-4D97-A97F-92FFAE70A6B6}" name="Column10738"/>
    <tableColumn id="10755" xr3:uid="{F7A2E4A6-04AA-4F0A-A463-A4FD7E660F4B}" name="Column10739"/>
    <tableColumn id="10756" xr3:uid="{387E5FA3-4369-4A1C-9A62-7FDA4FC9160D}" name="Column10740"/>
    <tableColumn id="10757" xr3:uid="{D38E3AB8-BED5-4AB4-8ED5-709F831729F1}" name="Column10741"/>
    <tableColumn id="10758" xr3:uid="{29158C55-5D1C-4B49-B170-1A5FE71F6262}" name="Column10742"/>
    <tableColumn id="10759" xr3:uid="{17AE3303-BD92-47EB-BB78-C240D36DED87}" name="Column10743"/>
    <tableColumn id="10760" xr3:uid="{626716D1-06D4-47E8-A895-8AA3743009F6}" name="Column10744"/>
    <tableColumn id="10761" xr3:uid="{12466761-D552-453F-8A1F-9D13C5C2A47D}" name="Column10745"/>
    <tableColumn id="10762" xr3:uid="{47B02088-02E2-44FF-BD88-47A408D39076}" name="Column10746"/>
    <tableColumn id="10763" xr3:uid="{02F7B7D2-BD77-4403-BCEC-CF697CA09282}" name="Column10747"/>
    <tableColumn id="10764" xr3:uid="{F2769B56-1DC2-4361-8753-0A630DE6FBEC}" name="Column10748"/>
    <tableColumn id="10765" xr3:uid="{3ACC0B37-F4BC-42F4-BE23-FCF2B369B6D0}" name="Column10749"/>
    <tableColumn id="10766" xr3:uid="{A6584210-6624-4FF9-A8E4-79BFADBB00F8}" name="Column10750"/>
    <tableColumn id="10767" xr3:uid="{F0854D45-78A7-4BB5-AC5E-FE7DD5AC7043}" name="Column10751"/>
    <tableColumn id="10768" xr3:uid="{280F91B5-1F8A-4467-AA16-F35582932D1A}" name="Column10752"/>
    <tableColumn id="10769" xr3:uid="{6D9E492F-A3E2-48F1-BBC9-2CC0528AB78D}" name="Column10753"/>
    <tableColumn id="10770" xr3:uid="{8A138EC9-4A03-4E9F-B742-31467D711407}" name="Column10754"/>
    <tableColumn id="10771" xr3:uid="{D8AA61A8-F788-4A4E-98B0-1F393BAFFB1E}" name="Column10755"/>
    <tableColumn id="10772" xr3:uid="{A9894CEB-B224-4020-93C4-4536F620843D}" name="Column10756"/>
    <tableColumn id="10773" xr3:uid="{F7D53DAA-2D6A-42D7-866D-77CDE5D4C3EF}" name="Column10757"/>
    <tableColumn id="10774" xr3:uid="{2FD2AFF5-3592-4C07-94C0-F00ED188E8B9}" name="Column10758"/>
    <tableColumn id="10775" xr3:uid="{EA51E118-2622-41DD-9B87-2E12387A4853}" name="Column10759"/>
    <tableColumn id="10776" xr3:uid="{FD4D8FEF-61B1-4EB2-854B-3E20416D35FE}" name="Column10760"/>
    <tableColumn id="10777" xr3:uid="{620A810A-DCA6-4465-91B5-8511A0EA3B48}" name="Column10761"/>
    <tableColumn id="10778" xr3:uid="{CB290B12-D62F-454F-BEAC-A7375F4725A8}" name="Column10762"/>
    <tableColumn id="10779" xr3:uid="{9706561A-2938-4E97-A181-885B05AECFA4}" name="Column10763"/>
    <tableColumn id="10780" xr3:uid="{0557356B-B4D1-4F0C-AEBB-3A5B669B3F75}" name="Column10764"/>
    <tableColumn id="10781" xr3:uid="{FA1283AD-8D87-4B18-A019-BE3BDA366C0E}" name="Column10765"/>
    <tableColumn id="10782" xr3:uid="{FB1C7F9E-95A5-4A05-9EED-1878BE220521}" name="Column10766"/>
    <tableColumn id="10783" xr3:uid="{92B5C51E-0969-4968-ABDD-3BB6184E1426}" name="Column10767"/>
    <tableColumn id="10784" xr3:uid="{7981D922-345A-4CED-9FCB-B931EC72FFFD}" name="Column10768"/>
    <tableColumn id="10785" xr3:uid="{FAED55D4-46F9-4175-9177-1EF29A2341AC}" name="Column10769"/>
    <tableColumn id="10786" xr3:uid="{E2CD6E50-F26D-4D32-82A4-BC4C413682B0}" name="Column10770"/>
    <tableColumn id="10787" xr3:uid="{6E1CB2FB-8072-4E83-BBCF-DE12EEF58735}" name="Column10771"/>
    <tableColumn id="10788" xr3:uid="{005150A2-D9B6-4B2B-9E56-7D3578117B8F}" name="Column10772"/>
    <tableColumn id="10789" xr3:uid="{B6AAF88A-A292-4E25-9B6C-DD011466511C}" name="Column10773"/>
    <tableColumn id="10790" xr3:uid="{BC61CA9A-21B2-45F4-BC07-CBA5E7FEA617}" name="Column10774"/>
    <tableColumn id="10791" xr3:uid="{446BDEB4-B8FB-4009-9DF9-06EB8B713F43}" name="Column10775"/>
    <tableColumn id="10792" xr3:uid="{D456810A-BAB1-4677-999D-3F85C99B7B40}" name="Column10776"/>
    <tableColumn id="10793" xr3:uid="{DDF24856-7184-4287-8628-CB6C7F880A48}" name="Column10777"/>
    <tableColumn id="10794" xr3:uid="{24BE99D6-3541-4843-9B2A-89E7A2A3B4FE}" name="Column10778"/>
    <tableColumn id="10795" xr3:uid="{1FE73CAD-DD3D-4D3D-A263-ABF1D75B017D}" name="Column10779"/>
    <tableColumn id="10796" xr3:uid="{F7438FC3-E483-4207-84F3-F6B9B0941B4B}" name="Column10780"/>
    <tableColumn id="10797" xr3:uid="{9A73758E-78E1-4489-926B-3132B84E8D23}" name="Column10781"/>
    <tableColumn id="10798" xr3:uid="{8623FEC8-DF0E-47DF-859D-D016CA59B846}" name="Column10782"/>
    <tableColumn id="10799" xr3:uid="{33AD71CD-B6EA-4A06-8EFF-C2934C205E58}" name="Column10783"/>
    <tableColumn id="10800" xr3:uid="{ABF1A0C6-E3FB-4160-8C1C-28E1CE5AA1E0}" name="Column10784"/>
    <tableColumn id="10801" xr3:uid="{9F596ACC-FF3A-492A-9EF1-CAB21E310B8F}" name="Column10785"/>
    <tableColumn id="10802" xr3:uid="{7FAAF462-A184-4CBD-B7A0-4C58C28252A0}" name="Column10786"/>
    <tableColumn id="10803" xr3:uid="{CAA1C5C4-A42F-430C-A94F-CA74CAB24046}" name="Column10787"/>
    <tableColumn id="10804" xr3:uid="{C3E03782-409C-485C-A210-56777DB463F6}" name="Column10788"/>
    <tableColumn id="10805" xr3:uid="{9EE55CC9-74BC-4C9C-A125-B77C0A89972B}" name="Column10789"/>
    <tableColumn id="10806" xr3:uid="{137C32FF-4854-4736-90DD-DBC1B9F91456}" name="Column10790"/>
    <tableColumn id="10807" xr3:uid="{97E7293B-802D-4530-9D02-3BACA738517F}" name="Column10791"/>
    <tableColumn id="10808" xr3:uid="{D2F3A218-4E94-45FF-B9BB-248D75B3B1B5}" name="Column10792"/>
    <tableColumn id="10809" xr3:uid="{F081F88F-6552-4E8B-9CD9-5F53B45E0C71}" name="Column10793"/>
    <tableColumn id="10810" xr3:uid="{600FBCE9-01BB-4A5B-B575-2063BC4F9AA4}" name="Column10794"/>
    <tableColumn id="10811" xr3:uid="{D61E498B-CC9A-4A0D-BF97-78A6D23554E0}" name="Column10795"/>
    <tableColumn id="10812" xr3:uid="{D3B294F9-CC67-4498-BD92-0733C081BE6A}" name="Column10796"/>
    <tableColumn id="10813" xr3:uid="{75D4A0A8-6973-4B7D-BCA0-09334FE4EE53}" name="Column10797"/>
    <tableColumn id="10814" xr3:uid="{60A9885C-345A-43E2-BD0B-A9E426220BD2}" name="Column10798"/>
    <tableColumn id="10815" xr3:uid="{555B21E2-37AA-4979-8AAE-C108DA2989FA}" name="Column10799"/>
    <tableColumn id="10816" xr3:uid="{6083CC28-9D72-44B3-9652-9808EC1F160B}" name="Column10800"/>
    <tableColumn id="10817" xr3:uid="{5952075D-4744-4E1E-B6B6-3ADEC64BA768}" name="Column10801"/>
    <tableColumn id="10818" xr3:uid="{3F3FC9C7-3BA0-4F4A-AAB9-DE23847D4612}" name="Column10802"/>
    <tableColumn id="10819" xr3:uid="{BEB8842C-D343-4D8C-96EF-00A1E84E980A}" name="Column10803"/>
    <tableColumn id="10820" xr3:uid="{247876F5-64C2-450E-9F50-736B13AE36CD}" name="Column10804"/>
    <tableColumn id="10821" xr3:uid="{BACCC0D2-FFD1-477D-9F82-3234344BCCD8}" name="Column10805"/>
    <tableColumn id="10822" xr3:uid="{0447FD19-9065-4F6D-9AD6-95E217967B53}" name="Column10806"/>
    <tableColumn id="10823" xr3:uid="{97A9D606-BDF7-44F1-92A1-08869959508E}" name="Column10807"/>
    <tableColumn id="10824" xr3:uid="{E4EEB7E7-A220-4436-971F-361CD13D2519}" name="Column10808"/>
    <tableColumn id="10825" xr3:uid="{AF8E0665-D26B-45BF-A90F-A8F7EB22568F}" name="Column10809"/>
    <tableColumn id="10826" xr3:uid="{32CA324F-E77E-440D-8FC5-6C803AABF648}" name="Column10810"/>
    <tableColumn id="10827" xr3:uid="{9F342C4D-0EFC-48CA-9476-98319FF30343}" name="Column10811"/>
    <tableColumn id="10828" xr3:uid="{E40DAC07-1266-4A73-A3AF-B38B2BD6E643}" name="Column10812"/>
    <tableColumn id="10829" xr3:uid="{572842D1-11E9-4E17-BB6C-7F52D6AE1E25}" name="Column10813"/>
    <tableColumn id="10830" xr3:uid="{F87AB092-5395-4AB1-8116-A64B8657E8CE}" name="Column10814"/>
    <tableColumn id="10831" xr3:uid="{D1259180-9C5C-4C5D-BABC-16FDE1E25A11}" name="Column10815"/>
    <tableColumn id="10832" xr3:uid="{F1988F15-A8E0-45AF-B78D-44ADDC726FF9}" name="Column10816"/>
    <tableColumn id="10833" xr3:uid="{54895557-0DB0-4A84-A08E-ADAC4B35ED20}" name="Column10817"/>
    <tableColumn id="10834" xr3:uid="{1EFBB188-59D6-4BA7-8E66-3062FCB1BEF6}" name="Column10818"/>
    <tableColumn id="10835" xr3:uid="{81C0AC62-AAEB-446E-885D-1D2B0C9DED08}" name="Column10819"/>
    <tableColumn id="10836" xr3:uid="{89E8AE6E-7756-470E-AA58-CA9A752F9AE6}" name="Column10820"/>
    <tableColumn id="10837" xr3:uid="{116B85FF-F1CE-45E8-B7E3-CF4A23AEEE46}" name="Column10821"/>
    <tableColumn id="10838" xr3:uid="{D546627A-812A-41A1-8AC6-7FE9E1F504FC}" name="Column10822"/>
    <tableColumn id="10839" xr3:uid="{016A1E20-D244-4A28-88B1-0C3CAB3FE371}" name="Column10823"/>
    <tableColumn id="10840" xr3:uid="{D3613652-40E5-4D79-AE56-B9B4D05305A9}" name="Column10824"/>
    <tableColumn id="10841" xr3:uid="{C6CC0A90-54CD-4678-AD40-742501C648B0}" name="Column10825"/>
    <tableColumn id="10842" xr3:uid="{F1D88E22-7883-415E-9195-5BFED84B1EB6}" name="Column10826"/>
    <tableColumn id="10843" xr3:uid="{C49CEF12-AA59-4EF7-B4C5-1611C1148419}" name="Column10827"/>
    <tableColumn id="10844" xr3:uid="{C6006DB5-3756-4E64-A12B-807970DC9D29}" name="Column10828"/>
    <tableColumn id="10845" xr3:uid="{6F3A3AB1-7554-4273-BAA4-FD0304CB150C}" name="Column10829"/>
    <tableColumn id="10846" xr3:uid="{70162704-ADA4-404D-BD88-C89A46FE2258}" name="Column10830"/>
    <tableColumn id="10847" xr3:uid="{F1796499-C7BA-4C81-BE21-2A1BF519F61D}" name="Column10831"/>
    <tableColumn id="10848" xr3:uid="{F51E3FED-B903-4292-9074-3807E4CE1B94}" name="Column10832"/>
    <tableColumn id="10849" xr3:uid="{E571CDDE-7F23-4BE5-99AD-B398AA8AF4FB}" name="Column10833"/>
    <tableColumn id="10850" xr3:uid="{FA014DF9-B5ED-4D28-AA56-2D4E01FCAB93}" name="Column10834"/>
    <tableColumn id="10851" xr3:uid="{384D525B-250D-404B-9500-EDE5E672641A}" name="Column10835"/>
    <tableColumn id="10852" xr3:uid="{236CCCCB-9B4B-4B39-BCF1-CB9C9F081B15}" name="Column10836"/>
    <tableColumn id="10853" xr3:uid="{F3A8E510-8F02-4440-9F32-7591E20392B1}" name="Column10837"/>
    <tableColumn id="10854" xr3:uid="{7860C8B0-6355-40FD-A21E-5CC366C95276}" name="Column10838"/>
    <tableColumn id="10855" xr3:uid="{4D729A3B-FA45-40D1-B5FB-3EF1F1EB9482}" name="Column10839"/>
    <tableColumn id="10856" xr3:uid="{FDF56A5A-D93A-405B-A308-077A5C815EF3}" name="Column10840"/>
    <tableColumn id="10857" xr3:uid="{3C0175F9-1BA3-490D-B8C3-7BF8D49FBA3E}" name="Column10841"/>
    <tableColumn id="10858" xr3:uid="{B56D3A40-7D8B-47F6-9E75-8EA9C3067DC9}" name="Column10842"/>
    <tableColumn id="10859" xr3:uid="{035BF9F6-4548-4F2C-B85B-EE9C38F99E45}" name="Column10843"/>
    <tableColumn id="10860" xr3:uid="{CA664B76-19B3-4A60-BDFB-795C2EB18418}" name="Column10844"/>
    <tableColumn id="10861" xr3:uid="{ABF03BC4-3752-431D-8D78-6938FCD3C5A7}" name="Column10845"/>
    <tableColumn id="10862" xr3:uid="{76EA6B34-20AE-4438-91D2-AB0A6882B477}" name="Column10846"/>
    <tableColumn id="10863" xr3:uid="{AB127663-3814-4620-8002-E63390A42D82}" name="Column10847"/>
    <tableColumn id="10864" xr3:uid="{B330D159-E9C1-47C5-9541-C700566BB6BF}" name="Column10848"/>
    <tableColumn id="10865" xr3:uid="{B96C27DC-F325-4972-8E40-38C52AEAA739}" name="Column10849"/>
    <tableColumn id="10866" xr3:uid="{396CAC53-9729-4D3A-94F8-F8AF50910ED9}" name="Column10850"/>
    <tableColumn id="10867" xr3:uid="{798A22AC-298C-4EE5-ABFD-062047D6EF97}" name="Column10851"/>
    <tableColumn id="10868" xr3:uid="{E3A7425C-C8A4-4A4F-A3D8-99E7B2CE37B2}" name="Column10852"/>
    <tableColumn id="10869" xr3:uid="{1A91B3CB-0218-43F6-9B51-BA7E1C127FC3}" name="Column10853"/>
    <tableColumn id="10870" xr3:uid="{F34461E6-AEB7-4146-B210-CFA1E6370223}" name="Column10854"/>
    <tableColumn id="10871" xr3:uid="{74FBAD78-C43B-487D-B613-FF671727EED4}" name="Column10855"/>
    <tableColumn id="10872" xr3:uid="{2C8B23C4-5329-478D-B968-3D2AE9B45AF3}" name="Column10856"/>
    <tableColumn id="10873" xr3:uid="{2BAD29B4-84A2-41EA-A9E8-191EF03EC4E2}" name="Column10857"/>
    <tableColumn id="10874" xr3:uid="{A547500E-C7A1-4E35-8B4E-2CD5CC4953B8}" name="Column10858"/>
    <tableColumn id="10875" xr3:uid="{50B23D8E-554B-4D0B-8E9D-25EA53EF441B}" name="Column10859"/>
    <tableColumn id="10876" xr3:uid="{8702A12B-6DC5-4540-B4B7-2385065BC5DE}" name="Column10860"/>
    <tableColumn id="10877" xr3:uid="{AC3C9500-CEC6-4A56-969C-2C9CB26B5555}" name="Column10861"/>
    <tableColumn id="10878" xr3:uid="{B2A550CF-5AE0-4B12-BD94-5B3EB0E87080}" name="Column10862"/>
    <tableColumn id="10879" xr3:uid="{F3C71B5E-698E-40A9-A7CB-A736F76DD855}" name="Column10863"/>
    <tableColumn id="10880" xr3:uid="{1364F878-F9E8-4FE9-8249-8AD2876FD643}" name="Column10864"/>
    <tableColumn id="10881" xr3:uid="{D579BBCF-5FC7-472C-B0D8-7495E5D2071D}" name="Column10865"/>
    <tableColumn id="10882" xr3:uid="{1CDD387A-6BFB-4202-86A6-71C0110D3974}" name="Column10866"/>
    <tableColumn id="10883" xr3:uid="{31D3C86D-5270-4FDF-87DD-6C9DFA4F121B}" name="Column10867"/>
    <tableColumn id="10884" xr3:uid="{C2F20251-31FE-4688-BF0C-A80DC1D61A8D}" name="Column10868"/>
    <tableColumn id="10885" xr3:uid="{5097B70D-69CE-4BB4-B277-463F8012A903}" name="Column10869"/>
    <tableColumn id="10886" xr3:uid="{5390212F-CA98-4D1F-BDE0-090641603801}" name="Column10870"/>
    <tableColumn id="10887" xr3:uid="{AC28EA44-02DE-423A-8CCA-64939B32D981}" name="Column10871"/>
    <tableColumn id="10888" xr3:uid="{7207947A-C73B-481C-83B7-C96F417950FA}" name="Column10872"/>
    <tableColumn id="10889" xr3:uid="{28A8C049-7E38-417E-A930-863C95198501}" name="Column10873"/>
    <tableColumn id="10890" xr3:uid="{4721D71B-D900-4750-A3BD-E1F11ED12B3E}" name="Column10874"/>
    <tableColumn id="10891" xr3:uid="{4C25BABA-9F09-4B37-9706-2F975F48C445}" name="Column10875"/>
    <tableColumn id="10892" xr3:uid="{796AC5BF-44C2-4229-BF57-4D693926C0BD}" name="Column10876"/>
    <tableColumn id="10893" xr3:uid="{A6DACC0E-AA60-44CF-B8A9-FF9F7A1D0962}" name="Column10877"/>
    <tableColumn id="10894" xr3:uid="{F60795C1-B14B-4075-AD7E-79F315B93BF2}" name="Column10878"/>
    <tableColumn id="10895" xr3:uid="{191CD03E-4ADF-41BE-B608-02B45B7EE0BC}" name="Column10879"/>
    <tableColumn id="10896" xr3:uid="{6BAD49B7-B733-47F7-A38C-90BAE1534361}" name="Column10880"/>
    <tableColumn id="10897" xr3:uid="{694ACD73-FE7E-4197-97D4-D0E99A1E0CE3}" name="Column10881"/>
    <tableColumn id="10898" xr3:uid="{050E9E45-6777-472E-817B-D295A3AEF84A}" name="Column10882"/>
    <tableColumn id="10899" xr3:uid="{7865B3AF-3FFF-4082-9030-171008281218}" name="Column10883"/>
    <tableColumn id="10900" xr3:uid="{55D8092D-03A2-4AE1-A84D-935DE9E95379}" name="Column10884"/>
    <tableColumn id="10901" xr3:uid="{4B795A42-991C-4FC7-B666-03265FC7A101}" name="Column10885"/>
    <tableColumn id="10902" xr3:uid="{8F9F7DCB-27A8-4939-8C3B-67E411A608B2}" name="Column10886"/>
    <tableColumn id="10903" xr3:uid="{4C77AD89-3EFC-45A6-BA36-68DED2748015}" name="Column10887"/>
    <tableColumn id="10904" xr3:uid="{6829991E-CDE1-4C2A-B8FD-3030078BCE2D}" name="Column10888"/>
    <tableColumn id="10905" xr3:uid="{07DBC037-E976-48E7-A072-2731D83104D0}" name="Column10889"/>
    <tableColumn id="10906" xr3:uid="{449D87CD-A8F0-4710-B3F4-DF1B99A16960}" name="Column10890"/>
    <tableColumn id="10907" xr3:uid="{F29A64FF-52C8-4625-9549-C63A40A901BE}" name="Column10891"/>
    <tableColumn id="10908" xr3:uid="{33AC9BA1-08FF-4229-B6D8-D76C6B71C8DE}" name="Column10892"/>
    <tableColumn id="10909" xr3:uid="{AF5A751D-D63C-4D9A-ADD0-14BA922C6AE6}" name="Column10893"/>
    <tableColumn id="10910" xr3:uid="{20AC5759-9F74-4222-BE19-B320FFD8D663}" name="Column10894"/>
    <tableColumn id="10911" xr3:uid="{F2409310-14E1-48C6-8B6E-EBC71D26533B}" name="Column10895"/>
    <tableColumn id="10912" xr3:uid="{8C360E0E-593F-44F2-9296-A05FB144BD3D}" name="Column10896"/>
    <tableColumn id="10913" xr3:uid="{7C64FC5F-28D4-4228-A32C-2A5B3ADC0742}" name="Column10897"/>
    <tableColumn id="10914" xr3:uid="{2D1A6A45-F9ED-4EC7-88C7-3CF70029BF4F}" name="Column10898"/>
    <tableColumn id="10915" xr3:uid="{A4677FCD-0050-45E5-B142-6D475C83F842}" name="Column10899"/>
    <tableColumn id="10916" xr3:uid="{4EF4ECD4-86CC-41AD-9BEA-DDD5C5FF4B14}" name="Column10900"/>
    <tableColumn id="10917" xr3:uid="{4FA61221-2AEE-4004-A2D3-195FC33B3981}" name="Column10901"/>
    <tableColumn id="10918" xr3:uid="{FAE52C4C-83D3-445A-845D-64DF4FE2DFD4}" name="Column10902"/>
    <tableColumn id="10919" xr3:uid="{64D48F29-464B-4B0A-A00B-56E217C058AB}" name="Column10903"/>
    <tableColumn id="10920" xr3:uid="{BC9B1163-A29D-4156-A50F-26C1E0CDD3E9}" name="Column10904"/>
    <tableColumn id="10921" xr3:uid="{C37ABE98-71C3-4A07-8805-A36D99C4090D}" name="Column10905"/>
    <tableColumn id="10922" xr3:uid="{954A430B-FEAE-4CF1-8A59-6D25B1C3C8D3}" name="Column10906"/>
    <tableColumn id="10923" xr3:uid="{A7B09689-6B66-46A4-9372-FED9FD0D04B0}" name="Column10907"/>
    <tableColumn id="10924" xr3:uid="{C47C7054-E0F2-43BC-AF90-1CA94BF4BF43}" name="Column10908"/>
    <tableColumn id="10925" xr3:uid="{13F7AE8A-243A-48EF-88F5-F0905CCFB200}" name="Column10909"/>
    <tableColumn id="10926" xr3:uid="{EA6F4DA3-33B5-40E0-BB21-BB588DA84B1A}" name="Column10910"/>
    <tableColumn id="10927" xr3:uid="{B0C819D7-4B5B-48B6-9CA5-788825DB1423}" name="Column10911"/>
    <tableColumn id="10928" xr3:uid="{D7B55486-2DBD-48DC-9D91-D9AB3D868865}" name="Column10912"/>
    <tableColumn id="10929" xr3:uid="{D9CA1322-C47D-445D-B43F-6B216416DC5A}" name="Column10913"/>
    <tableColumn id="10930" xr3:uid="{9D994F8F-1BA5-414E-B350-036AC3B57917}" name="Column10914"/>
    <tableColumn id="10931" xr3:uid="{790362E5-F98A-4A30-A9B2-A6BA7F8BD463}" name="Column10915"/>
    <tableColumn id="10932" xr3:uid="{88510177-F23D-48BE-92C9-D7A9C9FB3DAE}" name="Column10916"/>
    <tableColumn id="10933" xr3:uid="{C426619D-3371-4C2B-9062-839CEE8C5F51}" name="Column10917"/>
    <tableColumn id="10934" xr3:uid="{3A63A749-948C-467A-B309-CD4BBC142C79}" name="Column10918"/>
    <tableColumn id="10935" xr3:uid="{6FD4D452-DF79-4237-86AD-F568B026B1FD}" name="Column10919"/>
    <tableColumn id="10936" xr3:uid="{41DD2FC6-7B3D-4CF9-A28B-87848EC0987A}" name="Column10920"/>
    <tableColumn id="10937" xr3:uid="{FED30D65-F629-40F8-8BD8-D50CFDB37075}" name="Column10921"/>
    <tableColumn id="10938" xr3:uid="{0372D709-99B3-413D-B0A2-8A8CE3F2AC87}" name="Column10922"/>
    <tableColumn id="10939" xr3:uid="{0C8AA529-6684-47FE-9EA0-B61686031DA8}" name="Column10923"/>
    <tableColumn id="10940" xr3:uid="{C831806A-F2A5-4B4B-8B8C-41994A2B1044}" name="Column10924"/>
    <tableColumn id="10941" xr3:uid="{1D6D786F-E3C1-4F4D-AF3C-291C6970EB81}" name="Column10925"/>
    <tableColumn id="10942" xr3:uid="{137B48C0-5C70-4921-B91D-A5F3E3979ABE}" name="Column10926"/>
    <tableColumn id="10943" xr3:uid="{ABEC525A-B9EE-49B4-B93D-09BB2C287E6F}" name="Column10927"/>
    <tableColumn id="10944" xr3:uid="{A9414795-0674-4D5D-BC5D-3D615EA9F0DD}" name="Column10928"/>
    <tableColumn id="10945" xr3:uid="{D89D6A27-9C7E-4FD9-B849-85BEE89F618D}" name="Column10929"/>
    <tableColumn id="10946" xr3:uid="{81B5B3EE-B7E7-4F89-B90F-F0874F79FA07}" name="Column10930"/>
    <tableColumn id="10947" xr3:uid="{01FFBEFF-73BA-4A74-BB1B-E74E73117DC3}" name="Column10931"/>
    <tableColumn id="10948" xr3:uid="{BF0E0723-F619-4D76-9EC2-23126E60462A}" name="Column10932"/>
    <tableColumn id="10949" xr3:uid="{A194BC14-ABA6-4790-B25C-18421A822C7B}" name="Column10933"/>
    <tableColumn id="10950" xr3:uid="{17AB49A8-AF4D-4692-A117-A0291749305F}" name="Column10934"/>
    <tableColumn id="10951" xr3:uid="{613AF282-C28C-44F9-A3C5-18961E6F7ECD}" name="Column10935"/>
    <tableColumn id="10952" xr3:uid="{695C4CC5-CCF3-47C7-90C9-DC6A49FAD069}" name="Column10936"/>
    <tableColumn id="10953" xr3:uid="{A688A020-3BCB-41BF-8FF8-6A342E31345B}" name="Column10937"/>
    <tableColumn id="10954" xr3:uid="{429FD118-446F-4DA4-BEF5-DFECA04E76E7}" name="Column10938"/>
    <tableColumn id="10955" xr3:uid="{878D1A8E-9087-4186-A085-35F677779227}" name="Column10939"/>
    <tableColumn id="10956" xr3:uid="{F3B341E4-2149-4B58-B4B5-568C48E097F5}" name="Column10940"/>
    <tableColumn id="10957" xr3:uid="{37D1C1D5-C293-4E4C-974D-B919A761E619}" name="Column10941"/>
    <tableColumn id="10958" xr3:uid="{5103E8A1-8853-4ADD-84A1-75EB06480C0E}" name="Column10942"/>
    <tableColumn id="10959" xr3:uid="{F9D4C1D9-5CD1-49B8-AEC4-767CB9F826F2}" name="Column10943"/>
    <tableColumn id="10960" xr3:uid="{24267D89-33F6-471D-A645-B6912989E986}" name="Column10944"/>
    <tableColumn id="10961" xr3:uid="{E6E9E89E-1946-49BA-B47D-117990132541}" name="Column10945"/>
    <tableColumn id="10962" xr3:uid="{0EF8AD98-1F87-45C9-A1BD-8356068F607C}" name="Column10946"/>
    <tableColumn id="10963" xr3:uid="{044653A6-51CE-494D-BF39-BF76EFB56AE8}" name="Column10947"/>
    <tableColumn id="10964" xr3:uid="{789EA5AA-FBFA-4063-86F3-1FBA750F8D1D}" name="Column10948"/>
    <tableColumn id="10965" xr3:uid="{1CDA8278-9BC2-417E-A7FE-D5C1743A450F}" name="Column10949"/>
    <tableColumn id="10966" xr3:uid="{4550239E-934F-41C2-9D89-8E227049B503}" name="Column10950"/>
    <tableColumn id="10967" xr3:uid="{7B61B409-7AF9-4C28-BA24-69538FD69042}" name="Column10951"/>
    <tableColumn id="10968" xr3:uid="{7453C205-83DF-4F44-9350-568AA7CD5008}" name="Column10952"/>
    <tableColumn id="10969" xr3:uid="{0D89D751-0244-45EF-84F6-39D084D3C93C}" name="Column10953"/>
    <tableColumn id="10970" xr3:uid="{62FA451F-4293-49F2-8086-DD625F6E18CE}" name="Column10954"/>
    <tableColumn id="10971" xr3:uid="{2E2993E6-F6D4-4808-B381-4FF069FA368B}" name="Column10955"/>
    <tableColumn id="10972" xr3:uid="{10A7D165-ADD4-440A-ABF3-8BDDC3C53AB2}" name="Column10956"/>
    <tableColumn id="10973" xr3:uid="{28860578-DAC6-4AEF-93C1-0D9DFE904380}" name="Column10957"/>
    <tableColumn id="10974" xr3:uid="{08B8B6AC-8674-4F0E-AE01-2F2B30EDC95B}" name="Column10958"/>
    <tableColumn id="10975" xr3:uid="{04804429-9ED9-4560-BE6F-A5D22953B493}" name="Column10959"/>
    <tableColumn id="10976" xr3:uid="{EF4F0B12-1C27-41EA-9AB1-A4CD09228388}" name="Column10960"/>
    <tableColumn id="10977" xr3:uid="{2A118F0C-3EAD-4E5F-84E9-4A15AC41F35F}" name="Column10961"/>
    <tableColumn id="10978" xr3:uid="{F39522BB-A923-4BB0-B013-056252297993}" name="Column10962"/>
    <tableColumn id="10979" xr3:uid="{493CE6C6-8DF1-4DD9-A271-02AACDBBED72}" name="Column10963"/>
    <tableColumn id="10980" xr3:uid="{03E338E5-5880-46AF-8819-48E9804FB706}" name="Column10964"/>
    <tableColumn id="10981" xr3:uid="{28E75A0B-C9CD-42FC-AC3E-07A735CCF54C}" name="Column10965"/>
    <tableColumn id="10982" xr3:uid="{9E458DD7-E520-4C4C-9BF1-FC70D83E6574}" name="Column10966"/>
    <tableColumn id="10983" xr3:uid="{439855E1-A4EF-4F32-8876-D2A94BBB2E26}" name="Column10967"/>
    <tableColumn id="10984" xr3:uid="{D11F0C9F-142F-42A7-9689-88AD3C2021C6}" name="Column10968"/>
    <tableColumn id="10985" xr3:uid="{DD51D1D2-8FC8-485B-9FB8-6B256EB4BCEE}" name="Column10969"/>
    <tableColumn id="10986" xr3:uid="{D8EF1E98-A741-41BD-B6C4-0B803F59F562}" name="Column10970"/>
    <tableColumn id="10987" xr3:uid="{03C0A728-5DD1-489A-8DEE-A8A32790058F}" name="Column10971"/>
    <tableColumn id="10988" xr3:uid="{04A9CE05-230F-4AEA-9C8B-9BA3F79131C1}" name="Column10972"/>
    <tableColumn id="10989" xr3:uid="{75B1996B-0D59-4B6A-80F5-00EF6EB89008}" name="Column10973"/>
    <tableColumn id="10990" xr3:uid="{CAF52CB2-C356-415D-B057-8595CC8C9162}" name="Column10974"/>
    <tableColumn id="10991" xr3:uid="{34C9F71D-33EB-4041-B629-4CB63DFAD559}" name="Column10975"/>
    <tableColumn id="10992" xr3:uid="{A8C22DC2-BDA6-4763-A1F8-E43EA3EEE511}" name="Column10976"/>
    <tableColumn id="10993" xr3:uid="{C7C18211-E6C8-4E87-9FEB-578540ED2224}" name="Column10977"/>
    <tableColumn id="10994" xr3:uid="{2D7368A6-F224-4025-9DBF-5267484457B5}" name="Column10978"/>
    <tableColumn id="10995" xr3:uid="{B6BBD826-0AE8-457D-9DEC-00A3F744326C}" name="Column10979"/>
    <tableColumn id="10996" xr3:uid="{A3948D61-530E-4863-A1E9-32C187C91FDA}" name="Column10980"/>
    <tableColumn id="10997" xr3:uid="{A91E27FF-620C-4985-A789-5E88CC8616FA}" name="Column10981"/>
    <tableColumn id="10998" xr3:uid="{D72377F4-4801-4286-A6E9-1FA4CEBB839C}" name="Column10982"/>
    <tableColumn id="10999" xr3:uid="{364AAA09-EDE9-4C2F-8791-121C9A78D492}" name="Column10983"/>
    <tableColumn id="11000" xr3:uid="{6446E726-F831-4443-8844-0F6740805968}" name="Column10984"/>
    <tableColumn id="11001" xr3:uid="{F63C36DD-B5B6-47BB-91E7-E0A13BFE593E}" name="Column10985"/>
    <tableColumn id="11002" xr3:uid="{5B71499A-5744-4960-94E7-A604FB2AB223}" name="Column10986"/>
    <tableColumn id="11003" xr3:uid="{45F3E7E1-4847-4AEF-9FAA-74FCE0FC6670}" name="Column10987"/>
    <tableColumn id="11004" xr3:uid="{590C3E30-0354-45B1-9281-F48F7D79FA32}" name="Column10988"/>
    <tableColumn id="11005" xr3:uid="{79378895-5EF6-4A04-97A9-5DC29DA9466C}" name="Column10989"/>
    <tableColumn id="11006" xr3:uid="{300701EC-BD74-4252-ABF1-F80F98886F1D}" name="Column10990"/>
    <tableColumn id="11007" xr3:uid="{71E9E629-FCEC-402D-82FA-9FA5793E8FCC}" name="Column10991"/>
    <tableColumn id="11008" xr3:uid="{263D9FEF-BD10-41BA-B8BD-D6DCE7700B89}" name="Column10992"/>
    <tableColumn id="11009" xr3:uid="{0334A695-F224-4F3D-86F9-CF3841486DD6}" name="Column10993"/>
    <tableColumn id="11010" xr3:uid="{E169F008-DF3B-409F-9EF3-A1D3019296CD}" name="Column10994"/>
    <tableColumn id="11011" xr3:uid="{11C28E13-C790-48D2-84B0-C74E96FEC664}" name="Column10995"/>
    <tableColumn id="11012" xr3:uid="{17F610B1-C4FE-4AAC-A01E-156956FCAFD1}" name="Column10996"/>
    <tableColumn id="11013" xr3:uid="{E8DF64D9-65F5-4B98-8E09-EAE3A0F4DA9C}" name="Column10997"/>
    <tableColumn id="11014" xr3:uid="{0EEAAB7C-7815-47CD-949B-683ADBAD103E}" name="Column10998"/>
    <tableColumn id="11015" xr3:uid="{492E6B15-BE15-4F1D-A857-171B4EC2DF36}" name="Column10999"/>
    <tableColumn id="11016" xr3:uid="{2A152D6E-DD18-41AC-AEDA-48A324896134}" name="Column11000"/>
    <tableColumn id="11017" xr3:uid="{114FA363-8C30-49E3-8655-4D6F13AE0182}" name="Column11001"/>
    <tableColumn id="11018" xr3:uid="{D0D83146-944E-4E97-80A1-59CA54695078}" name="Column11002"/>
    <tableColumn id="11019" xr3:uid="{3BF370B6-6AC5-4DBB-8080-A92D8EAF5F3A}" name="Column11003"/>
    <tableColumn id="11020" xr3:uid="{9F8FE6EB-7F4B-457D-A9C5-76E143D878A1}" name="Column11004"/>
    <tableColumn id="11021" xr3:uid="{3C959D18-BAF5-4128-B88B-C11E38EB132A}" name="Column11005"/>
    <tableColumn id="11022" xr3:uid="{2355635E-AAE6-4614-AF43-927989D062C7}" name="Column11006"/>
    <tableColumn id="11023" xr3:uid="{E116CCBB-0CBF-4654-8DC3-161FFB8C1450}" name="Column11007"/>
    <tableColumn id="11024" xr3:uid="{F3244BEF-60F8-4049-8128-752640806347}" name="Column11008"/>
    <tableColumn id="11025" xr3:uid="{100EC4ED-243C-4935-894B-6C9E94DA6902}" name="Column11009"/>
    <tableColumn id="11026" xr3:uid="{8A28E1F2-B97A-41EE-9F16-24404A3BDD3C}" name="Column11010"/>
    <tableColumn id="11027" xr3:uid="{D824B0E9-D59E-4507-8CFE-D1AD35BD71CE}" name="Column11011"/>
    <tableColumn id="11028" xr3:uid="{F7EE84BD-BCB3-4E1E-92F8-F65F6AE4B5D7}" name="Column11012"/>
    <tableColumn id="11029" xr3:uid="{4CDD4E4F-5C01-45E8-A1D7-E3A7A927D8BE}" name="Column11013"/>
    <tableColumn id="11030" xr3:uid="{3B4618A5-924D-4AE0-BFA7-0EE4B708ED57}" name="Column11014"/>
    <tableColumn id="11031" xr3:uid="{9406264B-5AF6-433F-B2B3-04A0411D8568}" name="Column11015"/>
    <tableColumn id="11032" xr3:uid="{780C2EF2-F7E2-4431-A598-A2274BBF52CA}" name="Column11016"/>
    <tableColumn id="11033" xr3:uid="{FD78547E-A9AA-494F-9DEB-3CD4FB0928D7}" name="Column11017"/>
    <tableColumn id="11034" xr3:uid="{E8A6616C-08A5-4363-812F-1398B7918B6D}" name="Column11018"/>
    <tableColumn id="11035" xr3:uid="{4D0808CE-7133-401F-9F45-17D815146FCA}" name="Column11019"/>
    <tableColumn id="11036" xr3:uid="{1AFA3A04-F6A8-43B1-B70C-CBFE79C5DF4A}" name="Column11020"/>
    <tableColumn id="11037" xr3:uid="{94EBA1D8-17D9-41DE-AE84-594C388F4D4E}" name="Column11021"/>
    <tableColumn id="11038" xr3:uid="{AB14313B-A8B7-4FDF-B680-34A070406FB9}" name="Column11022"/>
    <tableColumn id="11039" xr3:uid="{9E915674-C60D-455E-905A-B521DA1D173C}" name="Column11023"/>
    <tableColumn id="11040" xr3:uid="{D0E5D7C1-43BE-4BB8-8A8C-F499EA5C0128}" name="Column11024"/>
    <tableColumn id="11041" xr3:uid="{AD4D38D6-8AA0-4D36-8D46-1FCAF0B62862}" name="Column11025"/>
    <tableColumn id="11042" xr3:uid="{4B88C7EB-0C7C-4397-9BF9-62F310EEC7F3}" name="Column11026"/>
    <tableColumn id="11043" xr3:uid="{0D4E2B06-CC26-4920-8ACB-FBF108F7BE21}" name="Column11027"/>
    <tableColumn id="11044" xr3:uid="{5FE2579B-8CFF-40C6-BAE7-2E74C1748CA7}" name="Column11028"/>
    <tableColumn id="11045" xr3:uid="{AAE53B7F-39EB-4146-AD51-4493104C2DA8}" name="Column11029"/>
    <tableColumn id="11046" xr3:uid="{225886B9-7B3D-45AF-BEF0-04F238D82D2B}" name="Column11030"/>
    <tableColumn id="11047" xr3:uid="{2793FA38-E8AB-4E02-A2A4-41CB213E452C}" name="Column11031"/>
    <tableColumn id="11048" xr3:uid="{6692E170-E61F-4810-BEBF-A59889654C25}" name="Column11032"/>
    <tableColumn id="11049" xr3:uid="{6F8B7B96-268B-422E-8EB7-CC4E50320DA3}" name="Column11033"/>
    <tableColumn id="11050" xr3:uid="{B1F9AA11-9B17-4016-A642-0EA6F85F7DD5}" name="Column11034"/>
    <tableColumn id="11051" xr3:uid="{8E203BD2-E1A4-4806-8F94-23D2BF354476}" name="Column11035"/>
    <tableColumn id="11052" xr3:uid="{CB91F63C-3AC6-4F4B-89A7-CEC4865F85A9}" name="Column11036"/>
    <tableColumn id="11053" xr3:uid="{237DA203-73B8-41D9-BD08-C9AF6783C907}" name="Column11037"/>
    <tableColumn id="11054" xr3:uid="{108C5A61-A9D2-471D-982A-45056D450FBF}" name="Column11038"/>
    <tableColumn id="11055" xr3:uid="{ADFF7C3E-F76A-4420-8780-FA74DA195588}" name="Column11039"/>
    <tableColumn id="11056" xr3:uid="{33559102-7446-4E3C-8EBB-8975F99759E7}" name="Column11040"/>
    <tableColumn id="11057" xr3:uid="{5894BD19-D721-4F85-9727-B9E6ACAA33C7}" name="Column11041"/>
    <tableColumn id="11058" xr3:uid="{785AC332-5576-42E2-840A-805A8E0A5A88}" name="Column11042"/>
    <tableColumn id="11059" xr3:uid="{D157A434-B51A-45CD-9DC6-EE118831DBC4}" name="Column11043"/>
    <tableColumn id="11060" xr3:uid="{9F9945C4-E0A9-414B-A0E1-E0A8199C9210}" name="Column11044"/>
    <tableColumn id="11061" xr3:uid="{B5438A77-5C16-4511-8022-8E227C45FAEC}" name="Column11045"/>
    <tableColumn id="11062" xr3:uid="{AC0648AD-F2ED-4FE6-B4E0-29DB003C1FD4}" name="Column11046"/>
    <tableColumn id="11063" xr3:uid="{98642BA5-8249-47A0-BC54-B9AF8FC57C39}" name="Column11047"/>
    <tableColumn id="11064" xr3:uid="{93485759-CC51-4CB7-A5C5-0A73FE3C94FD}" name="Column11048"/>
    <tableColumn id="11065" xr3:uid="{26DDA9C8-33C1-42B8-B401-1259CC2A1543}" name="Column11049"/>
    <tableColumn id="11066" xr3:uid="{A0A0E758-9548-42FF-9958-16FEB7D45289}" name="Column11050"/>
    <tableColumn id="11067" xr3:uid="{405F475B-B54D-468E-AC9D-33B1FC76662A}" name="Column11051"/>
    <tableColumn id="11068" xr3:uid="{D481504E-78EF-4748-825C-D52F879610FF}" name="Column11052"/>
    <tableColumn id="11069" xr3:uid="{6220D6CE-5781-47EB-A58A-3A0E588015CA}" name="Column11053"/>
    <tableColumn id="11070" xr3:uid="{E73FC719-7AF3-406C-916D-709CB6919FF3}" name="Column11054"/>
    <tableColumn id="11071" xr3:uid="{2181ACE0-B9B3-4913-9793-345156AA33F1}" name="Column11055"/>
    <tableColumn id="11072" xr3:uid="{9CEDE047-808E-4701-A69B-FA500E53CFE9}" name="Column11056"/>
    <tableColumn id="11073" xr3:uid="{B5F7E6C5-DCC6-4F82-BC60-025BE482F657}" name="Column11057"/>
    <tableColumn id="11074" xr3:uid="{F64C5F0F-E283-48FE-9197-9BCBC07CFB17}" name="Column11058"/>
    <tableColumn id="11075" xr3:uid="{6572174A-D7C6-4E87-A7E4-8EFE80331F2A}" name="Column11059"/>
    <tableColumn id="11076" xr3:uid="{E3F9EC5E-93EB-4BCB-A29C-07051AC77074}" name="Column11060"/>
    <tableColumn id="11077" xr3:uid="{C26DF849-86BB-4C4B-A610-A2E316E9ADAD}" name="Column11061"/>
    <tableColumn id="11078" xr3:uid="{5B1B7B54-3D73-48D7-B7D1-7EEE6107EFC7}" name="Column11062"/>
    <tableColumn id="11079" xr3:uid="{063D6317-A4E5-4651-B10E-4DF873681CCE}" name="Column11063"/>
    <tableColumn id="11080" xr3:uid="{89B76734-38C1-4712-88FC-1D2880E239A5}" name="Column11064"/>
    <tableColumn id="11081" xr3:uid="{3A55131E-C27C-4AC9-B605-F23B22D050F3}" name="Column11065"/>
    <tableColumn id="11082" xr3:uid="{4DC98B24-D29E-4381-B1EA-B6D45EAA9883}" name="Column11066"/>
    <tableColumn id="11083" xr3:uid="{F11F8A88-34EA-4F8D-8E47-540D0EC2FBE4}" name="Column11067"/>
    <tableColumn id="11084" xr3:uid="{DFC4E84E-29D6-4A46-A0F9-70D0DEBF33F5}" name="Column11068"/>
    <tableColumn id="11085" xr3:uid="{D7879AD4-438F-41AC-AA54-848EA6B0D001}" name="Column11069"/>
    <tableColumn id="11086" xr3:uid="{64E9F693-B49F-47E9-814F-0B6A8C3A22BD}" name="Column11070"/>
    <tableColumn id="11087" xr3:uid="{D271BFB1-CFCE-4734-9A70-D3D9B6F598F5}" name="Column11071"/>
    <tableColumn id="11088" xr3:uid="{AFCED3E2-FD5C-4975-BA42-5969B475FE18}" name="Column11072"/>
    <tableColumn id="11089" xr3:uid="{25AE94DA-816F-43CB-A487-C19F88329C90}" name="Column11073"/>
    <tableColumn id="11090" xr3:uid="{DF914B64-5733-4715-8358-41B93D5C421F}" name="Column11074"/>
    <tableColumn id="11091" xr3:uid="{8E9FE771-59D7-460F-B2A6-4CED903FC42D}" name="Column11075"/>
    <tableColumn id="11092" xr3:uid="{0936A40F-A809-4E31-A907-7264EA4C5497}" name="Column11076"/>
    <tableColumn id="11093" xr3:uid="{C88C5720-B788-491B-9DDC-6420D4D60CB7}" name="Column11077"/>
    <tableColumn id="11094" xr3:uid="{F0C1AF14-21FA-448C-830E-D95CFB9676EF}" name="Column11078"/>
    <tableColumn id="11095" xr3:uid="{04CC189B-F1E0-436C-97C2-86EF54DB586F}" name="Column11079"/>
    <tableColumn id="11096" xr3:uid="{23BACCE0-84C8-4E0C-9197-2B437BE1984B}" name="Column11080"/>
    <tableColumn id="11097" xr3:uid="{69EC8D4E-2F4B-463A-9E1F-80E3B78EE5AA}" name="Column11081"/>
    <tableColumn id="11098" xr3:uid="{092FDC32-9F67-4671-857E-BAA83D13F206}" name="Column11082"/>
    <tableColumn id="11099" xr3:uid="{579CD36A-F0FC-4C60-A604-ECED2DC10BC3}" name="Column11083"/>
    <tableColumn id="11100" xr3:uid="{75426EEB-94AF-44D6-8D0F-E7D026A59ADB}" name="Column11084"/>
    <tableColumn id="11101" xr3:uid="{9C0FDD61-BDFC-4460-9D5F-C6B93A90D867}" name="Column11085"/>
    <tableColumn id="11102" xr3:uid="{C78DBDC0-4FF3-4A80-BD43-B22146A03357}" name="Column11086"/>
    <tableColumn id="11103" xr3:uid="{2514AB00-3F0E-4615-A4DD-13442177513C}" name="Column11087"/>
    <tableColumn id="11104" xr3:uid="{B657721F-7423-413D-9030-35924B54D252}" name="Column11088"/>
    <tableColumn id="11105" xr3:uid="{025F43F6-3A7B-488C-A81B-9DB449625C38}" name="Column11089"/>
    <tableColumn id="11106" xr3:uid="{BAFA5174-54BD-483F-A762-EA206DF2B7F2}" name="Column11090"/>
    <tableColumn id="11107" xr3:uid="{D4175C8A-FBAD-496F-A517-18A1D9EF7FC8}" name="Column11091"/>
    <tableColumn id="11108" xr3:uid="{BBE6B5C2-6DAE-4AD6-AF9C-51988FFAEA1D}" name="Column11092"/>
    <tableColumn id="11109" xr3:uid="{3C8BA48E-EC27-4B0A-B7AF-45C464943FE9}" name="Column11093"/>
    <tableColumn id="11110" xr3:uid="{AEE9254D-DD43-44FF-A081-8AB4D1A2E3FD}" name="Column11094"/>
    <tableColumn id="11111" xr3:uid="{02161D26-7DEE-45BA-B550-717F8E0C1CA5}" name="Column11095"/>
    <tableColumn id="11112" xr3:uid="{11882080-0DA7-41B1-B86B-4D8D37605BCF}" name="Column11096"/>
    <tableColumn id="11113" xr3:uid="{99F12AEE-D2C2-4559-831D-7F66EADD9A5E}" name="Column11097"/>
    <tableColumn id="11114" xr3:uid="{78D4242E-AE8E-4805-A833-1CEF9B028BD9}" name="Column11098"/>
    <tableColumn id="11115" xr3:uid="{703A344A-01E9-4F93-88F4-353DE0107BB6}" name="Column11099"/>
    <tableColumn id="11116" xr3:uid="{D3C81596-2C6B-435E-8F86-43436F425B5E}" name="Column11100"/>
    <tableColumn id="11117" xr3:uid="{EFF6EE96-E748-4723-857B-43ACD7264A63}" name="Column11101"/>
    <tableColumn id="11118" xr3:uid="{31A67805-2C22-4BD7-AFCE-990C9BC39AA0}" name="Column11102"/>
    <tableColumn id="11119" xr3:uid="{5E732BC4-0234-4E11-8518-4C25407C420B}" name="Column11103"/>
    <tableColumn id="11120" xr3:uid="{401DF27F-5D50-4BC9-848A-CE67448BD18A}" name="Column11104"/>
    <tableColumn id="11121" xr3:uid="{0885ACAD-7921-42E7-900C-E0C0E2078070}" name="Column11105"/>
    <tableColumn id="11122" xr3:uid="{19A01799-836B-4505-ADD5-797CA678A35A}" name="Column11106"/>
    <tableColumn id="11123" xr3:uid="{6BB54B59-52BA-415D-97E3-D1A651785E57}" name="Column11107"/>
    <tableColumn id="11124" xr3:uid="{BB0D60E9-EF5C-4603-A211-B1E9531F39F9}" name="Column11108"/>
    <tableColumn id="11125" xr3:uid="{5020BE63-85DA-4828-AB64-1FE8AB140CFF}" name="Column11109"/>
    <tableColumn id="11126" xr3:uid="{EF70617D-E6FF-4167-8E06-5CD40E7EEA43}" name="Column11110"/>
    <tableColumn id="11127" xr3:uid="{EDDE0EA8-D5AF-4B75-ABAF-E38EEDE1B30E}" name="Column11111"/>
    <tableColumn id="11128" xr3:uid="{1F012C9D-8F60-4CE6-A269-1B61AD5D191E}" name="Column11112"/>
    <tableColumn id="11129" xr3:uid="{2A68CC88-DFDA-4CAF-AAF7-929BE282C2D4}" name="Column11113"/>
    <tableColumn id="11130" xr3:uid="{6DED5134-FF62-482B-B5F5-F75199A70A26}" name="Column11114"/>
    <tableColumn id="11131" xr3:uid="{6CC351F0-75FE-4419-B722-7FB4016510A7}" name="Column11115"/>
    <tableColumn id="11132" xr3:uid="{FA52B3CD-D5F2-4AF0-950B-AEF0B583B634}" name="Column11116"/>
    <tableColumn id="11133" xr3:uid="{935827BA-7706-4A23-AF24-53CD368E2388}" name="Column11117"/>
    <tableColumn id="11134" xr3:uid="{BC58B2B2-32F3-4C72-A4E3-547255DDFB84}" name="Column11118"/>
    <tableColumn id="11135" xr3:uid="{D1440DF5-D6DF-4B2F-9B3D-8BD838D3F806}" name="Column11119"/>
    <tableColumn id="11136" xr3:uid="{FD981BF5-CA75-4280-980F-A9A6EA3FAB1C}" name="Column11120"/>
    <tableColumn id="11137" xr3:uid="{B4FE7C47-4FFB-4C71-BEF3-22E08AC9BEC8}" name="Column11121"/>
    <tableColumn id="11138" xr3:uid="{6ED3C83F-5C5A-4BB2-93D1-8402B0E7BACB}" name="Column11122"/>
    <tableColumn id="11139" xr3:uid="{8277D79E-509F-4D37-9009-45B7F2DFD107}" name="Column11123"/>
    <tableColumn id="11140" xr3:uid="{2168A37E-3CE2-4ED6-828D-1ADF0843FC9E}" name="Column11124"/>
    <tableColumn id="11141" xr3:uid="{AF166116-B9CC-4D15-BAA9-356983C0F87A}" name="Column11125"/>
    <tableColumn id="11142" xr3:uid="{3E3D93D5-D981-44EB-B0A5-B7E620C02D8F}" name="Column11126"/>
    <tableColumn id="11143" xr3:uid="{6232A0CB-B8D5-4F58-A2E6-FE9A5B495E43}" name="Column11127"/>
    <tableColumn id="11144" xr3:uid="{669B2BE2-1F6B-4200-B091-F9DF82DF78CB}" name="Column11128"/>
    <tableColumn id="11145" xr3:uid="{0573F3C8-C409-4DFA-9D3B-F9F68A12F679}" name="Column11129"/>
    <tableColumn id="11146" xr3:uid="{651993E5-C1DC-45A4-B06C-38BE56CF4529}" name="Column11130"/>
    <tableColumn id="11147" xr3:uid="{0D776EC2-3603-40FA-B65D-0E26DF2EA37C}" name="Column11131"/>
    <tableColumn id="11148" xr3:uid="{8D610DB4-0AC4-49B2-95C6-082D7F969D90}" name="Column11132"/>
    <tableColumn id="11149" xr3:uid="{9A0B5B6A-E5D7-454D-BF88-7A568FDC8C03}" name="Column11133"/>
    <tableColumn id="11150" xr3:uid="{F3FA0D66-40AC-47A6-9DBE-7E1CF65D3BD2}" name="Column11134"/>
    <tableColumn id="11151" xr3:uid="{7CC53972-9247-4E80-B9E4-81337298810D}" name="Column11135"/>
    <tableColumn id="11152" xr3:uid="{185EDEF8-8593-4AF1-ABF3-2687EBBF19D8}" name="Column11136"/>
    <tableColumn id="11153" xr3:uid="{2F1335AF-FEF5-4FA2-A5B1-5098BECEA1CD}" name="Column11137"/>
    <tableColumn id="11154" xr3:uid="{F75554BB-EB3D-4DED-ACF4-B1CB08CEC556}" name="Column11138"/>
    <tableColumn id="11155" xr3:uid="{F3BDA22D-68B2-4EC0-BE12-E96284223CCF}" name="Column11139"/>
    <tableColumn id="11156" xr3:uid="{3DF283E1-EC7E-4B1F-A923-D895803F3EEA}" name="Column11140"/>
    <tableColumn id="11157" xr3:uid="{3AB1115C-80FD-405F-8187-80974FF674A4}" name="Column11141"/>
    <tableColumn id="11158" xr3:uid="{AFC873F7-1913-43BF-8045-D996B249F5AB}" name="Column11142"/>
    <tableColumn id="11159" xr3:uid="{30B379B4-D7C5-45B4-B92F-2FE8033B4266}" name="Column11143"/>
    <tableColumn id="11160" xr3:uid="{EBB56583-6C4E-4D48-B37D-5279BBF662B8}" name="Column11144"/>
    <tableColumn id="11161" xr3:uid="{6E27A810-10F0-4D8C-B7E6-B7C3AA5BD607}" name="Column11145"/>
    <tableColumn id="11162" xr3:uid="{442A5E9B-27A9-4812-8852-BCA894BFC256}" name="Column11146"/>
    <tableColumn id="11163" xr3:uid="{71E79A9B-3A9F-4865-8982-B9C2BF65B62F}" name="Column11147"/>
    <tableColumn id="11164" xr3:uid="{6D65F366-0BE7-4D8B-88FE-EF8E890C6972}" name="Column11148"/>
    <tableColumn id="11165" xr3:uid="{C773DCDC-2220-4B71-BDC2-4114CF89E22A}" name="Column11149"/>
    <tableColumn id="11166" xr3:uid="{39BC2EA8-3D9C-4B81-B8CC-15A34733A715}" name="Column11150"/>
    <tableColumn id="11167" xr3:uid="{41786D19-5AC3-4011-8F92-2F5F3CAB0AFF}" name="Column11151"/>
    <tableColumn id="11168" xr3:uid="{D75E4157-F7C3-4740-9D47-6AF811D810B1}" name="Column11152"/>
    <tableColumn id="11169" xr3:uid="{2B678684-C852-4B2F-9972-92D246E0A65A}" name="Column11153"/>
    <tableColumn id="11170" xr3:uid="{80A3F8C6-1EB3-4866-AD34-066AD76ADB24}" name="Column11154"/>
    <tableColumn id="11171" xr3:uid="{C0B36836-5ACF-4B4C-B12A-C3A93ED0DCC7}" name="Column11155"/>
    <tableColumn id="11172" xr3:uid="{22D62D89-CAFC-46CB-AD7E-A91BF596AA7C}" name="Column11156"/>
    <tableColumn id="11173" xr3:uid="{446D2841-0913-473F-BD57-ABE37C6052A5}" name="Column11157"/>
    <tableColumn id="11174" xr3:uid="{6E787AC7-9D0E-4A75-94D4-79C46D83C4F3}" name="Column11158"/>
    <tableColumn id="11175" xr3:uid="{8A57AB61-DB54-4F69-8C5C-D8E114008038}" name="Column11159"/>
    <tableColumn id="11176" xr3:uid="{F520602F-53A0-4821-827D-67364ACBA7DC}" name="Column11160"/>
    <tableColumn id="11177" xr3:uid="{B298F2B3-F6FB-4725-8B01-2639E7B2077F}" name="Column11161"/>
    <tableColumn id="11178" xr3:uid="{622C2430-5B25-4AA2-AEB6-8741B6C1EDEE}" name="Column11162"/>
    <tableColumn id="11179" xr3:uid="{A6F64053-78D0-4A97-9D70-B21ADD83FCA3}" name="Column11163"/>
    <tableColumn id="11180" xr3:uid="{196E2A7D-A8C1-4524-A3C5-105B6BE4C3C4}" name="Column11164"/>
    <tableColumn id="11181" xr3:uid="{D182C24F-6282-4E97-8A81-C1C35AAF7F48}" name="Column11165"/>
    <tableColumn id="11182" xr3:uid="{D937C851-C555-4032-A078-1C1D8FC0EAC4}" name="Column11166"/>
    <tableColumn id="11183" xr3:uid="{16CFA6AD-08FC-4C93-9EB6-10E35FEEC3F8}" name="Column11167"/>
    <tableColumn id="11184" xr3:uid="{E7EA297E-A913-4F5C-923D-EA48E3EBFAF4}" name="Column11168"/>
    <tableColumn id="11185" xr3:uid="{8A2D7F48-F151-4490-BE66-971A3FE9BE6A}" name="Column11169"/>
    <tableColumn id="11186" xr3:uid="{C5C09E29-5234-47F9-88AB-F12EEBD9AEB3}" name="Column11170"/>
    <tableColumn id="11187" xr3:uid="{D0B8B36D-748A-45D5-9349-68F2B5E9C7C7}" name="Column11171"/>
    <tableColumn id="11188" xr3:uid="{86FDC676-CAAF-499B-BA38-5DC8C540FE9B}" name="Column11172"/>
    <tableColumn id="11189" xr3:uid="{6C50E0D6-D690-4C17-96DE-A6F7420ADD58}" name="Column11173"/>
    <tableColumn id="11190" xr3:uid="{ACE2105B-C951-4DCA-8D9C-00CC30B036CC}" name="Column11174"/>
    <tableColumn id="11191" xr3:uid="{DB69700E-3F67-4878-A503-38F1049FA47E}" name="Column11175"/>
    <tableColumn id="11192" xr3:uid="{7758D9BE-0B91-4481-9B74-EAD95F8DE986}" name="Column11176"/>
    <tableColumn id="11193" xr3:uid="{836ED105-DE98-4FCA-AAB9-D94AB4E583A7}" name="Column11177"/>
    <tableColumn id="11194" xr3:uid="{45D6A5EB-12F2-4EB9-8FD7-37B7D6B4C3F0}" name="Column11178"/>
    <tableColumn id="11195" xr3:uid="{BE1A050E-4DE1-4410-98F4-15CECA51B527}" name="Column11179"/>
    <tableColumn id="11196" xr3:uid="{9653E4A2-0391-4929-BAB5-108A32C88150}" name="Column11180"/>
    <tableColumn id="11197" xr3:uid="{6E833AD0-56CC-4C18-B6A7-4C24B366AF2F}" name="Column11181"/>
    <tableColumn id="11198" xr3:uid="{487A22E6-FCBC-4713-B9D8-851D87C522FB}" name="Column11182"/>
    <tableColumn id="11199" xr3:uid="{3C350CEC-CF95-4CAB-A1B5-5F95D7D4882A}" name="Column11183"/>
    <tableColumn id="11200" xr3:uid="{6258A389-EDE0-40D9-8C67-497DE467F100}" name="Column11184"/>
    <tableColumn id="11201" xr3:uid="{E593CB6F-1273-40F0-BDBF-9C34B442B1A6}" name="Column11185"/>
    <tableColumn id="11202" xr3:uid="{E159C7E9-6691-4969-BBF0-1DD18CD0A800}" name="Column11186"/>
    <tableColumn id="11203" xr3:uid="{2025737F-B308-4DEC-B7AF-0497592CAF7B}" name="Column11187"/>
    <tableColumn id="11204" xr3:uid="{BFC3C64D-85A7-417A-B998-FC7234636025}" name="Column11188"/>
    <tableColumn id="11205" xr3:uid="{AA1E36B2-15EA-4408-B757-F99274725A64}" name="Column11189"/>
    <tableColumn id="11206" xr3:uid="{44889849-E058-4EA1-ACEA-A4212C0D427F}" name="Column11190"/>
    <tableColumn id="11207" xr3:uid="{3C34B288-0776-4C38-96F6-C623D53251BB}" name="Column11191"/>
    <tableColumn id="11208" xr3:uid="{1BC65481-AA16-4F9E-94A8-B59778E3B60F}" name="Column11192"/>
    <tableColumn id="11209" xr3:uid="{7661EE94-5542-477C-A644-FDF2C4516856}" name="Column11193"/>
    <tableColumn id="11210" xr3:uid="{DD078242-4BA3-4A64-9D96-BC77FC66E79F}" name="Column11194"/>
    <tableColumn id="11211" xr3:uid="{39262E52-E7A2-4437-A60A-DF7763EA3166}" name="Column11195"/>
    <tableColumn id="11212" xr3:uid="{85508882-2C5F-4471-98AD-C1FC52B685E6}" name="Column11196"/>
    <tableColumn id="11213" xr3:uid="{09B50BC8-E77C-4BFF-B9DB-11124E5192AC}" name="Column11197"/>
    <tableColumn id="11214" xr3:uid="{7E832542-4EDB-4FBA-80AA-80B60BC9B1ED}" name="Column11198"/>
    <tableColumn id="11215" xr3:uid="{FE1585BE-0EF5-40F3-AF6A-AB40C3F963CB}" name="Column11199"/>
    <tableColumn id="11216" xr3:uid="{51E582F6-18E5-46E9-86C3-6E0B12C6DE4A}" name="Column11200"/>
    <tableColumn id="11217" xr3:uid="{3EAA9EAD-9209-4800-9C15-F46AACBE3C3C}" name="Column11201"/>
    <tableColumn id="11218" xr3:uid="{C6BE75D2-C623-44BE-80C7-DA19065947F3}" name="Column11202"/>
    <tableColumn id="11219" xr3:uid="{0AC0946E-C6CE-41A1-A2BE-2813873CF28A}" name="Column11203"/>
    <tableColumn id="11220" xr3:uid="{C24FBA68-79C9-4F18-81CB-FA29DAF972A5}" name="Column11204"/>
    <tableColumn id="11221" xr3:uid="{86FC6C08-4A20-4C0E-9694-80A96DCEAA38}" name="Column11205"/>
    <tableColumn id="11222" xr3:uid="{3ABAEE81-504D-41F2-A8AE-6FBEF0861D08}" name="Column11206"/>
    <tableColumn id="11223" xr3:uid="{19522562-EEA8-4285-B472-B9A2CFA6FC55}" name="Column11207"/>
    <tableColumn id="11224" xr3:uid="{61FCBA2A-1807-4D8E-9A39-9156289ECDC6}" name="Column11208"/>
    <tableColumn id="11225" xr3:uid="{25F58CD2-174D-4DC4-BD40-846E4E48AE47}" name="Column11209"/>
    <tableColumn id="11226" xr3:uid="{8037C127-E796-4523-B33C-E688FDA5A45F}" name="Column11210"/>
    <tableColumn id="11227" xr3:uid="{575CF668-B60F-4EBD-9293-A205EFF98B62}" name="Column11211"/>
    <tableColumn id="11228" xr3:uid="{536EB648-8F13-40D4-B855-2B13DF94D811}" name="Column11212"/>
    <tableColumn id="11229" xr3:uid="{A12D30C4-3ADC-4843-AB97-D945E68C58C1}" name="Column11213"/>
    <tableColumn id="11230" xr3:uid="{4AEEE8FB-7577-4B08-ACDC-811BCCD744F0}" name="Column11214"/>
    <tableColumn id="11231" xr3:uid="{F2966BD1-53E1-4457-AA4D-552DC7C0A5A1}" name="Column11215"/>
    <tableColumn id="11232" xr3:uid="{7F25924F-023F-4EE7-B015-0E16EF24A964}" name="Column11216"/>
    <tableColumn id="11233" xr3:uid="{156CDA91-040C-4C87-8762-25FECC5A75A3}" name="Column11217"/>
    <tableColumn id="11234" xr3:uid="{1E4229C5-6C21-4157-86D0-649DFEC52928}" name="Column11218"/>
    <tableColumn id="11235" xr3:uid="{92060358-6F62-48CB-B44F-5B9C619C6336}" name="Column11219"/>
    <tableColumn id="11236" xr3:uid="{1FE71BF2-43C4-4C49-ACEE-80FECDC50664}" name="Column11220"/>
    <tableColumn id="11237" xr3:uid="{99D0FDBA-C8B3-4AE4-A03C-3E39A5DFF851}" name="Column11221"/>
    <tableColumn id="11238" xr3:uid="{0AD0E7FE-2A23-47B1-86AA-1CFD714EA334}" name="Column11222"/>
    <tableColumn id="11239" xr3:uid="{26BBA4C0-2C35-492E-92BB-9FF9297BABDC}" name="Column11223"/>
    <tableColumn id="11240" xr3:uid="{59544170-3C53-42A8-BFDA-CDF0B1D12BDD}" name="Column11224"/>
    <tableColumn id="11241" xr3:uid="{5D6ED99D-B82F-452D-B7C1-9F493608F305}" name="Column11225"/>
    <tableColumn id="11242" xr3:uid="{85535942-1DDB-4147-A303-48769C12924E}" name="Column11226"/>
    <tableColumn id="11243" xr3:uid="{3598A0C9-00D5-407B-8925-549F04F20E4A}" name="Column11227"/>
    <tableColumn id="11244" xr3:uid="{EDBD7A12-137C-4114-BA94-8DCF8B9300B7}" name="Column11228"/>
    <tableColumn id="11245" xr3:uid="{D8E1780D-319F-4847-82C5-BB16CCDE8A22}" name="Column11229"/>
    <tableColumn id="11246" xr3:uid="{E2FBDF93-FAF4-445F-B717-9E0B2A1119F4}" name="Column11230"/>
    <tableColumn id="11247" xr3:uid="{72653C33-BE79-409E-B42F-B36AC6EF72A0}" name="Column11231"/>
    <tableColumn id="11248" xr3:uid="{CDF66AD1-8C42-4295-B86A-8278786C149F}" name="Column11232"/>
    <tableColumn id="11249" xr3:uid="{F443CEFE-0DC4-4226-B7D7-9F93F82BCE1A}" name="Column11233"/>
    <tableColumn id="11250" xr3:uid="{F74229C8-F339-4532-83BC-4993AA8D3A9D}" name="Column11234"/>
    <tableColumn id="11251" xr3:uid="{1F5F47CA-9617-4B72-8CA3-EB258D603004}" name="Column11235"/>
    <tableColumn id="11252" xr3:uid="{B8A764C9-6038-4718-A159-5849D8D5E92B}" name="Column11236"/>
    <tableColumn id="11253" xr3:uid="{896AE314-47DD-482E-8E97-FA84A1D41CE0}" name="Column11237"/>
    <tableColumn id="11254" xr3:uid="{BFF87AEC-70FB-4042-8F83-02634E00B215}" name="Column11238"/>
    <tableColumn id="11255" xr3:uid="{EAB47BD5-6182-4395-8831-B033806EE7FF}" name="Column11239"/>
    <tableColumn id="11256" xr3:uid="{A7863530-F5DE-41BE-BA73-FF04BE599ABE}" name="Column11240"/>
    <tableColumn id="11257" xr3:uid="{436FBDED-19AC-4A07-97B3-CC63BE6BF264}" name="Column11241"/>
    <tableColumn id="11258" xr3:uid="{904A2060-6408-4561-8A15-F15FAF885CF8}" name="Column11242"/>
    <tableColumn id="11259" xr3:uid="{70271E82-0BFD-4DF5-96F8-8EF07DA411A7}" name="Column11243"/>
    <tableColumn id="11260" xr3:uid="{F021E849-6595-4E39-A557-D63C1B85156F}" name="Column11244"/>
    <tableColumn id="11261" xr3:uid="{06971CA8-CE0B-4B0E-B914-31A5C0E71FCA}" name="Column11245"/>
    <tableColumn id="11262" xr3:uid="{06B32DCA-EB59-4724-971E-131FE37F043D}" name="Column11246"/>
    <tableColumn id="11263" xr3:uid="{0F358DC4-0743-48FB-90E3-B87F9FF6BF69}" name="Column11247"/>
    <tableColumn id="11264" xr3:uid="{762E6826-D77F-4F59-A6D3-FD7DFA10D894}" name="Column11248"/>
    <tableColumn id="11265" xr3:uid="{954BB233-D459-4F8A-AE2A-78B8D410A1A5}" name="Column11249"/>
    <tableColumn id="11266" xr3:uid="{81D89B5A-F1D1-4CD7-BA47-29678BFCE4B7}" name="Column11250"/>
    <tableColumn id="11267" xr3:uid="{08E30DC2-124F-4DD2-AFE8-FE52AE3387F8}" name="Column11251"/>
    <tableColumn id="11268" xr3:uid="{297FC2D4-F2B3-435E-9990-E4A769698753}" name="Column11252"/>
    <tableColumn id="11269" xr3:uid="{BA85A36B-E619-4E06-8DE9-39AC07D28A2E}" name="Column11253"/>
    <tableColumn id="11270" xr3:uid="{08C0131B-91EF-4C95-9B7E-EC55428668D0}" name="Column11254"/>
    <tableColumn id="11271" xr3:uid="{12A09B97-FFE5-46B5-9947-8E7DCA2D76AC}" name="Column11255"/>
    <tableColumn id="11272" xr3:uid="{202A3F6A-E841-4409-9311-E55BA091F04A}" name="Column11256"/>
    <tableColumn id="11273" xr3:uid="{ABA001DA-500C-4C7E-90F6-347DBF78D31A}" name="Column11257"/>
    <tableColumn id="11274" xr3:uid="{43254730-EC58-4486-9F58-3952216F8286}" name="Column11258"/>
    <tableColumn id="11275" xr3:uid="{6E72113D-D235-4444-A478-7F76E5C481C8}" name="Column11259"/>
    <tableColumn id="11276" xr3:uid="{154E1C60-E027-4E5B-91F6-F617FF13ABC6}" name="Column11260"/>
    <tableColumn id="11277" xr3:uid="{8C899BA3-E3C7-4556-A16F-EE10CEFEF67F}" name="Column11261"/>
    <tableColumn id="11278" xr3:uid="{2D6C7F5F-5C0A-45BC-921B-8BECEE20A440}" name="Column11262"/>
    <tableColumn id="11279" xr3:uid="{9E080DA5-A67D-4B20-9381-D3EDEFEE42F0}" name="Column11263"/>
    <tableColumn id="11280" xr3:uid="{058D74BE-9DBD-44FB-82BB-73B9DF12FDA9}" name="Column11264"/>
    <tableColumn id="11281" xr3:uid="{1A9CBF21-7680-4F29-A41F-69F6C52C277D}" name="Column11265"/>
    <tableColumn id="11282" xr3:uid="{873CB398-C39C-4C41-B888-6D8F02B54881}" name="Column11266"/>
    <tableColumn id="11283" xr3:uid="{C7E646C9-1BAF-4449-8D65-8C0A3917D14F}" name="Column11267"/>
    <tableColumn id="11284" xr3:uid="{21F90B73-3FB2-4328-892E-5D9622564763}" name="Column11268"/>
    <tableColumn id="11285" xr3:uid="{ED4A4DE6-85A5-448C-9C58-42BA7425A298}" name="Column11269"/>
    <tableColumn id="11286" xr3:uid="{E3A7F7B0-8EAF-4F26-BD47-11BF186319E4}" name="Column11270"/>
    <tableColumn id="11287" xr3:uid="{D4324830-E917-4908-9D7E-7A7AA85F15CE}" name="Column11271"/>
    <tableColumn id="11288" xr3:uid="{636517C1-6C9B-4FE1-9110-70ABB4D45A78}" name="Column11272"/>
    <tableColumn id="11289" xr3:uid="{0C4D7D74-967F-4385-8BAE-FC0913EA7847}" name="Column11273"/>
    <tableColumn id="11290" xr3:uid="{3F1C3383-B05C-48B6-88BE-FD500F558841}" name="Column11274"/>
    <tableColumn id="11291" xr3:uid="{A5E44067-0DA7-4601-948F-025533F1114A}" name="Column11275"/>
    <tableColumn id="11292" xr3:uid="{E780E5A6-1898-4298-A7D7-7773471ACE49}" name="Column11276"/>
    <tableColumn id="11293" xr3:uid="{0D25EB5C-F640-4006-8FC1-702C32F7823C}" name="Column11277"/>
    <tableColumn id="11294" xr3:uid="{18F9948A-DB12-478A-8601-C18C61CC0230}" name="Column11278"/>
    <tableColumn id="11295" xr3:uid="{2B348FE3-CCC3-44E6-BA5E-3B2A0C5CA464}" name="Column11279"/>
    <tableColumn id="11296" xr3:uid="{830A3108-0129-45E3-A279-49BEAA1FABA7}" name="Column11280"/>
    <tableColumn id="11297" xr3:uid="{BD5962CE-5CDF-4943-BB22-AB72873C4543}" name="Column11281"/>
    <tableColumn id="11298" xr3:uid="{3E32174B-E08C-42F9-9892-19341A7AA4A5}" name="Column11282"/>
    <tableColumn id="11299" xr3:uid="{78D7F557-2794-45AB-9DA9-434F1C947005}" name="Column11283"/>
    <tableColumn id="11300" xr3:uid="{C95E538E-0182-48E7-AECB-6DFDE7A471F1}" name="Column11284"/>
    <tableColumn id="11301" xr3:uid="{388588D7-8449-491C-81F8-E6ACA67CB217}" name="Column11285"/>
    <tableColumn id="11302" xr3:uid="{E7BA0730-2FBC-4503-A367-E3DA6E50BAE8}" name="Column11286"/>
    <tableColumn id="11303" xr3:uid="{876E47D4-1E4C-4980-958A-152906001361}" name="Column11287"/>
    <tableColumn id="11304" xr3:uid="{7A2A5ACE-ADA5-4EAD-A54F-440E3B7D53D3}" name="Column11288"/>
    <tableColumn id="11305" xr3:uid="{72E62D0E-22D5-4DDE-B734-8ACC53FC8990}" name="Column11289"/>
    <tableColumn id="11306" xr3:uid="{3B23E946-C5C2-4E8F-9DFE-2B785EF5657D}" name="Column11290"/>
    <tableColumn id="11307" xr3:uid="{2EEB66F0-00EA-4E0E-8C0C-03DA96C59D8D}" name="Column11291"/>
    <tableColumn id="11308" xr3:uid="{ED4DD9E1-F063-48A5-8A9D-B02A226498B9}" name="Column11292"/>
    <tableColumn id="11309" xr3:uid="{227391BC-8631-49D4-AB1D-D09362AAE0E2}" name="Column11293"/>
    <tableColumn id="11310" xr3:uid="{75C7B6C2-560E-4141-A140-7249DE40C648}" name="Column11294"/>
    <tableColumn id="11311" xr3:uid="{B84DCF9A-F4E3-4B26-8751-0CBF54AE4191}" name="Column11295"/>
    <tableColumn id="11312" xr3:uid="{66E40142-B164-4A42-ABC9-360EA1EB1740}" name="Column11296"/>
    <tableColumn id="11313" xr3:uid="{619790B9-C0B8-4BFC-B049-B3AD23780EEF}" name="Column11297"/>
    <tableColumn id="11314" xr3:uid="{EEC9C876-D269-4310-8097-C4548A9EB54E}" name="Column11298"/>
    <tableColumn id="11315" xr3:uid="{DAC5B64F-4517-4AE0-81D5-C5060A8C0E41}" name="Column11299"/>
    <tableColumn id="11316" xr3:uid="{F9680F9E-9036-4D7F-A1A1-CE8A84D3663A}" name="Column11300"/>
    <tableColumn id="11317" xr3:uid="{AB23B751-276B-4648-A422-472C2C5DA67F}" name="Column11301"/>
    <tableColumn id="11318" xr3:uid="{1E3668A1-1184-426A-B433-03CE3F36EC3F}" name="Column11302"/>
    <tableColumn id="11319" xr3:uid="{8824489F-BAF7-4CFF-A620-D8344186890D}" name="Column11303"/>
    <tableColumn id="11320" xr3:uid="{F28284E3-3A31-4110-BDB6-C459EB000971}" name="Column11304"/>
    <tableColumn id="11321" xr3:uid="{3BF222A1-07C2-4EC7-B210-E805E30175CE}" name="Column11305"/>
    <tableColumn id="11322" xr3:uid="{8B20C29E-6C2B-4EF3-B77C-2FC5D72A324E}" name="Column11306"/>
    <tableColumn id="11323" xr3:uid="{02263441-DA00-4A44-A072-0AD3FDCF9E7F}" name="Column11307"/>
    <tableColumn id="11324" xr3:uid="{E3B8D93F-89CA-4025-A317-1E6E38585641}" name="Column11308"/>
    <tableColumn id="11325" xr3:uid="{F115C64E-90A7-4A3B-8DFC-4009E116E84D}" name="Column11309"/>
    <tableColumn id="11326" xr3:uid="{0263393D-4766-47DE-9950-23C394949385}" name="Column11310"/>
    <tableColumn id="11327" xr3:uid="{5F553187-5C89-40B6-AFFC-A68991CFD97F}" name="Column11311"/>
    <tableColumn id="11328" xr3:uid="{B922B633-D246-4FB0-A858-2EE61B2D7806}" name="Column11312"/>
    <tableColumn id="11329" xr3:uid="{B20C920C-0FA8-43B8-9FE0-85EEC005CE34}" name="Column11313"/>
    <tableColumn id="11330" xr3:uid="{E78025A5-953F-4E08-9F24-8DEFFD46AF23}" name="Column11314"/>
    <tableColumn id="11331" xr3:uid="{C2ED79BA-597A-4F69-B46D-162419B9E3B9}" name="Column11315"/>
    <tableColumn id="11332" xr3:uid="{711310D5-812B-43B1-ACBA-27F1BC8BFB62}" name="Column11316"/>
    <tableColumn id="11333" xr3:uid="{AA0B7E35-B71F-4755-8A76-6D9B3DE4F28D}" name="Column11317"/>
    <tableColumn id="11334" xr3:uid="{E5FE9ACF-A795-4D85-9997-2622418F7C32}" name="Column11318"/>
    <tableColumn id="11335" xr3:uid="{D6D0E7BD-8F84-4534-BD27-50B112D0E2B0}" name="Column11319"/>
    <tableColumn id="11336" xr3:uid="{5B0E39A9-697D-404E-9A82-567199C6BD94}" name="Column11320"/>
    <tableColumn id="11337" xr3:uid="{53941EC7-31C4-4C43-B57C-0A668E2B56FD}" name="Column11321"/>
    <tableColumn id="11338" xr3:uid="{D5995AC4-E654-4AF1-8F09-438E4B032135}" name="Column11322"/>
    <tableColumn id="11339" xr3:uid="{81373EEA-C99C-4F98-9065-828FD2D2AE53}" name="Column11323"/>
    <tableColumn id="11340" xr3:uid="{429EB580-987B-464E-BE1B-4212010346D2}" name="Column11324"/>
    <tableColumn id="11341" xr3:uid="{ABACD15D-CCEF-4553-A3F2-C3AE1F5AD06B}" name="Column11325"/>
    <tableColumn id="11342" xr3:uid="{01ABD8C0-014A-4291-985C-4ECC59F29368}" name="Column11326"/>
    <tableColumn id="11343" xr3:uid="{D1005EF9-8D61-4835-A44C-8A8CC092C2EA}" name="Column11327"/>
    <tableColumn id="11344" xr3:uid="{3F2D6F10-939F-4E36-A134-E951CCADB5B5}" name="Column11328"/>
    <tableColumn id="11345" xr3:uid="{6DF5CCBC-7085-420B-8566-289FA9AAF64C}" name="Column11329"/>
    <tableColumn id="11346" xr3:uid="{9B94ACA8-1D02-42E8-8CE7-35410840421E}" name="Column11330"/>
    <tableColumn id="11347" xr3:uid="{E5F95ABE-B81A-4773-A2CD-0B7D094F30F9}" name="Column11331"/>
    <tableColumn id="11348" xr3:uid="{774D0347-B148-487C-AE9C-135C101E7CDD}" name="Column11332"/>
    <tableColumn id="11349" xr3:uid="{C8C8C792-E29D-4DA1-8511-228AC7118AF3}" name="Column11333"/>
    <tableColumn id="11350" xr3:uid="{8EC6D70A-A13C-4058-978B-F6202DBEA71C}" name="Column11334"/>
    <tableColumn id="11351" xr3:uid="{1F59DC43-3090-43BF-AF1A-614A0276B0BD}" name="Column11335"/>
    <tableColumn id="11352" xr3:uid="{2855BC9B-18A1-43FF-8425-A0A4F9F9AE3D}" name="Column11336"/>
    <tableColumn id="11353" xr3:uid="{F8EAB623-5011-4E3C-9A0D-E7362D1144FD}" name="Column11337"/>
    <tableColumn id="11354" xr3:uid="{018A963C-A67D-4908-8DD1-D47B96201280}" name="Column11338"/>
    <tableColumn id="11355" xr3:uid="{B1221AF4-9084-468D-AECB-06CFADB6FDE6}" name="Column11339"/>
    <tableColumn id="11356" xr3:uid="{00237B23-A23D-40CD-AF59-6744EE54D7C9}" name="Column11340"/>
    <tableColumn id="11357" xr3:uid="{2BC1BCA5-3F44-4B53-B442-817B30F2A930}" name="Column11341"/>
    <tableColumn id="11358" xr3:uid="{BA251173-36EB-4136-84DC-6C18831F3653}" name="Column11342"/>
    <tableColumn id="11359" xr3:uid="{B20DEC6F-43CE-48B4-8D86-490F462780C7}" name="Column11343"/>
    <tableColumn id="11360" xr3:uid="{30AB74A0-E52E-4FE1-AA22-52D54E6EDD6C}" name="Column11344"/>
    <tableColumn id="11361" xr3:uid="{1F57EA24-F92A-4FA6-8519-FC93D94F09DC}" name="Column11345"/>
    <tableColumn id="11362" xr3:uid="{428C4017-4FBD-41CC-8D54-0D0DC019E980}" name="Column11346"/>
    <tableColumn id="11363" xr3:uid="{04E8FDE3-5C09-41EF-92F8-44C1192F9C38}" name="Column11347"/>
    <tableColumn id="11364" xr3:uid="{157DA819-B0AC-4DD3-90EF-3D37FAC65836}" name="Column11348"/>
    <tableColumn id="11365" xr3:uid="{216B37E8-484A-4B5E-AC25-7BBB8F09064B}" name="Column11349"/>
    <tableColumn id="11366" xr3:uid="{32149D83-D020-42B9-B56D-10CA35D63274}" name="Column11350"/>
    <tableColumn id="11367" xr3:uid="{5023401D-BC12-4C7C-821F-85C4EEB81498}" name="Column11351"/>
    <tableColumn id="11368" xr3:uid="{2EECB59A-1925-41C7-8242-B4D6503A20C5}" name="Column11352"/>
    <tableColumn id="11369" xr3:uid="{A358087D-0608-43D8-9A0D-912861B9E653}" name="Column11353"/>
    <tableColumn id="11370" xr3:uid="{A9842A55-DAC0-44DE-9E9F-4A6F61BC38C5}" name="Column11354"/>
    <tableColumn id="11371" xr3:uid="{8D9CF37E-9135-487B-AEBE-F22AA2CA5CBF}" name="Column11355"/>
    <tableColumn id="11372" xr3:uid="{35C593CB-DD30-44B6-A952-75C1D6CD552C}" name="Column11356"/>
    <tableColumn id="11373" xr3:uid="{39EB006A-275C-4CDE-8F32-46C508A973B7}" name="Column11357"/>
    <tableColumn id="11374" xr3:uid="{92B33BDB-FAD6-4DB2-B54D-18916F72CF17}" name="Column11358"/>
    <tableColumn id="11375" xr3:uid="{DB483F5A-766E-4EB5-88F0-9C5DDCA46421}" name="Column11359"/>
    <tableColumn id="11376" xr3:uid="{25176412-FA79-44D9-BD49-25C54E3714C4}" name="Column11360"/>
    <tableColumn id="11377" xr3:uid="{84BB7C0B-463D-41FB-8F13-140BE9779EDA}" name="Column11361"/>
    <tableColumn id="11378" xr3:uid="{C73EBE59-F188-4920-971C-DEE1269AFA6B}" name="Column11362"/>
    <tableColumn id="11379" xr3:uid="{D281E65A-EF07-43BA-BC82-2B5FF16818B2}" name="Column11363"/>
    <tableColumn id="11380" xr3:uid="{6A45E34A-3538-4D05-B5F0-B3A00A651C16}" name="Column11364"/>
    <tableColumn id="11381" xr3:uid="{8AB6111E-410B-4735-A49F-361B31301477}" name="Column11365"/>
    <tableColumn id="11382" xr3:uid="{CF2A3368-97E1-4E66-A18B-9A7E675CA8F3}" name="Column11366"/>
    <tableColumn id="11383" xr3:uid="{2B82AF85-DEB8-4C71-A5CC-5AB378CE7799}" name="Column11367"/>
    <tableColumn id="11384" xr3:uid="{ACD5E87E-6667-40E5-9F12-5F18D5CF2871}" name="Column11368"/>
    <tableColumn id="11385" xr3:uid="{1BF77982-6523-4725-9A9E-E867371B8BDD}" name="Column11369"/>
    <tableColumn id="11386" xr3:uid="{A17A0572-C5D0-4035-8065-FE371F7CEBFA}" name="Column11370"/>
    <tableColumn id="11387" xr3:uid="{255DC94A-4EC0-4E3F-BA2D-A852BD69B101}" name="Column11371"/>
    <tableColumn id="11388" xr3:uid="{3E6CDDC4-9F9A-40AE-8622-54351628D474}" name="Column11372"/>
    <tableColumn id="11389" xr3:uid="{DD7F5508-4135-4AFD-B1F2-900D96CC3F15}" name="Column11373"/>
    <tableColumn id="11390" xr3:uid="{9875DCBC-6CBC-4AD0-9808-1BC02622B649}" name="Column11374"/>
    <tableColumn id="11391" xr3:uid="{FE1CF501-C8F9-402F-9F97-A2F94ABFC8C8}" name="Column11375"/>
    <tableColumn id="11392" xr3:uid="{F51A600C-B4B2-469B-B192-0AF2CC41E2B5}" name="Column11376"/>
    <tableColumn id="11393" xr3:uid="{3E2D613F-E6BD-4DD4-916A-9943A934E61A}" name="Column11377"/>
    <tableColumn id="11394" xr3:uid="{6602CFFA-E4C6-4AD8-8F81-19AFE3A32D6D}" name="Column11378"/>
    <tableColumn id="11395" xr3:uid="{4410AE30-63A5-4F82-8CA5-BD2E94841A5B}" name="Column11379"/>
    <tableColumn id="11396" xr3:uid="{396366D2-E153-48E3-AC7F-12F3BDECC5C5}" name="Column11380"/>
    <tableColumn id="11397" xr3:uid="{161D528F-56EC-4B7A-A717-A354290D455A}" name="Column11381"/>
    <tableColumn id="11398" xr3:uid="{00020FDF-508E-4945-B25C-1D568EEB2CBC}" name="Column11382"/>
    <tableColumn id="11399" xr3:uid="{D2C6A649-1165-46AC-9A8A-A852AEE9A9FB}" name="Column11383"/>
    <tableColumn id="11400" xr3:uid="{23EAD5C0-3E8C-42DA-835E-407CE73BAEB5}" name="Column11384"/>
    <tableColumn id="11401" xr3:uid="{D49A17BA-6D2E-4A83-93BF-F9228A69BBA3}" name="Column11385"/>
    <tableColumn id="11402" xr3:uid="{070A788A-DD26-439E-A442-09918CFEE92C}" name="Column11386"/>
    <tableColumn id="11403" xr3:uid="{7448ABC8-B2A2-46B1-B9FC-73B4A2A09A8E}" name="Column11387"/>
    <tableColumn id="11404" xr3:uid="{6F8E9FF9-E25B-47D7-B3C2-BD1C220A74E4}" name="Column11388"/>
    <tableColumn id="11405" xr3:uid="{839F43DE-344F-4EC2-8ACB-5ADD7C4D0FB7}" name="Column11389"/>
    <tableColumn id="11406" xr3:uid="{7EF3A930-07A1-4553-9F52-6B867DA19169}" name="Column11390"/>
    <tableColumn id="11407" xr3:uid="{4EBCDDAD-AB01-4F02-A118-ADEBE682794F}" name="Column11391"/>
    <tableColumn id="11408" xr3:uid="{4A2A670A-10A4-4EBA-94BD-3A17E99B8096}" name="Column11392"/>
    <tableColumn id="11409" xr3:uid="{B32E8810-F68D-4E52-955E-801CC56C67A0}" name="Column11393"/>
    <tableColumn id="11410" xr3:uid="{B4EB17FA-F166-4993-A473-D4B93B62E2BB}" name="Column11394"/>
    <tableColumn id="11411" xr3:uid="{8C587392-8F52-4A37-A7EA-EDEB8B83A5F0}" name="Column11395"/>
    <tableColumn id="11412" xr3:uid="{E8430028-6890-4BAE-9547-51C93CF14410}" name="Column11396"/>
    <tableColumn id="11413" xr3:uid="{ADD6C63F-85CD-4DA9-B191-6FE09377F3A3}" name="Column11397"/>
    <tableColumn id="11414" xr3:uid="{60C8C64F-D6C5-4195-A68E-FD6E5DC1BF5F}" name="Column11398"/>
    <tableColumn id="11415" xr3:uid="{3AE0188A-EFB0-42A1-9EAD-1414AC3DCE6C}" name="Column11399"/>
    <tableColumn id="11416" xr3:uid="{7B8BFF15-DFCC-417C-ACD8-C3257C961A67}" name="Column11400"/>
    <tableColumn id="11417" xr3:uid="{D9208B62-4178-48E2-B8EF-E74A2299DC88}" name="Column11401"/>
    <tableColumn id="11418" xr3:uid="{8E7D745C-1758-4700-BF78-340D7005CCEA}" name="Column11402"/>
    <tableColumn id="11419" xr3:uid="{0E775A86-1811-4A17-9DAC-95C3DBB14FBE}" name="Column11403"/>
    <tableColumn id="11420" xr3:uid="{44B61D86-D4A0-4F1B-9DC2-6808C27A6F24}" name="Column11404"/>
    <tableColumn id="11421" xr3:uid="{F4E554ED-223C-44CD-B512-B915BA5D07E1}" name="Column11405"/>
    <tableColumn id="11422" xr3:uid="{30F0E982-1E09-4582-A7F6-13E84370195D}" name="Column11406"/>
    <tableColumn id="11423" xr3:uid="{AA99A57C-1263-4C5B-BB0E-A1268A9554C7}" name="Column11407"/>
    <tableColumn id="11424" xr3:uid="{FA7196A6-B0AF-4E87-A267-D5CF3B6E45BE}" name="Column11408"/>
    <tableColumn id="11425" xr3:uid="{D08C4B35-0414-4BDD-ADA3-BC2BE6C3EECA}" name="Column11409"/>
    <tableColumn id="11426" xr3:uid="{A25E44DE-3C49-4B53-A9FF-BFD786F59DCB}" name="Column11410"/>
    <tableColumn id="11427" xr3:uid="{1A184520-F68B-44AF-AC31-4E8469A19F2F}" name="Column11411"/>
    <tableColumn id="11428" xr3:uid="{1D2975C6-13FD-4038-A34A-ECD5B10136C2}" name="Column11412"/>
    <tableColumn id="11429" xr3:uid="{D5D30621-F199-4ACE-B11B-DA0D9CF5915A}" name="Column11413"/>
    <tableColumn id="11430" xr3:uid="{06B6DC63-CF3D-48B7-B913-FF2D00929368}" name="Column11414"/>
    <tableColumn id="11431" xr3:uid="{9B72018E-95F6-4D44-80A1-E5A57C7B5984}" name="Column11415"/>
    <tableColumn id="11432" xr3:uid="{144CF32A-E9AD-4119-8C63-5E5237DC2378}" name="Column11416"/>
    <tableColumn id="11433" xr3:uid="{0573F6DB-5824-4FB6-BFC1-571DDF4861F1}" name="Column11417"/>
    <tableColumn id="11434" xr3:uid="{D880121C-4014-4B76-8C1C-EA0CB2153FFA}" name="Column11418"/>
    <tableColumn id="11435" xr3:uid="{3440A868-31F2-43CB-BDB7-1CF0E823A71F}" name="Column11419"/>
    <tableColumn id="11436" xr3:uid="{09705FE3-58DB-4EF4-95F6-D9399DACB93F}" name="Column11420"/>
    <tableColumn id="11437" xr3:uid="{E444E3F9-974C-4E5D-8235-C396BB9DFC10}" name="Column11421"/>
    <tableColumn id="11438" xr3:uid="{3E6209C2-878D-474E-B657-DC32A1F2E147}" name="Column11422"/>
    <tableColumn id="11439" xr3:uid="{BED1CDAE-6A03-4388-844C-C56EF775C51A}" name="Column11423"/>
    <tableColumn id="11440" xr3:uid="{1AF65FF1-15B8-43A5-B07C-4B6CB8C4D85E}" name="Column11424"/>
    <tableColumn id="11441" xr3:uid="{079EA76E-73E4-443C-A80E-C74BD75E3EE9}" name="Column11425"/>
    <tableColumn id="11442" xr3:uid="{C7C86ABE-5D07-4A34-A7C0-12983998985F}" name="Column11426"/>
    <tableColumn id="11443" xr3:uid="{7FBC7ED6-1D3E-482A-AB29-6ABB90187D0D}" name="Column11427"/>
    <tableColumn id="11444" xr3:uid="{0B7ED0A5-669A-4D65-A465-C6A59191F0D4}" name="Column11428"/>
    <tableColumn id="11445" xr3:uid="{C400E081-E62D-44DE-A33F-48E55F1B0DA4}" name="Column11429"/>
    <tableColumn id="11446" xr3:uid="{F4F0F7A7-CD30-4CB2-A4E7-4FB017551E0A}" name="Column11430"/>
    <tableColumn id="11447" xr3:uid="{D4A80799-F4EF-4EA6-86BB-B83D43C5E4ED}" name="Column11431"/>
    <tableColumn id="11448" xr3:uid="{E73CF8A9-02BC-4CDA-A584-F5464EA3863A}" name="Column11432"/>
    <tableColumn id="11449" xr3:uid="{DF89F7FA-52D0-4DE8-A784-6FC5F643D08E}" name="Column11433"/>
    <tableColumn id="11450" xr3:uid="{3597A3EE-88D5-47C3-AD89-DBC32B2CF5C8}" name="Column11434"/>
    <tableColumn id="11451" xr3:uid="{E4DD16A1-F22B-402E-B7B1-6C70CCE23B7A}" name="Column11435"/>
    <tableColumn id="11452" xr3:uid="{42705A97-4573-4513-AC97-874CAD08E0D8}" name="Column11436"/>
    <tableColumn id="11453" xr3:uid="{D45E465E-FAAA-44D5-AB09-D038438F45AA}" name="Column11437"/>
    <tableColumn id="11454" xr3:uid="{D3119036-3CD2-4255-A0A7-995F31E594F5}" name="Column11438"/>
    <tableColumn id="11455" xr3:uid="{B3FD1223-BEAB-4452-B255-622FFC30A233}" name="Column11439"/>
    <tableColumn id="11456" xr3:uid="{945BA64F-73ED-4AEA-84E7-9F3E6A431576}" name="Column11440"/>
    <tableColumn id="11457" xr3:uid="{8C98C108-B497-4C5D-8D47-3D23A9716FC1}" name="Column11441"/>
    <tableColumn id="11458" xr3:uid="{7E2FB181-4141-4D9C-ABCC-3A927E5A7A7D}" name="Column11442"/>
    <tableColumn id="11459" xr3:uid="{5295572A-EFF5-4092-AC05-93E115419B86}" name="Column11443"/>
    <tableColumn id="11460" xr3:uid="{EC8E9E9E-D23D-4AF9-8B65-546DD74E095B}" name="Column11444"/>
    <tableColumn id="11461" xr3:uid="{296437A4-90AA-42C9-887F-F7238672AEC1}" name="Column11445"/>
    <tableColumn id="11462" xr3:uid="{688AE474-8085-43F2-858A-B643995F42EB}" name="Column11446"/>
    <tableColumn id="11463" xr3:uid="{F1C6F976-DEF6-4BBF-B84B-E5DB6333EDEC}" name="Column11447"/>
    <tableColumn id="11464" xr3:uid="{CA587669-CEFA-489C-9B86-7873E6A2A58C}" name="Column11448"/>
    <tableColumn id="11465" xr3:uid="{AC624291-881D-4983-8DAB-BE7C033FC417}" name="Column11449"/>
    <tableColumn id="11466" xr3:uid="{5ACC6785-82FC-46E2-B218-2BE108711A37}" name="Column11450"/>
    <tableColumn id="11467" xr3:uid="{74EAB5B8-DC57-4F6F-9164-AC6B0859CEED}" name="Column11451"/>
    <tableColumn id="11468" xr3:uid="{5880D0BE-0B95-4E4C-896B-3BD909FDD277}" name="Column11452"/>
    <tableColumn id="11469" xr3:uid="{F73B98A6-83DC-4C2A-BCAD-2F7D2713DEB5}" name="Column11453"/>
    <tableColumn id="11470" xr3:uid="{141B980A-57BD-45D0-8AA4-59AFF6919EFF}" name="Column11454"/>
    <tableColumn id="11471" xr3:uid="{5C75D7EC-926C-48D2-8B15-4D4A6A09408A}" name="Column11455"/>
    <tableColumn id="11472" xr3:uid="{C0861692-7D25-41A7-A3F0-66E0B1CD933C}" name="Column11456"/>
    <tableColumn id="11473" xr3:uid="{4B4D0A57-B831-48A6-B1A9-4186819A92B7}" name="Column11457"/>
    <tableColumn id="11474" xr3:uid="{F07B65EA-C87C-49D5-9C73-0BB9DDCD156B}" name="Column11458"/>
    <tableColumn id="11475" xr3:uid="{87C1FAFA-F820-4E43-9C64-989DDFBEF31A}" name="Column11459"/>
    <tableColumn id="11476" xr3:uid="{C819CC08-6C6A-4219-8D77-114BD23DFD7E}" name="Column11460"/>
    <tableColumn id="11477" xr3:uid="{0A8EF90B-5FE2-478F-8F30-82396335A27E}" name="Column11461"/>
    <tableColumn id="11478" xr3:uid="{30DDA4AC-E4A7-492F-A069-9385BC713606}" name="Column11462"/>
    <tableColumn id="11479" xr3:uid="{386799AC-035E-472C-AFC6-CF1346B29651}" name="Column11463"/>
    <tableColumn id="11480" xr3:uid="{F78739C3-8D3A-4F2D-AB17-AB3CBDFDDAF1}" name="Column11464"/>
    <tableColumn id="11481" xr3:uid="{FABB0E67-D5A7-4F8F-BF60-3ABAA03C5413}" name="Column11465"/>
    <tableColumn id="11482" xr3:uid="{DD1DCEF0-5607-463D-A72A-AC0ACB50CD8E}" name="Column11466"/>
    <tableColumn id="11483" xr3:uid="{F131E1B8-18B2-4957-9515-75BE1DB38B2B}" name="Column11467"/>
    <tableColumn id="11484" xr3:uid="{5840045E-09D4-40B8-960D-D7CB5D09C059}" name="Column11468"/>
    <tableColumn id="11485" xr3:uid="{DB50BBFA-5B14-4AB5-AD37-089B91EA3C31}" name="Column11469"/>
    <tableColumn id="11486" xr3:uid="{204D0A5A-D02E-4072-BFD4-68F106C47071}" name="Column11470"/>
    <tableColumn id="11487" xr3:uid="{1F0EE937-35C9-44E0-9472-79085B931E81}" name="Column11471"/>
    <tableColumn id="11488" xr3:uid="{B3C48C1C-5D3A-4624-8606-825D20194CA3}" name="Column11472"/>
    <tableColumn id="11489" xr3:uid="{B44B53A9-E347-4F11-A1E4-8D7B58504504}" name="Column11473"/>
    <tableColumn id="11490" xr3:uid="{1B64B32D-54BD-477B-946D-BFDA9A067C21}" name="Column11474"/>
    <tableColumn id="11491" xr3:uid="{BBDC5103-5425-4602-8778-149DE41FEB44}" name="Column11475"/>
    <tableColumn id="11492" xr3:uid="{C260D11E-96B2-48C6-A4F2-B7677EC01828}" name="Column11476"/>
    <tableColumn id="11493" xr3:uid="{E79A3484-8068-4842-A875-F129FCE2F656}" name="Column11477"/>
    <tableColumn id="11494" xr3:uid="{83FBCACB-EB5D-44B1-AC95-6E0E8069B596}" name="Column11478"/>
    <tableColumn id="11495" xr3:uid="{9F9E9E4B-8D90-4B82-BF48-A28119CCF965}" name="Column11479"/>
    <tableColumn id="11496" xr3:uid="{0D7BC03E-A523-49B1-A00A-E71784352248}" name="Column11480"/>
    <tableColumn id="11497" xr3:uid="{BD1853F2-EC86-4BC2-BD39-E0537AFC60AC}" name="Column11481"/>
    <tableColumn id="11498" xr3:uid="{F6134B76-83A7-417B-BC7A-5CEA2765F5B0}" name="Column11482"/>
    <tableColumn id="11499" xr3:uid="{DFF3D7BD-A076-40A6-A0B4-1F54424AB469}" name="Column11483"/>
    <tableColumn id="11500" xr3:uid="{DD38AC34-F51C-4759-9BB6-2181541D8C60}" name="Column11484"/>
    <tableColumn id="11501" xr3:uid="{42A9CB47-C63F-466D-85EF-85D3B82BC595}" name="Column11485"/>
    <tableColumn id="11502" xr3:uid="{99A8819D-AF0C-47D6-A2DC-4A7D48C759B7}" name="Column11486"/>
    <tableColumn id="11503" xr3:uid="{60A88055-A217-4B8B-B076-C5D595CC99EB}" name="Column11487"/>
    <tableColumn id="11504" xr3:uid="{1D7ABA85-C9D8-4CD1-A5AA-F1B444FD6BF9}" name="Column11488"/>
    <tableColumn id="11505" xr3:uid="{29DCF42C-57DA-4ED0-9160-D4AC920383B8}" name="Column11489"/>
    <tableColumn id="11506" xr3:uid="{C2A822D2-E301-4A1B-B189-1D38852ABDAC}" name="Column11490"/>
    <tableColumn id="11507" xr3:uid="{2CB09B26-AB5C-4DDC-838B-167F3878BDDF}" name="Column11491"/>
    <tableColumn id="11508" xr3:uid="{3BC044C1-34C5-45B9-BC16-FC2865784C18}" name="Column11492"/>
    <tableColumn id="11509" xr3:uid="{77BBF0E8-2D33-4E16-AD8C-0B8F4BA7F101}" name="Column11493"/>
    <tableColumn id="11510" xr3:uid="{B90E83CA-18CB-40C2-8933-098AD489849D}" name="Column11494"/>
    <tableColumn id="11511" xr3:uid="{73D95DA9-3D62-4FDA-9E3C-193BBD8B7C86}" name="Column11495"/>
    <tableColumn id="11512" xr3:uid="{D704D8F2-39C4-44FD-8DA7-0A77FD8018A3}" name="Column11496"/>
    <tableColumn id="11513" xr3:uid="{37BC6AF4-C150-4999-AAAE-32776E6E2625}" name="Column11497"/>
    <tableColumn id="11514" xr3:uid="{5AE711B0-27BC-4B7A-B2CC-99328EDDFA6B}" name="Column11498"/>
    <tableColumn id="11515" xr3:uid="{0654ACF1-8F29-4CCD-B831-2E6B91675C49}" name="Column11499"/>
    <tableColumn id="11516" xr3:uid="{1C8DDAC4-2F29-41F0-A83C-0FC2AB585E6C}" name="Column11500"/>
    <tableColumn id="11517" xr3:uid="{3EE73010-F3BC-4FE1-BAA1-9CB4CFF2291D}" name="Column11501"/>
    <tableColumn id="11518" xr3:uid="{E065167D-4E25-4542-82FE-3C6F5C0024CB}" name="Column11502"/>
    <tableColumn id="11519" xr3:uid="{AC87E224-FFE0-49EF-AF08-7D28DBCD8775}" name="Column11503"/>
    <tableColumn id="11520" xr3:uid="{CB5DE116-E109-4A94-955B-F87D94EA7084}" name="Column11504"/>
    <tableColumn id="11521" xr3:uid="{81226112-0BDA-438A-9015-012DC9976A08}" name="Column11505"/>
    <tableColumn id="11522" xr3:uid="{24590DF2-7749-4334-BF5D-1AFA29760BC8}" name="Column11506"/>
    <tableColumn id="11523" xr3:uid="{24B84A89-710A-4AB9-99CD-1D9528B997ED}" name="Column11507"/>
    <tableColumn id="11524" xr3:uid="{885BCF01-4EE6-4025-91EE-30897D8675CC}" name="Column11508"/>
    <tableColumn id="11525" xr3:uid="{B1BDAEBD-B1BC-485F-97B7-B5D6B8555A9C}" name="Column11509"/>
    <tableColumn id="11526" xr3:uid="{CD6398AD-E8EA-4A47-8403-C0E50818C578}" name="Column11510"/>
    <tableColumn id="11527" xr3:uid="{57B372DC-707C-4EA2-9233-FF3E586813C8}" name="Column11511"/>
    <tableColumn id="11528" xr3:uid="{75DE1F91-5E4F-4B1B-8EE0-0B560D195ECC}" name="Column11512"/>
    <tableColumn id="11529" xr3:uid="{FD073BAD-E948-4C91-9345-2996DDFA7378}" name="Column11513"/>
    <tableColumn id="11530" xr3:uid="{760AF301-FC24-426B-B718-60C3C9B17FF3}" name="Column11514"/>
    <tableColumn id="11531" xr3:uid="{5C2D3072-C5B5-4C51-BED3-998689406973}" name="Column11515"/>
    <tableColumn id="11532" xr3:uid="{0D3C5798-FE8F-42AA-98FA-99BB2AB9C355}" name="Column11516"/>
    <tableColumn id="11533" xr3:uid="{2FCD66DE-B363-4160-AD15-3B3F0C27D742}" name="Column11517"/>
    <tableColumn id="11534" xr3:uid="{38F26250-5AD9-4990-B504-AF1A25863832}" name="Column11518"/>
    <tableColumn id="11535" xr3:uid="{FD82D57D-4DEC-48A1-A28F-36BCD6B2BA86}" name="Column11519"/>
    <tableColumn id="11536" xr3:uid="{B5FDD637-886C-48E4-898E-3DF38D94C0BC}" name="Column11520"/>
    <tableColumn id="11537" xr3:uid="{66D567E3-15B9-4B02-9AD8-CA8D47409492}" name="Column11521"/>
    <tableColumn id="11538" xr3:uid="{3FD17E4F-AE9E-42A6-8DF6-3160DCDBDE51}" name="Column11522"/>
    <tableColumn id="11539" xr3:uid="{37552D77-E371-4ED0-BF20-102C8B10625A}" name="Column11523"/>
    <tableColumn id="11540" xr3:uid="{8E7155A5-36D3-48CA-8255-D27CBC6955A7}" name="Column11524"/>
    <tableColumn id="11541" xr3:uid="{FE39ACD1-3C2E-4200-9022-6EF8A80F03B7}" name="Column11525"/>
    <tableColumn id="11542" xr3:uid="{CFBC9900-6ED0-439F-B28E-3974D0FD447E}" name="Column11526"/>
    <tableColumn id="11543" xr3:uid="{B06460F6-77A8-4728-B39B-C34938CE30E0}" name="Column11527"/>
    <tableColumn id="11544" xr3:uid="{A05CBF49-802E-4BF8-AEA7-9A97001A0F88}" name="Column11528"/>
    <tableColumn id="11545" xr3:uid="{1B74D007-ACD2-42EB-A1BD-943478827575}" name="Column11529"/>
    <tableColumn id="11546" xr3:uid="{C1515D4F-FC02-4ED5-A9E1-7B88AA0F038A}" name="Column11530"/>
    <tableColumn id="11547" xr3:uid="{0540FBCE-2C0B-4DF0-8FF3-F0311740528E}" name="Column11531"/>
    <tableColumn id="11548" xr3:uid="{12DDCDC0-EA0B-4780-83A9-38138F0CB2DC}" name="Column11532"/>
    <tableColumn id="11549" xr3:uid="{40A5F542-1E3A-454D-91F3-0B4E5EA12DF2}" name="Column11533"/>
    <tableColumn id="11550" xr3:uid="{C1978622-887E-463D-A84C-6B120BF4C090}" name="Column11534"/>
    <tableColumn id="11551" xr3:uid="{CF01291A-89CE-4A39-8445-17061A510248}" name="Column11535"/>
    <tableColumn id="11552" xr3:uid="{347A3F72-C0B4-4217-8848-6B795E5DBA9B}" name="Column11536"/>
    <tableColumn id="11553" xr3:uid="{6F72E085-EC95-497B-8841-6C20C6FC24F3}" name="Column11537"/>
    <tableColumn id="11554" xr3:uid="{1799BCC8-0C01-4DB7-AADC-45381FAFA10D}" name="Column11538"/>
    <tableColumn id="11555" xr3:uid="{1B0CB36D-8831-4D5C-8E2D-626A0B0F7DF9}" name="Column11539"/>
    <tableColumn id="11556" xr3:uid="{1BBFD359-6D54-40C4-83FD-A1BBEB75F0C7}" name="Column11540"/>
    <tableColumn id="11557" xr3:uid="{9AD7CCBF-B3A3-4E15-9B9F-CA23159FBE75}" name="Column11541"/>
    <tableColumn id="11558" xr3:uid="{76B2CDC9-ABD4-4E60-8396-34C61A88F812}" name="Column11542"/>
    <tableColumn id="11559" xr3:uid="{D112F7E7-8B74-429F-8AD2-1567DE3491A5}" name="Column11543"/>
    <tableColumn id="11560" xr3:uid="{300FE78D-30FD-4BEE-9C93-CFF121BA15DA}" name="Column11544"/>
    <tableColumn id="11561" xr3:uid="{AF27218C-E594-4730-9BDA-8CE0705A2B30}" name="Column11545"/>
    <tableColumn id="11562" xr3:uid="{E1B014AA-525A-49C3-A4C7-152F0506A3E5}" name="Column11546"/>
    <tableColumn id="11563" xr3:uid="{D2A851E7-E07F-41EA-AB92-04CB72FC97D5}" name="Column11547"/>
    <tableColumn id="11564" xr3:uid="{810498E2-B8C0-47F5-979C-7B648C0DF7DF}" name="Column11548"/>
    <tableColumn id="11565" xr3:uid="{763169EC-F666-4533-8B9A-84C7C99DCC98}" name="Column11549"/>
    <tableColumn id="11566" xr3:uid="{5341FC0F-388F-47D3-80C6-FD1D9DC34FF1}" name="Column11550"/>
    <tableColumn id="11567" xr3:uid="{CC28B76B-E546-444F-A0DE-2AE4EC2219EA}" name="Column11551"/>
    <tableColumn id="11568" xr3:uid="{946B2570-9A6C-4B9E-9815-DDC1611C6589}" name="Column11552"/>
    <tableColumn id="11569" xr3:uid="{E25D8E07-EEE0-4CA7-9E5E-4B1ECDFBC9D9}" name="Column11553"/>
    <tableColumn id="11570" xr3:uid="{C18C505A-7AFD-4A4A-B253-815B9CB3BF9B}" name="Column11554"/>
    <tableColumn id="11571" xr3:uid="{34D7B821-1C07-4D35-8620-FE6B28B4DE5E}" name="Column11555"/>
    <tableColumn id="11572" xr3:uid="{882B440D-558C-4DB0-8486-4E095575EA45}" name="Column11556"/>
    <tableColumn id="11573" xr3:uid="{6004984D-0E39-41D3-A180-27745AF82256}" name="Column11557"/>
    <tableColumn id="11574" xr3:uid="{8F5F27F1-D5E7-4E9C-A209-40B626448477}" name="Column11558"/>
    <tableColumn id="11575" xr3:uid="{7C47427B-FA25-4DEA-BBAF-383B34C00D58}" name="Column11559"/>
    <tableColumn id="11576" xr3:uid="{49C97E8A-CC51-436B-BB05-EF58966F0144}" name="Column11560"/>
    <tableColumn id="11577" xr3:uid="{E14AE02D-1396-4E3C-A328-E665AFFC60C4}" name="Column11561"/>
    <tableColumn id="11578" xr3:uid="{0115631D-26DA-455F-AFA7-B85D02BFEC93}" name="Column11562"/>
    <tableColumn id="11579" xr3:uid="{A7F928AB-A0F9-4BE7-B43D-297996949B58}" name="Column11563"/>
    <tableColumn id="11580" xr3:uid="{8899B721-2B14-4D95-A829-062857A29F36}" name="Column11564"/>
    <tableColumn id="11581" xr3:uid="{12600A6E-B9A4-4AF5-AE63-2CFB85B14E54}" name="Column11565"/>
    <tableColumn id="11582" xr3:uid="{84AF2A33-41D5-4FDA-9642-FC69A395471A}" name="Column11566"/>
    <tableColumn id="11583" xr3:uid="{8724BAA5-A9B6-4066-A069-589627888738}" name="Column11567"/>
    <tableColumn id="11584" xr3:uid="{7597FD0A-C9DA-4B7E-BFE4-373F709E2797}" name="Column11568"/>
    <tableColumn id="11585" xr3:uid="{D443519A-DB04-4513-8D2B-99A20C952381}" name="Column11569"/>
    <tableColumn id="11586" xr3:uid="{709DA307-DA14-4733-A23E-8774EC806337}" name="Column11570"/>
    <tableColumn id="11587" xr3:uid="{95076ABD-A946-449F-AB58-7211880FA586}" name="Column11571"/>
    <tableColumn id="11588" xr3:uid="{525E62B1-4BCA-41A5-A224-32632700A357}" name="Column11572"/>
    <tableColumn id="11589" xr3:uid="{C048DC73-69A1-4404-B788-0C0CB2D62301}" name="Column11573"/>
    <tableColumn id="11590" xr3:uid="{C8933BF2-4E63-400C-80FE-9CAC4F35FA81}" name="Column11574"/>
    <tableColumn id="11591" xr3:uid="{6ADE8868-B5A7-4021-807E-1CFD0865933D}" name="Column11575"/>
    <tableColumn id="11592" xr3:uid="{A5DAECF2-EEB1-4608-9F15-9DD98EFA0300}" name="Column11576"/>
    <tableColumn id="11593" xr3:uid="{BF4D9D79-4145-418D-9F24-4FC1B10DACCF}" name="Column11577"/>
    <tableColumn id="11594" xr3:uid="{FBD44FFF-9559-4350-809F-7535548F1778}" name="Column11578"/>
    <tableColumn id="11595" xr3:uid="{863CEF86-7BF8-4B9D-B1B3-2EFB3B7774A1}" name="Column11579"/>
    <tableColumn id="11596" xr3:uid="{52EF4BF4-0BFF-41F1-965C-C3666718DCDE}" name="Column11580"/>
    <tableColumn id="11597" xr3:uid="{01D5AC3E-0251-4384-8B64-265B9D134C92}" name="Column11581"/>
    <tableColumn id="11598" xr3:uid="{E743813A-EEF5-430A-829B-8A31F0CB609B}" name="Column11582"/>
    <tableColumn id="11599" xr3:uid="{D916208A-2ED7-4D55-A7A2-E6EB0AAE1A7C}" name="Column11583"/>
    <tableColumn id="11600" xr3:uid="{CDED246E-5000-442F-AF28-904ED7F75A48}" name="Column11584"/>
    <tableColumn id="11601" xr3:uid="{64449CFC-7494-44E9-8373-5D9160BA9AD7}" name="Column11585"/>
    <tableColumn id="11602" xr3:uid="{0F90EFCC-ABD2-4380-80E0-22CEFC82B545}" name="Column11586"/>
    <tableColumn id="11603" xr3:uid="{8B2201CE-8EAB-4BD7-B57B-086D10BE686B}" name="Column11587"/>
    <tableColumn id="11604" xr3:uid="{A739A53F-9140-432D-B144-C560F4271F50}" name="Column11588"/>
    <tableColumn id="11605" xr3:uid="{EE54AA6A-D4AA-4079-A70D-B38BC0E1A1A1}" name="Column11589"/>
    <tableColumn id="11606" xr3:uid="{ED82D416-1498-4F76-90DD-B50D2EE938EA}" name="Column11590"/>
    <tableColumn id="11607" xr3:uid="{CABC2BBD-6590-44A4-81C9-6519C93331FE}" name="Column11591"/>
    <tableColumn id="11608" xr3:uid="{51409897-01ED-4C9E-9517-6D08FD5D40FC}" name="Column11592"/>
    <tableColumn id="11609" xr3:uid="{B2D8065C-8483-4BCE-AE79-0D29736D48AE}" name="Column11593"/>
    <tableColumn id="11610" xr3:uid="{95C0C948-F9ED-4DFE-AEF3-A84627AAD7DA}" name="Column11594"/>
    <tableColumn id="11611" xr3:uid="{6DAEADA9-7B7F-40B4-8705-402E0BEE4FD1}" name="Column11595"/>
    <tableColumn id="11612" xr3:uid="{256E0C90-98DA-44D8-9AF8-B9D2D958ABA6}" name="Column11596"/>
    <tableColumn id="11613" xr3:uid="{56BC80C5-F91A-4011-BAA4-157309D9AF69}" name="Column11597"/>
    <tableColumn id="11614" xr3:uid="{C2155532-45FB-4347-8B91-AA9C18A2F2F3}" name="Column11598"/>
    <tableColumn id="11615" xr3:uid="{B08BA8AB-77B0-460B-8F22-A1E1FDC9DC43}" name="Column11599"/>
    <tableColumn id="11616" xr3:uid="{264B43D1-E97D-4EE1-9BCD-14FF5F0092EA}" name="Column11600"/>
    <tableColumn id="11617" xr3:uid="{9AD4C35F-A8D8-45C1-BB47-4D9FBE5961BC}" name="Column11601"/>
    <tableColumn id="11618" xr3:uid="{D340BA81-AC0B-4571-9D69-CCB1AB81ED36}" name="Column11602"/>
    <tableColumn id="11619" xr3:uid="{BD330ED6-695A-4D67-96F5-B2D2C855BC98}" name="Column11603"/>
    <tableColumn id="11620" xr3:uid="{19204153-8E76-46C8-A8C3-9403DBFF2926}" name="Column11604"/>
    <tableColumn id="11621" xr3:uid="{3913E8AC-B2D8-4AC5-BE49-E4DE9F2D136A}" name="Column11605"/>
    <tableColumn id="11622" xr3:uid="{C4DB584F-7A28-478A-972A-7460227D1368}" name="Column11606"/>
    <tableColumn id="11623" xr3:uid="{B6400197-73E5-45CF-AE6F-3B1CF87CBEC3}" name="Column11607"/>
    <tableColumn id="11624" xr3:uid="{2807FCF2-3720-46A0-9ED1-C4719FA85273}" name="Column11608"/>
    <tableColumn id="11625" xr3:uid="{5C6E8165-3F17-4BA5-942A-ABC24C72B236}" name="Column11609"/>
    <tableColumn id="11626" xr3:uid="{7031D41A-E514-464C-A26E-66F179E66C52}" name="Column11610"/>
    <tableColumn id="11627" xr3:uid="{7A59C297-7ADC-428A-984C-1E2038F83273}" name="Column11611"/>
    <tableColumn id="11628" xr3:uid="{70C115C5-117C-470A-ACAD-0E333F35AAB2}" name="Column11612"/>
    <tableColumn id="11629" xr3:uid="{9485B415-D4CF-4537-9171-EA5F4BDEFE57}" name="Column11613"/>
    <tableColumn id="11630" xr3:uid="{C8ACE672-1222-474A-887A-9108B54E1AA1}" name="Column11614"/>
    <tableColumn id="11631" xr3:uid="{05D32F08-CA56-4733-936A-B77FF8B37932}" name="Column11615"/>
    <tableColumn id="11632" xr3:uid="{A3D05F35-FA73-469A-95FA-46DEDEBEB84F}" name="Column11616"/>
    <tableColumn id="11633" xr3:uid="{02FCB59D-DC90-4C66-9601-5677B888DC9B}" name="Column11617"/>
    <tableColumn id="11634" xr3:uid="{A9599E73-B0B1-4E68-B2CC-5F4C00EB26D7}" name="Column11618"/>
    <tableColumn id="11635" xr3:uid="{13B39C72-F6A2-45DB-81FB-4E9562E8FCF8}" name="Column11619"/>
    <tableColumn id="11636" xr3:uid="{56526071-98EB-4D78-BB97-32B6C6419AF5}" name="Column11620"/>
    <tableColumn id="11637" xr3:uid="{386D0128-7521-47BF-B4D7-4C25ADA1A13A}" name="Column11621"/>
    <tableColumn id="11638" xr3:uid="{D522D6AF-68E6-46E6-8235-B6BDD1421653}" name="Column11622"/>
    <tableColumn id="11639" xr3:uid="{E78317C6-6195-4BB4-943B-84494BC54813}" name="Column11623"/>
    <tableColumn id="11640" xr3:uid="{035E3D67-F9DD-4636-9D1B-E2FD3565A88F}" name="Column11624"/>
    <tableColumn id="11641" xr3:uid="{C3B0F7AF-FB93-415F-87E4-652B031D7AA8}" name="Column11625"/>
    <tableColumn id="11642" xr3:uid="{D8B62DB8-8D04-4642-A513-1F6E8F066376}" name="Column11626"/>
    <tableColumn id="11643" xr3:uid="{E1CD19F9-A2B4-4358-BC07-39220C63EF90}" name="Column11627"/>
    <tableColumn id="11644" xr3:uid="{AB8B7E6B-B0D4-4D25-B26B-691E27354B8E}" name="Column11628"/>
    <tableColumn id="11645" xr3:uid="{0C9D2B4D-806E-48C1-8CF8-F656591DA2C1}" name="Column11629"/>
    <tableColumn id="11646" xr3:uid="{668E0C33-0A55-486B-9834-86CD0FD8956B}" name="Column11630"/>
    <tableColumn id="11647" xr3:uid="{7432254B-9A30-4AD1-A17B-B8A5F68979EE}" name="Column11631"/>
    <tableColumn id="11648" xr3:uid="{10EA9FBA-B7AE-410C-B286-266354429655}" name="Column11632"/>
    <tableColumn id="11649" xr3:uid="{794AD32A-355D-4200-8348-58C2DE21242B}" name="Column11633"/>
    <tableColumn id="11650" xr3:uid="{4F00C4BE-D9A5-47A3-B27C-4D6E9CF4C1DF}" name="Column11634"/>
    <tableColumn id="11651" xr3:uid="{56302308-E426-4172-9BB5-62EA1374D060}" name="Column11635"/>
    <tableColumn id="11652" xr3:uid="{89F9C720-BFBF-4470-9471-E804D35C88E2}" name="Column11636"/>
    <tableColumn id="11653" xr3:uid="{1D7EF30A-68CC-4076-9C62-334753DF33C6}" name="Column11637"/>
    <tableColumn id="11654" xr3:uid="{A9EC5C18-EF2D-4832-AB89-ACC037A50250}" name="Column11638"/>
    <tableColumn id="11655" xr3:uid="{CC98799C-6183-466D-8A02-08E71CCFC3A5}" name="Column11639"/>
    <tableColumn id="11656" xr3:uid="{84CC303B-722A-422D-898C-7D319EB3F715}" name="Column11640"/>
    <tableColumn id="11657" xr3:uid="{2E17E87E-760F-44B9-B8BD-D2C020EAF31C}" name="Column11641"/>
    <tableColumn id="11658" xr3:uid="{AB111EAF-68FD-4702-A0D6-770DF8C0A407}" name="Column11642"/>
    <tableColumn id="11659" xr3:uid="{EC8A866D-EB3D-46F5-B290-D531658DA6BF}" name="Column11643"/>
    <tableColumn id="11660" xr3:uid="{DA406D60-900C-43A8-8E97-932E91E2AFF4}" name="Column11644"/>
    <tableColumn id="11661" xr3:uid="{F4685EF2-D4CE-4ABC-A4D9-5C1BCB47204A}" name="Column11645"/>
    <tableColumn id="11662" xr3:uid="{379BCCB7-789A-4F5D-9ADB-09212C27A406}" name="Column11646"/>
    <tableColumn id="11663" xr3:uid="{BA79AD11-B3E6-473F-AD78-198EB445150F}" name="Column11647"/>
    <tableColumn id="11664" xr3:uid="{F0B617BC-D4A4-4E30-B370-FBB55D93DDEF}" name="Column11648"/>
    <tableColumn id="11665" xr3:uid="{DC73AEB2-1316-4189-9B2B-AB33B0AEEB95}" name="Column11649"/>
    <tableColumn id="11666" xr3:uid="{D84FD4AA-C84B-45EF-8BE8-74F7DA120103}" name="Column11650"/>
    <tableColumn id="11667" xr3:uid="{03F7174B-153D-4A27-B2F1-E8223838D89E}" name="Column11651"/>
    <tableColumn id="11668" xr3:uid="{ABFE8137-8BBC-4DBC-8224-D665D8B34B85}" name="Column11652"/>
    <tableColumn id="11669" xr3:uid="{1F75213D-9CB3-4A86-8E94-638D9417D556}" name="Column11653"/>
    <tableColumn id="11670" xr3:uid="{F7229F1D-2F40-48DB-A646-85261C5C40F2}" name="Column11654"/>
    <tableColumn id="11671" xr3:uid="{05984249-7D3B-4426-9339-386CE7D32099}" name="Column11655"/>
    <tableColumn id="11672" xr3:uid="{A7B2AE72-847A-40B9-98D2-ED35357F0999}" name="Column11656"/>
    <tableColumn id="11673" xr3:uid="{9C5B8C8B-614F-4B7D-8AE6-6DBF1D343A02}" name="Column11657"/>
    <tableColumn id="11674" xr3:uid="{B33168BC-DC22-4D22-A936-63E7E43A23ED}" name="Column11658"/>
    <tableColumn id="11675" xr3:uid="{3C24842E-35C5-4371-A3B0-FCFC2AD86190}" name="Column11659"/>
    <tableColumn id="11676" xr3:uid="{942EF36E-02A3-4BCA-A446-83B405D281D1}" name="Column11660"/>
    <tableColumn id="11677" xr3:uid="{6794847F-6691-4BC4-827C-2EA10FCEFBBB}" name="Column11661"/>
    <tableColumn id="11678" xr3:uid="{AC90D99D-B2E5-481A-99CD-655AB3F84AE9}" name="Column11662"/>
    <tableColumn id="11679" xr3:uid="{1AA0AFE7-B6CE-4BBA-A02A-B67DDADFC1ED}" name="Column11663"/>
    <tableColumn id="11680" xr3:uid="{88892B9A-F416-4485-8BC3-3A6A615D7BE3}" name="Column11664"/>
    <tableColumn id="11681" xr3:uid="{7C40AB5B-BD3D-4427-A03A-33F0C2B07DF8}" name="Column11665"/>
    <tableColumn id="11682" xr3:uid="{7FC73602-307F-4216-AC9D-A4AA36C5F389}" name="Column11666"/>
    <tableColumn id="11683" xr3:uid="{B5EA484F-E487-4536-8C33-86BEDF527FD1}" name="Column11667"/>
    <tableColumn id="11684" xr3:uid="{0EBCEF59-2318-4093-8EC6-DB452F83BA2A}" name="Column11668"/>
    <tableColumn id="11685" xr3:uid="{FB496E8B-628B-4412-8B2B-745F47AC7B3F}" name="Column11669"/>
    <tableColumn id="11686" xr3:uid="{09A0A06C-739F-4FCB-B68F-25B2B3CDA6D0}" name="Column11670"/>
    <tableColumn id="11687" xr3:uid="{1F20591A-8909-4F3C-95FD-39DFB3EAEDC3}" name="Column11671"/>
    <tableColumn id="11688" xr3:uid="{A976DD53-2CA1-4C20-807C-2D28CB3C9359}" name="Column11672"/>
    <tableColumn id="11689" xr3:uid="{EE6C256E-E93C-4CA2-8BDE-853F94F951CA}" name="Column11673"/>
    <tableColumn id="11690" xr3:uid="{1534A7F3-A615-4DC0-9CDE-F2CCAD05CFDE}" name="Column11674"/>
    <tableColumn id="11691" xr3:uid="{1F6C1519-DF9B-4EF6-ADB5-09704ED82B2B}" name="Column11675"/>
    <tableColumn id="11692" xr3:uid="{53E5A84A-9032-43C5-BC0E-72DF0B0A6862}" name="Column11676"/>
    <tableColumn id="11693" xr3:uid="{05E98AF5-CC22-4E91-BE75-3D826BB8696F}" name="Column11677"/>
    <tableColumn id="11694" xr3:uid="{206FE38F-36C2-4CAA-BCAE-5F762FBFE413}" name="Column11678"/>
    <tableColumn id="11695" xr3:uid="{95527A97-AF93-435C-8033-4DED140CF85F}" name="Column11679"/>
    <tableColumn id="11696" xr3:uid="{CCC9C4D3-F704-45C8-9C62-A52039A71A53}" name="Column11680"/>
    <tableColumn id="11697" xr3:uid="{31404274-3DF8-46A2-92A4-3E1B4535C8A7}" name="Column11681"/>
    <tableColumn id="11698" xr3:uid="{F58EB412-49B1-44BB-8355-40B0AA925F81}" name="Column11682"/>
    <tableColumn id="11699" xr3:uid="{D4BD06C5-455E-4CA4-A435-63681F8563E6}" name="Column11683"/>
    <tableColumn id="11700" xr3:uid="{B5453242-236D-45AF-A6CB-06E0AEB466B7}" name="Column11684"/>
    <tableColumn id="11701" xr3:uid="{01387CFD-D732-4052-81C3-62442AF6B6A6}" name="Column11685"/>
    <tableColumn id="11702" xr3:uid="{2B0510B0-516F-438A-9464-DA10996B5BB6}" name="Column11686"/>
    <tableColumn id="11703" xr3:uid="{BF0CE294-AB6F-4FC7-A043-808E12F3A426}" name="Column11687"/>
    <tableColumn id="11704" xr3:uid="{1AECF32D-A545-4B46-8872-0AA9D63E73B1}" name="Column11688"/>
    <tableColumn id="11705" xr3:uid="{3ED8637A-D8A0-46B0-9B01-2C766A93F5CA}" name="Column11689"/>
    <tableColumn id="11706" xr3:uid="{DC15B931-0EDD-4844-8561-0D416610FCB4}" name="Column11690"/>
    <tableColumn id="11707" xr3:uid="{9CB6EC7B-F591-4A21-B395-DEA2F874B312}" name="Column11691"/>
    <tableColumn id="11708" xr3:uid="{6E3FF706-28F8-4B18-88EC-699E2130B652}" name="Column11692"/>
    <tableColumn id="11709" xr3:uid="{FAAC26D2-E6FE-4E0A-A7B6-21D1D8B523BA}" name="Column11693"/>
    <tableColumn id="11710" xr3:uid="{8DF185DF-6E1F-420D-A2A2-99D8DF14D61B}" name="Column11694"/>
    <tableColumn id="11711" xr3:uid="{21AF28D4-CC91-4277-B119-6C6B532B9CF5}" name="Column11695"/>
    <tableColumn id="11712" xr3:uid="{1CC590F1-F7E1-4452-8C09-1CF42861DC63}" name="Column11696"/>
    <tableColumn id="11713" xr3:uid="{7A254312-786A-430C-8C9B-92AF669EDD60}" name="Column11697"/>
    <tableColumn id="11714" xr3:uid="{AFB9ABEF-F6CE-407E-9382-50F5ECAE9173}" name="Column11698"/>
    <tableColumn id="11715" xr3:uid="{0BCBBFD3-DFE0-43C6-AD53-0A6AB52870F3}" name="Column11699"/>
    <tableColumn id="11716" xr3:uid="{A7892AE3-F796-4D32-B4C7-E338B6A0B276}" name="Column11700"/>
    <tableColumn id="11717" xr3:uid="{66128EC9-FA59-4ECD-9E23-2F0A5956B8CD}" name="Column11701"/>
    <tableColumn id="11718" xr3:uid="{3633FEF2-851A-44DC-B866-B9D5177F1E83}" name="Column11702"/>
    <tableColumn id="11719" xr3:uid="{45CA4DB0-3D86-4CE9-ADE5-A90BD1166253}" name="Column11703"/>
    <tableColumn id="11720" xr3:uid="{D94B5873-112F-4858-BB15-FBBA02561896}" name="Column11704"/>
    <tableColumn id="11721" xr3:uid="{2E3C84B0-A784-460E-A977-9CA5373549AC}" name="Column11705"/>
    <tableColumn id="11722" xr3:uid="{A8EDB2B0-842E-487C-9577-23EEF28E10C3}" name="Column11706"/>
    <tableColumn id="11723" xr3:uid="{F8DF5A19-D475-4A31-BDE1-300E1E270BAC}" name="Column11707"/>
    <tableColumn id="11724" xr3:uid="{69A77B7C-3D58-4DC2-BF3B-E35257450EE0}" name="Column11708"/>
    <tableColumn id="11725" xr3:uid="{748BFC0C-8B35-4A99-BBD5-3BC53AE9FEEC}" name="Column11709"/>
    <tableColumn id="11726" xr3:uid="{DF1AFB5D-EB06-4756-822F-3399215C99C1}" name="Column11710"/>
    <tableColumn id="11727" xr3:uid="{95F5D246-EC05-4F6E-9B8D-06ECAADC1B48}" name="Column11711"/>
    <tableColumn id="11728" xr3:uid="{4FFC3739-309C-4D42-AEE8-951FB6E1C4C7}" name="Column11712"/>
    <tableColumn id="11729" xr3:uid="{F80C9AFF-455F-47F1-8334-7463AA5E4CC7}" name="Column11713"/>
    <tableColumn id="11730" xr3:uid="{1EECFE6E-3343-426B-92C4-D5EF5359C266}" name="Column11714"/>
    <tableColumn id="11731" xr3:uid="{86462534-97B4-4A59-A1A3-185ECA0BD906}" name="Column11715"/>
    <tableColumn id="11732" xr3:uid="{C8CDD6D2-8701-4911-A866-F88151491769}" name="Column11716"/>
    <tableColumn id="11733" xr3:uid="{3FE803BA-FCCA-4B48-98F3-8A16405ED85E}" name="Column11717"/>
    <tableColumn id="11734" xr3:uid="{3CAB675E-7DFF-4E28-AF0A-CBD52D367E47}" name="Column11718"/>
    <tableColumn id="11735" xr3:uid="{2714A4EB-0BB6-4DC7-B08A-E8E1A582AC90}" name="Column11719"/>
    <tableColumn id="11736" xr3:uid="{75D64E98-ED9F-40CF-B3F4-20C25794C3AC}" name="Column11720"/>
    <tableColumn id="11737" xr3:uid="{9C33FFF8-054A-4E64-8FC4-171E4D4F1BCC}" name="Column11721"/>
    <tableColumn id="11738" xr3:uid="{D12BF0B2-BC1B-4AB0-BBA2-69D0F260A41B}" name="Column11722"/>
    <tableColumn id="11739" xr3:uid="{D6862E1D-BE44-4C29-9284-D20E74D22932}" name="Column11723"/>
    <tableColumn id="11740" xr3:uid="{6493ABBA-A47C-4E3B-87BD-E1B0B8F0D0F3}" name="Column11724"/>
    <tableColumn id="11741" xr3:uid="{5FDAFD56-375E-49E3-8C1F-5AB73D27DCD2}" name="Column11725"/>
    <tableColumn id="11742" xr3:uid="{5E94621B-4724-48C3-BF84-E130EE35D6A8}" name="Column11726"/>
    <tableColumn id="11743" xr3:uid="{B19F5043-87A3-470F-BC7F-CA0E0C9C8E72}" name="Column11727"/>
    <tableColumn id="11744" xr3:uid="{1A66B407-CBA2-407E-9CDA-E1A26468DC63}" name="Column11728"/>
    <tableColumn id="11745" xr3:uid="{FF2C0BF8-273C-4703-8134-FADE179250A9}" name="Column11729"/>
    <tableColumn id="11746" xr3:uid="{2F8A4239-784D-4CBA-97C3-BD7ADC3D575D}" name="Column11730"/>
    <tableColumn id="11747" xr3:uid="{EC192AA7-CF8B-4CF0-9018-555DB999EE29}" name="Column11731"/>
    <tableColumn id="11748" xr3:uid="{1229873D-CEA8-43AE-90B9-B0AB43B0D650}" name="Column11732"/>
    <tableColumn id="11749" xr3:uid="{9DF42745-836A-4346-8D2A-88D870C54E27}" name="Column11733"/>
    <tableColumn id="11750" xr3:uid="{D7C6E552-FAB1-4FA7-BB6F-13E62A63F9E1}" name="Column11734"/>
    <tableColumn id="11751" xr3:uid="{E1B95341-A536-4561-8DE2-B2E396701EE1}" name="Column11735"/>
    <tableColumn id="11752" xr3:uid="{D9EEFA6A-CB11-4E90-9986-712138E8BF7B}" name="Column11736"/>
    <tableColumn id="11753" xr3:uid="{F88C75C0-2E10-4834-A996-FE67210D8FC3}" name="Column11737"/>
    <tableColumn id="11754" xr3:uid="{DDADD2C6-0910-4925-BBD8-076C805CDE63}" name="Column11738"/>
    <tableColumn id="11755" xr3:uid="{43AABA25-73DE-4B53-A964-5BE07E3419C5}" name="Column11739"/>
    <tableColumn id="11756" xr3:uid="{ABC835AD-CF7E-4BA1-A151-0B5D84091638}" name="Column11740"/>
    <tableColumn id="11757" xr3:uid="{26217060-0A93-44FA-981B-7D917A25EDC4}" name="Column11741"/>
    <tableColumn id="11758" xr3:uid="{184C213F-F2EF-4E44-8E93-B1AC466F627B}" name="Column11742"/>
    <tableColumn id="11759" xr3:uid="{8BE00D4E-8289-4225-B751-974087BC42ED}" name="Column11743"/>
    <tableColumn id="11760" xr3:uid="{3E849BA7-BB0F-40A8-9443-92AB9341DE9F}" name="Column11744"/>
    <tableColumn id="11761" xr3:uid="{6EEA0807-989C-40D9-A34A-54D127949EB4}" name="Column11745"/>
    <tableColumn id="11762" xr3:uid="{4EF732D0-BF0C-411E-876A-D1D7FEEFA453}" name="Column11746"/>
    <tableColumn id="11763" xr3:uid="{624523DA-F82B-4090-ABE0-9831CD07858E}" name="Column11747"/>
    <tableColumn id="11764" xr3:uid="{7BA41842-2DB2-47A5-8775-49A203BA1690}" name="Column11748"/>
    <tableColumn id="11765" xr3:uid="{3CE73EF8-6BBB-4F0E-A9B2-2A2F2887C54C}" name="Column11749"/>
    <tableColumn id="11766" xr3:uid="{160C07AA-B5A2-4BD1-9EF9-2E2429D0E3C2}" name="Column11750"/>
    <tableColumn id="11767" xr3:uid="{54458E48-E462-407B-A49E-5F71F9D03BD0}" name="Column11751"/>
    <tableColumn id="11768" xr3:uid="{30E7A485-F129-4D4D-9A12-815F197ABC1A}" name="Column11752"/>
    <tableColumn id="11769" xr3:uid="{424FCA56-67BA-4751-B8EC-6C459F865AC1}" name="Column11753"/>
    <tableColumn id="11770" xr3:uid="{528392A4-40B9-4C92-9DB9-4CC2F47F0A9F}" name="Column11754"/>
    <tableColumn id="11771" xr3:uid="{D87463FF-B056-410A-94AB-88D01E3F3739}" name="Column11755"/>
    <tableColumn id="11772" xr3:uid="{8C46C2EB-DC29-4FC5-ABAE-E27FBD025354}" name="Column11756"/>
    <tableColumn id="11773" xr3:uid="{22248A4B-280E-445F-9BD2-8671F3633812}" name="Column11757"/>
    <tableColumn id="11774" xr3:uid="{2BD83BD1-872A-4181-B159-E6697D097342}" name="Column11758"/>
    <tableColumn id="11775" xr3:uid="{7752D70A-177B-479C-833B-23FB20840D3A}" name="Column11759"/>
    <tableColumn id="11776" xr3:uid="{DA5DBCCC-5D41-45B6-B7EE-F59364B9A686}" name="Column11760"/>
    <tableColumn id="11777" xr3:uid="{8E7EFEE6-4333-4FCB-9851-30D0EBCEAAAF}" name="Column11761"/>
    <tableColumn id="11778" xr3:uid="{73704678-7B02-4504-A55A-F30B58962036}" name="Column11762"/>
    <tableColumn id="11779" xr3:uid="{BDBB1619-3DAA-4C38-8A63-ED95505463F0}" name="Column11763"/>
    <tableColumn id="11780" xr3:uid="{3BB056CA-31D4-461F-98A0-021F71C87EB9}" name="Column11764"/>
    <tableColumn id="11781" xr3:uid="{3520D8FD-C862-41C0-973A-38C0283A06BF}" name="Column11765"/>
    <tableColumn id="11782" xr3:uid="{103EE35E-D0E3-49AA-AFF1-4678FFB4AEB9}" name="Column11766"/>
    <tableColumn id="11783" xr3:uid="{82339BEA-9ABD-42AA-B3D4-E5B06CC5187E}" name="Column11767"/>
    <tableColumn id="11784" xr3:uid="{9DAB4F9D-63D7-47D7-B147-B40D3C45F241}" name="Column11768"/>
    <tableColumn id="11785" xr3:uid="{B40E9C95-1ABF-4BA2-8787-6AC2365ACFB6}" name="Column11769"/>
    <tableColumn id="11786" xr3:uid="{084EB9E4-D1A3-4294-AD7B-4C9FB269C9E0}" name="Column11770"/>
    <tableColumn id="11787" xr3:uid="{D4CA89B1-6681-42F0-95D1-244900130C96}" name="Column11771"/>
    <tableColumn id="11788" xr3:uid="{D9A6491B-0A36-4E5E-98BA-CF9354DD91EC}" name="Column11772"/>
    <tableColumn id="11789" xr3:uid="{C4942915-1F3B-4A39-87F0-B693481506B7}" name="Column11773"/>
    <tableColumn id="11790" xr3:uid="{24934652-A401-4014-983F-E9010B2DBA0A}" name="Column11774"/>
    <tableColumn id="11791" xr3:uid="{6FBA76A9-57D1-407F-B3BD-6A75647B7D3E}" name="Column11775"/>
    <tableColumn id="11792" xr3:uid="{4CC41D23-79C1-49CE-B0CF-93478BD26B2D}" name="Column11776"/>
    <tableColumn id="11793" xr3:uid="{F0045486-31DE-474C-B65F-64033CF2AC6C}" name="Column11777"/>
    <tableColumn id="11794" xr3:uid="{9CBEF0FE-A0F3-4755-85C9-AECBBB4CAA9F}" name="Column11778"/>
    <tableColumn id="11795" xr3:uid="{BF6B95CF-F799-4E2E-892D-5198C01F298A}" name="Column11779"/>
    <tableColumn id="11796" xr3:uid="{65140E01-90CF-4CA8-8487-8C26368D1AD1}" name="Column11780"/>
    <tableColumn id="11797" xr3:uid="{49797BB2-05B9-4C39-A6F1-56033E6D94B7}" name="Column11781"/>
    <tableColumn id="11798" xr3:uid="{1D111EE2-FFB9-4473-A32B-8F59132DFE84}" name="Column11782"/>
    <tableColumn id="11799" xr3:uid="{24CF4F75-2FC7-4DB1-8ABB-CC4B207AD0A3}" name="Column11783"/>
    <tableColumn id="11800" xr3:uid="{43E3FC5C-2560-4DB0-8561-77CA13531C68}" name="Column11784"/>
    <tableColumn id="11801" xr3:uid="{1CD903C0-B616-4449-A6C1-DAFBBFF3A7AC}" name="Column11785"/>
    <tableColumn id="11802" xr3:uid="{45156610-B8A5-4E7C-9F9E-0FB113C71005}" name="Column11786"/>
    <tableColumn id="11803" xr3:uid="{1D674CB0-D5E4-4DCD-B59C-7B686DBD9A8C}" name="Column11787"/>
    <tableColumn id="11804" xr3:uid="{107CB4C1-415B-42F4-B5B0-86F37F616022}" name="Column11788"/>
    <tableColumn id="11805" xr3:uid="{B1C570AD-393A-4A88-ADFD-7FBAC034BF91}" name="Column11789"/>
    <tableColumn id="11806" xr3:uid="{6A61E706-A05C-4B5F-B2BB-9E78BE0B6C23}" name="Column11790"/>
    <tableColumn id="11807" xr3:uid="{63585C1F-23DB-40B4-9398-1DE9C45671F5}" name="Column11791"/>
    <tableColumn id="11808" xr3:uid="{59283C01-BA12-4EDC-8993-80A75C250FA3}" name="Column11792"/>
    <tableColumn id="11809" xr3:uid="{0E11A648-00D7-4947-948C-2E41B2034D33}" name="Column11793"/>
    <tableColumn id="11810" xr3:uid="{9EDDA135-2CB6-4E8C-A494-D17D1667B4A4}" name="Column11794"/>
    <tableColumn id="11811" xr3:uid="{6F772B29-16D5-4452-B01A-480DB9CCE347}" name="Column11795"/>
    <tableColumn id="11812" xr3:uid="{4FEB59C6-FCC3-4BDA-985D-D050E2F6FBF6}" name="Column11796"/>
    <tableColumn id="11813" xr3:uid="{A28AEF19-53EC-4B16-87AE-FC72453A2C11}" name="Column11797"/>
    <tableColumn id="11814" xr3:uid="{6D4FC0FB-3E4E-4D96-914C-887AA2CF350A}" name="Column11798"/>
    <tableColumn id="11815" xr3:uid="{9DA4BC39-4853-4E13-8094-6720C7C84CCF}" name="Column11799"/>
    <tableColumn id="11816" xr3:uid="{8AFBB327-7AEA-48D7-9599-3DE72B8A04A6}" name="Column11800"/>
    <tableColumn id="11817" xr3:uid="{4FFB3CDB-4EFE-4AD1-AF20-6BB427429D61}" name="Column11801"/>
    <tableColumn id="11818" xr3:uid="{C927BBA9-78CB-42F3-BCE1-A330EF44D072}" name="Column11802"/>
    <tableColumn id="11819" xr3:uid="{FBF41BB5-6C78-4B9A-BDE0-2FF17FEC4A62}" name="Column11803"/>
    <tableColumn id="11820" xr3:uid="{B7288009-2703-4D47-AA99-83FEF824199F}" name="Column11804"/>
    <tableColumn id="11821" xr3:uid="{AA99F89D-9FBB-4002-8333-7BA288763C2C}" name="Column11805"/>
    <tableColumn id="11822" xr3:uid="{50F03EDB-7AD6-4596-91B8-51E0635670C9}" name="Column11806"/>
    <tableColumn id="11823" xr3:uid="{F3867FFC-FF6A-4220-8653-CFC4DEF0D9DA}" name="Column11807"/>
    <tableColumn id="11824" xr3:uid="{4DBDD789-09BB-4F84-8D70-60F340A46B12}" name="Column11808"/>
    <tableColumn id="11825" xr3:uid="{E53BCF0B-F7FF-49AB-BD1B-66B9127E6200}" name="Column11809"/>
    <tableColumn id="11826" xr3:uid="{2811F17B-AF8E-4120-838D-333CE9DF2EF6}" name="Column11810"/>
    <tableColumn id="11827" xr3:uid="{92EFC1C1-474B-45B0-BCC5-8D082F796CED}" name="Column11811"/>
    <tableColumn id="11828" xr3:uid="{2C46D053-1A8B-418B-A95E-70F2CD66CE9C}" name="Column11812"/>
    <tableColumn id="11829" xr3:uid="{282CBD47-4A23-492F-AB27-6805175CC7B7}" name="Column11813"/>
    <tableColumn id="11830" xr3:uid="{A811E65D-A7ED-4B4B-821B-0F1C6F7EA834}" name="Column11814"/>
    <tableColumn id="11831" xr3:uid="{FCF5F3B6-C16C-487A-9EEF-A67D7FF7808E}" name="Column11815"/>
    <tableColumn id="11832" xr3:uid="{A16D5FFD-EC56-4869-9EF3-4659C23E3B5B}" name="Column11816"/>
    <tableColumn id="11833" xr3:uid="{372C05D8-B756-4148-BD9B-125D151462EE}" name="Column11817"/>
    <tableColumn id="11834" xr3:uid="{8378B11C-5A27-4050-9BE2-0BB6C38798E2}" name="Column11818"/>
    <tableColumn id="11835" xr3:uid="{5F70224F-B0FE-449A-A836-C1ED1E10E24A}" name="Column11819"/>
    <tableColumn id="11836" xr3:uid="{371E895D-4661-4E75-A40F-16203684250D}" name="Column11820"/>
    <tableColumn id="11837" xr3:uid="{74A2D140-6A31-4B25-993D-8FF92D093D01}" name="Column11821"/>
    <tableColumn id="11838" xr3:uid="{9895F3AB-20CC-4C05-983F-B7EC711D75C1}" name="Column11822"/>
    <tableColumn id="11839" xr3:uid="{68321233-3F59-4AB2-9D50-1C1477DA7CE4}" name="Column11823"/>
    <tableColumn id="11840" xr3:uid="{F11A221D-C4DE-4A99-9926-7D44935D7024}" name="Column11824"/>
    <tableColumn id="11841" xr3:uid="{F59AE9E6-CBE9-4D4F-AA42-6854275E1C49}" name="Column11825"/>
    <tableColumn id="11842" xr3:uid="{87E75A9D-2172-443E-81B8-D3215DE43F50}" name="Column11826"/>
    <tableColumn id="11843" xr3:uid="{E15E1C7A-1070-4739-8637-BF8FD447D380}" name="Column11827"/>
    <tableColumn id="11844" xr3:uid="{E8B7873C-6BA1-48D9-9D71-82AE313EA6D8}" name="Column11828"/>
    <tableColumn id="11845" xr3:uid="{78729BEA-D653-4FDB-A3A1-0B90EEB93FB1}" name="Column11829"/>
    <tableColumn id="11846" xr3:uid="{B845D881-1A06-4583-85CB-82727273D075}" name="Column11830"/>
    <tableColumn id="11847" xr3:uid="{A97AA42D-ED42-47B1-A4F0-103DF4985479}" name="Column11831"/>
    <tableColumn id="11848" xr3:uid="{BB45ED03-0D39-4818-ABAD-DFEA41A1668C}" name="Column11832"/>
    <tableColumn id="11849" xr3:uid="{9C870A33-F1D7-4D0D-937F-68E972B62581}" name="Column11833"/>
    <tableColumn id="11850" xr3:uid="{6D1A185C-26D5-470A-AD52-3BE4A10E121B}" name="Column11834"/>
    <tableColumn id="11851" xr3:uid="{58DCDDC1-178C-480B-9918-8B08E532E5E9}" name="Column11835"/>
    <tableColumn id="11852" xr3:uid="{03084CCE-CD82-4523-B7D3-D13E221983E8}" name="Column11836"/>
    <tableColumn id="11853" xr3:uid="{D208C85D-F13A-429E-B741-C28008DDC6C1}" name="Column11837"/>
    <tableColumn id="11854" xr3:uid="{8D09893C-E313-43EA-97F6-D204FEA0CC81}" name="Column11838"/>
    <tableColumn id="11855" xr3:uid="{0B5B042D-13F2-4BD7-8613-0EA118C55CC9}" name="Column11839"/>
    <tableColumn id="11856" xr3:uid="{A0A9920E-F926-4B4C-A910-1B6A386BC63D}" name="Column11840"/>
    <tableColumn id="11857" xr3:uid="{4CF10C3A-665A-48DF-8663-F0D5E6846E36}" name="Column11841"/>
    <tableColumn id="11858" xr3:uid="{4DCAB533-CC4E-4E67-8865-BFEC9DADC12E}" name="Column11842"/>
    <tableColumn id="11859" xr3:uid="{612F4185-1497-4077-898D-7D023C09D0A5}" name="Column11843"/>
    <tableColumn id="11860" xr3:uid="{6890E58B-0492-473C-B989-656E53C21344}" name="Column11844"/>
    <tableColumn id="11861" xr3:uid="{3C8DDB2A-0399-4EE8-ADD9-87DEF8294FC0}" name="Column11845"/>
    <tableColumn id="11862" xr3:uid="{5C2F0315-9786-4B3A-96EC-97589A0D0E55}" name="Column11846"/>
    <tableColumn id="11863" xr3:uid="{8B906B09-DF1E-4D80-B2B7-D4A380F7BE4E}" name="Column11847"/>
    <tableColumn id="11864" xr3:uid="{0021BDA9-E09B-4729-89AF-9BDCFD1A8130}" name="Column11848"/>
    <tableColumn id="11865" xr3:uid="{BACBC29F-68D3-450A-87B6-0D352130319C}" name="Column11849"/>
    <tableColumn id="11866" xr3:uid="{D29C486D-664F-47EF-BD47-310234F92F01}" name="Column11850"/>
    <tableColumn id="11867" xr3:uid="{1932B398-C934-4197-AAA7-02F69407F95D}" name="Column11851"/>
    <tableColumn id="11868" xr3:uid="{932957AA-B3F7-43ED-9744-37683D1AC818}" name="Column11852"/>
    <tableColumn id="11869" xr3:uid="{1A7B268E-828F-4ED3-9E0B-F4284B9C6297}" name="Column11853"/>
    <tableColumn id="11870" xr3:uid="{E1229102-31B2-4BBA-AB87-8597288ACD6F}" name="Column11854"/>
    <tableColumn id="11871" xr3:uid="{F75C67A0-31C6-45A0-9354-C9E36EC52823}" name="Column11855"/>
    <tableColumn id="11872" xr3:uid="{FD34841D-143E-4D1F-96E8-7DF9EA50D3BF}" name="Column11856"/>
    <tableColumn id="11873" xr3:uid="{75509FBF-7D80-4D23-9DFA-47EB615C0882}" name="Column11857"/>
    <tableColumn id="11874" xr3:uid="{9D81ACDD-3F5A-4067-894A-8E1DB489CC87}" name="Column11858"/>
    <tableColumn id="11875" xr3:uid="{EA4177E3-5FF3-4A21-B08D-80181DD8446C}" name="Column11859"/>
    <tableColumn id="11876" xr3:uid="{BCB09F6D-6508-494A-9C88-4B4D57CC56C3}" name="Column11860"/>
    <tableColumn id="11877" xr3:uid="{9EF7B7D3-14E2-4D60-BA6C-F7FC8216D735}" name="Column11861"/>
    <tableColumn id="11878" xr3:uid="{C56884CC-9A83-419D-9874-0D38AA680E45}" name="Column11862"/>
    <tableColumn id="11879" xr3:uid="{CB25D9E6-B911-48C6-A776-CCA56835C78F}" name="Column11863"/>
    <tableColumn id="11880" xr3:uid="{7186F323-521F-43F9-BA32-969299D2F0CB}" name="Column11864"/>
    <tableColumn id="11881" xr3:uid="{40A7D9CE-5E4D-4955-A462-CE62A31D9DDE}" name="Column11865"/>
    <tableColumn id="11882" xr3:uid="{12EBFF13-00C2-42CE-9B5A-69FA3BB18C0F}" name="Column11866"/>
    <tableColumn id="11883" xr3:uid="{9C73EE38-F8B3-45FF-A3A7-F5200EEDABE1}" name="Column11867"/>
    <tableColumn id="11884" xr3:uid="{B62521A5-4FF3-4908-A619-780111556E54}" name="Column11868"/>
    <tableColumn id="11885" xr3:uid="{2B80EF62-EA57-4F6C-B193-A6544DDA1BD8}" name="Column11869"/>
    <tableColumn id="11886" xr3:uid="{E2079B8D-7D9D-48D6-8466-7F86CDD7EAFD}" name="Column11870"/>
    <tableColumn id="11887" xr3:uid="{631CD7E1-F31C-4F06-8F4A-3D75B24A195F}" name="Column11871"/>
    <tableColumn id="11888" xr3:uid="{161541EB-1BF2-4A6D-9DA2-7C5490A73AE4}" name="Column11872"/>
    <tableColumn id="11889" xr3:uid="{FAB293EF-B0C0-4605-BECF-0FD770CB8226}" name="Column11873"/>
    <tableColumn id="11890" xr3:uid="{8B8DC1C0-77AB-4BA2-8A05-81C34CF73934}" name="Column11874"/>
    <tableColumn id="11891" xr3:uid="{72026425-3ECE-4C58-95F8-3BDE9B91CC61}" name="Column11875"/>
    <tableColumn id="11892" xr3:uid="{2133DEAB-13CA-43B9-9D0A-F9E58742FDB7}" name="Column11876"/>
    <tableColumn id="11893" xr3:uid="{FE482F29-F744-4716-B5E1-9FC285F4BA62}" name="Column11877"/>
    <tableColumn id="11894" xr3:uid="{BD44D30B-0147-4316-AC1D-8703BA0B98A3}" name="Column11878"/>
    <tableColumn id="11895" xr3:uid="{8B2CFBFF-62FD-442D-92C2-A79049BCB9C7}" name="Column11879"/>
    <tableColumn id="11896" xr3:uid="{835898A8-1A60-4FA5-A0C8-1B82D2441D06}" name="Column11880"/>
    <tableColumn id="11897" xr3:uid="{C6F490CE-5B9E-4E27-859E-710F73747931}" name="Column11881"/>
    <tableColumn id="11898" xr3:uid="{CD2E5779-0CCA-4789-A5BD-857099F345D5}" name="Column11882"/>
    <tableColumn id="11899" xr3:uid="{0E411114-F74A-46F1-AC5C-2269F88D0986}" name="Column11883"/>
    <tableColumn id="11900" xr3:uid="{D0D21E3F-9F47-453F-B001-12618E914F53}" name="Column11884"/>
    <tableColumn id="11901" xr3:uid="{3B8D40CC-3C80-46E8-8008-EEAB460A9866}" name="Column11885"/>
    <tableColumn id="11902" xr3:uid="{6A8A4E11-1636-4001-9C47-962EB7890832}" name="Column11886"/>
    <tableColumn id="11903" xr3:uid="{128558C6-48F2-47F5-A786-351EA979F99D}" name="Column11887"/>
    <tableColumn id="11904" xr3:uid="{74463FCC-5689-4882-B057-2088D92FD88A}" name="Column11888"/>
    <tableColumn id="11905" xr3:uid="{7C5E6784-9CC0-4F8D-83D9-FF466F45B515}" name="Column11889"/>
    <tableColumn id="11906" xr3:uid="{4897F968-0D76-4DA2-A5F1-299D986FB3B8}" name="Column11890"/>
    <tableColumn id="11907" xr3:uid="{D2015F99-1987-4DCA-9B06-8B40F67DA294}" name="Column11891"/>
    <tableColumn id="11908" xr3:uid="{325620B7-770C-4611-A7D1-29FDADC8BBDE}" name="Column11892"/>
    <tableColumn id="11909" xr3:uid="{547C3CF2-251C-44D1-A02E-C9AE1A4E23B8}" name="Column11893"/>
    <tableColumn id="11910" xr3:uid="{3A8432FE-3F12-4318-AF3B-6D8C2248C70E}" name="Column11894"/>
    <tableColumn id="11911" xr3:uid="{138D8C1F-F214-48DF-88DB-B5BD2A870474}" name="Column11895"/>
    <tableColumn id="11912" xr3:uid="{8E8D3F66-259A-4AD2-ADF1-AF1D77776690}" name="Column11896"/>
    <tableColumn id="11913" xr3:uid="{E7C157DC-D4BB-4462-9716-AC9BCC2E13FA}" name="Column11897"/>
    <tableColumn id="11914" xr3:uid="{06D30F08-F0FD-4216-A998-0AB9CFF142E1}" name="Column11898"/>
    <tableColumn id="11915" xr3:uid="{E66268D0-410A-40BD-9E9F-42F38D91C994}" name="Column11899"/>
    <tableColumn id="11916" xr3:uid="{517C1449-18AE-4B75-B653-6E0F97E2EFF4}" name="Column11900"/>
    <tableColumn id="11917" xr3:uid="{BA6C57AB-F11D-434D-982C-35B03D823C65}" name="Column11901"/>
    <tableColumn id="11918" xr3:uid="{4EEACC3D-6ED5-4D3D-A108-340580FD52A5}" name="Column11902"/>
    <tableColumn id="11919" xr3:uid="{36351680-C9B8-41E0-AB82-53205B1D7C2B}" name="Column11903"/>
    <tableColumn id="11920" xr3:uid="{F0E90EDB-024F-47B6-913A-74ABBEEDED73}" name="Column11904"/>
    <tableColumn id="11921" xr3:uid="{A1C5A9A5-78AA-409A-A228-F31D51045808}" name="Column11905"/>
    <tableColumn id="11922" xr3:uid="{69446A68-9ED7-4F1E-B0D5-735ACE654B73}" name="Column11906"/>
    <tableColumn id="11923" xr3:uid="{CB060EFC-5306-4425-ADD6-A566688D1A31}" name="Column11907"/>
    <tableColumn id="11924" xr3:uid="{A9D971E2-DF74-4C32-9279-212CF3517974}" name="Column11908"/>
    <tableColumn id="11925" xr3:uid="{B44FA18A-B261-4DF0-89E0-CA6ADB4BE7A1}" name="Column11909"/>
    <tableColumn id="11926" xr3:uid="{B49FBAD7-FAE8-486E-90FD-1A4B92725DE6}" name="Column11910"/>
    <tableColumn id="11927" xr3:uid="{D0868E6A-1AC1-4F45-BEE2-9CB234AADBE1}" name="Column11911"/>
    <tableColumn id="11928" xr3:uid="{142F9BCD-B77D-430D-8DE0-C40A5071EEBD}" name="Column11912"/>
    <tableColumn id="11929" xr3:uid="{7FDFBAC9-2CB2-4BE4-87D1-8FBC1E5E6DB3}" name="Column11913"/>
    <tableColumn id="11930" xr3:uid="{68F2F49D-AE46-48AA-8A3A-362D76827DCF}" name="Column11914"/>
    <tableColumn id="11931" xr3:uid="{B209C612-9DEB-43E6-902D-FE90B380A8DD}" name="Column11915"/>
    <tableColumn id="11932" xr3:uid="{E4A965B8-9ECD-45BB-B32E-B710A0C8E335}" name="Column11916"/>
    <tableColumn id="11933" xr3:uid="{74F366A6-9848-4310-B6B4-E1252D19F8C3}" name="Column11917"/>
    <tableColumn id="11934" xr3:uid="{B5F35375-5A37-468F-A868-552634F659B7}" name="Column11918"/>
    <tableColumn id="11935" xr3:uid="{543E4B88-ECEB-4A55-B1DE-CCD2C63E3BDE}" name="Column11919"/>
    <tableColumn id="11936" xr3:uid="{6124BB07-441B-4B9E-963F-B7AE8F01104F}" name="Column11920"/>
    <tableColumn id="11937" xr3:uid="{8F591450-64D3-4BDF-8F52-BF19ECD7EAE3}" name="Column11921"/>
    <tableColumn id="11938" xr3:uid="{4DC7FA21-C407-45DE-8474-99AF91E3F638}" name="Column11922"/>
    <tableColumn id="11939" xr3:uid="{3EADA035-C79E-439C-8AEC-4D223AF214B5}" name="Column11923"/>
    <tableColumn id="11940" xr3:uid="{D86387B2-194F-4771-BDE1-E4E4F1C79A53}" name="Column11924"/>
    <tableColumn id="11941" xr3:uid="{D40B396B-42AF-404F-8D6E-3AE1597114CF}" name="Column11925"/>
    <tableColumn id="11942" xr3:uid="{3056176B-6BAB-40F3-AEFA-84D4E587360C}" name="Column11926"/>
    <tableColumn id="11943" xr3:uid="{A773F61F-CE85-4B3C-A2AA-2013CA0B4A68}" name="Column11927"/>
    <tableColumn id="11944" xr3:uid="{34A584FF-3621-49FC-8372-840A81397F24}" name="Column11928"/>
    <tableColumn id="11945" xr3:uid="{0371ACDA-A4F2-431B-AE0D-A89575A0AD49}" name="Column11929"/>
    <tableColumn id="11946" xr3:uid="{36909B4D-9176-495A-9A49-8BA2F853D421}" name="Column11930"/>
    <tableColumn id="11947" xr3:uid="{B4A3C078-16E1-4DE3-B6A7-0910725222B9}" name="Column11931"/>
    <tableColumn id="11948" xr3:uid="{7F2625B5-3344-4ED4-BE9E-7943B0861BD5}" name="Column11932"/>
    <tableColumn id="11949" xr3:uid="{A57D1879-2EEE-44CA-951F-67DC8A78971D}" name="Column11933"/>
    <tableColumn id="11950" xr3:uid="{8F83D8D3-D674-47C4-AF7A-D796F5C27D80}" name="Column11934"/>
    <tableColumn id="11951" xr3:uid="{4EA05791-4063-47A8-A470-482C1B629821}" name="Column11935"/>
    <tableColumn id="11952" xr3:uid="{0093FE7E-23A9-42CD-99E8-A58C215A855C}" name="Column11936"/>
    <tableColumn id="11953" xr3:uid="{B8B03425-0F33-4692-9476-0F4A2837E781}" name="Column11937"/>
    <tableColumn id="11954" xr3:uid="{07AC34D5-26BE-42F6-ADED-997CAC147C15}" name="Column11938"/>
    <tableColumn id="11955" xr3:uid="{CCEA4F69-86AE-42FB-8DAB-EA75FAEAA856}" name="Column11939"/>
    <tableColumn id="11956" xr3:uid="{D235FCB9-731F-443A-86FB-75459541B235}" name="Column11940"/>
    <tableColumn id="11957" xr3:uid="{B869E442-E38D-480E-8D3A-A896D1388C8C}" name="Column11941"/>
    <tableColumn id="11958" xr3:uid="{5AD556A6-435A-4B14-BE7D-E366BF90AF73}" name="Column11942"/>
    <tableColumn id="11959" xr3:uid="{102732DA-8AFA-4DE5-8B97-C83024D8258E}" name="Column11943"/>
    <tableColumn id="11960" xr3:uid="{E1BD54D1-9B84-4AAC-84A6-9FBABA7EE7F9}" name="Column11944"/>
    <tableColumn id="11961" xr3:uid="{F3B501F6-C725-4E37-834E-610A2ECF0525}" name="Column11945"/>
    <tableColumn id="11962" xr3:uid="{08B698FC-96C1-4B0F-BD36-45AB02D30D82}" name="Column11946"/>
    <tableColumn id="11963" xr3:uid="{90F5301C-3037-43D7-9350-24921AFF4621}" name="Column11947"/>
    <tableColumn id="11964" xr3:uid="{337903A2-7C0E-4BEA-A08A-9130B151993F}" name="Column11948"/>
    <tableColumn id="11965" xr3:uid="{F7B8C506-CAFC-4326-A836-C9D9C3276C96}" name="Column11949"/>
    <tableColumn id="11966" xr3:uid="{91D87171-A4A0-4479-9564-904DAE4BD810}" name="Column11950"/>
    <tableColumn id="11967" xr3:uid="{6817C859-3921-46BF-B15C-13F7B0AF16F5}" name="Column11951"/>
    <tableColumn id="11968" xr3:uid="{9A383EDD-63FD-42D3-872B-3B937C6B52F3}" name="Column11952"/>
    <tableColumn id="11969" xr3:uid="{73CD316E-89C6-445D-B208-ABCEAAE6AF5A}" name="Column11953"/>
    <tableColumn id="11970" xr3:uid="{A8CB6D1A-DF99-4333-A769-F6287BC2D72A}" name="Column11954"/>
    <tableColumn id="11971" xr3:uid="{7251CF7E-2838-4288-BDF2-2857DD5BC130}" name="Column11955"/>
    <tableColumn id="11972" xr3:uid="{F8E1DA48-4BB4-4A7F-BCAD-E61955DDF8FB}" name="Column11956"/>
    <tableColumn id="11973" xr3:uid="{CB9A2740-FEF6-4647-A4E6-6A52D20942E4}" name="Column11957"/>
    <tableColumn id="11974" xr3:uid="{C6A7D10B-35CF-4103-B826-0ECA1CD0C6A9}" name="Column11958"/>
    <tableColumn id="11975" xr3:uid="{A0A5A05F-249A-4858-BB90-CA71B85214B5}" name="Column11959"/>
    <tableColumn id="11976" xr3:uid="{F0554EB1-1AA9-43A6-B391-1ED6E3E61EB2}" name="Column11960"/>
    <tableColumn id="11977" xr3:uid="{114F9583-0199-40CA-90E0-7A98B686F338}" name="Column11961"/>
    <tableColumn id="11978" xr3:uid="{66D2E73A-1F8C-4E11-ADD0-48F66B4D546A}" name="Column11962"/>
    <tableColumn id="11979" xr3:uid="{9ED76631-74EA-48E1-BFFA-162BA8EFD981}" name="Column11963"/>
    <tableColumn id="11980" xr3:uid="{44565051-9931-4080-BB87-BCCC1CDDECBD}" name="Column11964"/>
    <tableColumn id="11981" xr3:uid="{712A35B6-DB83-4F8D-8A65-5D6E24C83526}" name="Column11965"/>
    <tableColumn id="11982" xr3:uid="{5226831B-A44B-46D1-8E91-BC9798A16478}" name="Column11966"/>
    <tableColumn id="11983" xr3:uid="{EDF40C7F-FAC5-431C-95B6-3A16989E9821}" name="Column11967"/>
    <tableColumn id="11984" xr3:uid="{8BC3B8D4-7D4A-4E00-BB16-CAD14EACE357}" name="Column11968"/>
    <tableColumn id="11985" xr3:uid="{95315E0D-2E46-4248-BD3C-C50E63A21FE1}" name="Column11969"/>
    <tableColumn id="11986" xr3:uid="{E3EDE466-D372-4819-B5DF-D83C01967785}" name="Column11970"/>
    <tableColumn id="11987" xr3:uid="{0BB388E2-B590-49B7-9EB2-5E6BAEFB96C2}" name="Column11971"/>
    <tableColumn id="11988" xr3:uid="{BDCC42BF-8ED2-4F58-A27A-DEAE7A24CE9E}" name="Column11972"/>
    <tableColumn id="11989" xr3:uid="{33348FBB-086B-41BF-BF64-3615FFBA151B}" name="Column11973"/>
    <tableColumn id="11990" xr3:uid="{6203CADC-14EF-4C5C-8055-D10E7F9EA5F9}" name="Column11974"/>
    <tableColumn id="11991" xr3:uid="{A851DB6E-8DA6-46E2-89AC-891611195186}" name="Column11975"/>
    <tableColumn id="11992" xr3:uid="{A7F463E4-D740-43C5-A78B-3949FCB4BCC8}" name="Column11976"/>
    <tableColumn id="11993" xr3:uid="{DEE6043F-0813-4DBE-9A28-58FE0DB97296}" name="Column11977"/>
    <tableColumn id="11994" xr3:uid="{8231EF62-868A-4A35-BB41-9383FA828430}" name="Column11978"/>
    <tableColumn id="11995" xr3:uid="{5154F513-361F-4438-8019-44C94890E3FC}" name="Column11979"/>
    <tableColumn id="11996" xr3:uid="{616A6263-6379-4865-844C-332FC074111E}" name="Column11980"/>
    <tableColumn id="11997" xr3:uid="{EA81D557-1C87-4674-8B2C-3459EC396F1F}" name="Column11981"/>
    <tableColumn id="11998" xr3:uid="{FC286E32-F797-43AF-B8F3-05BAC7FCD49B}" name="Column11982"/>
    <tableColumn id="11999" xr3:uid="{2DA281C1-6298-4D1E-B591-464600F3B071}" name="Column11983"/>
    <tableColumn id="12000" xr3:uid="{37EB2431-4B16-4668-B9DF-B9D50222B624}" name="Column11984"/>
    <tableColumn id="12001" xr3:uid="{C6B84ED3-F3E7-481E-B4EC-A90362B6A360}" name="Column11985"/>
    <tableColumn id="12002" xr3:uid="{A2CAF534-E0B9-43E6-B40B-93CDA9CC9A9E}" name="Column11986"/>
    <tableColumn id="12003" xr3:uid="{D753348D-0059-456F-9320-039433B1A7F2}" name="Column11987"/>
    <tableColumn id="12004" xr3:uid="{2EA80EFE-7A33-42B7-9CE7-8FAE9F1BA439}" name="Column11988"/>
    <tableColumn id="12005" xr3:uid="{845C7FD7-F91A-4003-BB0E-1035C55F62D4}" name="Column11989"/>
    <tableColumn id="12006" xr3:uid="{6191B6C9-D783-4B14-BBC4-BD4B47ED6818}" name="Column11990"/>
    <tableColumn id="12007" xr3:uid="{DA685205-1D84-46AF-B6FE-417DE9A022A4}" name="Column11991"/>
    <tableColumn id="12008" xr3:uid="{9E9A2C3E-1BFF-4ECB-A43C-9A09D004A25F}" name="Column11992"/>
    <tableColumn id="12009" xr3:uid="{1BB18C3C-0461-49A7-99BC-274F68AC2888}" name="Column11993"/>
    <tableColumn id="12010" xr3:uid="{FC6D8F5E-A330-4715-9CAD-43656B1F52BB}" name="Column11994"/>
    <tableColumn id="12011" xr3:uid="{AFEEC2F0-2434-4EC7-A2B5-7F6AAFC364F9}" name="Column11995"/>
    <tableColumn id="12012" xr3:uid="{09DF8785-6BF3-46B0-AE6D-6DCD2C2DE72F}" name="Column11996"/>
    <tableColumn id="12013" xr3:uid="{7A611BE1-793A-4CC6-B774-FDEEE6C23860}" name="Column11997"/>
    <tableColumn id="12014" xr3:uid="{12DC1D66-DFC4-4AD9-8812-8ADD9543CC52}" name="Column11998"/>
    <tableColumn id="12015" xr3:uid="{F4A8779D-A566-42B6-BF8B-740CE59B580E}" name="Column11999"/>
    <tableColumn id="12016" xr3:uid="{750E0E43-7027-4654-BA4C-7AD794E4A88F}" name="Column12000"/>
    <tableColumn id="12017" xr3:uid="{EFAFC197-1D37-469B-80F9-7078AEC32F90}" name="Column12001"/>
    <tableColumn id="12018" xr3:uid="{DE3C5FA7-4ED4-4BF0-9979-4B11602B6677}" name="Column12002"/>
    <tableColumn id="12019" xr3:uid="{DFC13CAF-594F-482B-BAD7-D6D1ECA6B695}" name="Column12003"/>
    <tableColumn id="12020" xr3:uid="{8703BC6D-D069-4786-89E0-A69D434F4F35}" name="Column12004"/>
    <tableColumn id="12021" xr3:uid="{DA5D898A-A9E8-4E81-9667-69FD5A7274BF}" name="Column12005"/>
    <tableColumn id="12022" xr3:uid="{3AE8B4DC-B901-40F1-815C-FEEF4430AF33}" name="Column12006"/>
    <tableColumn id="12023" xr3:uid="{CE3B58DA-3D48-4533-83DE-C0150CE61C01}" name="Column12007"/>
    <tableColumn id="12024" xr3:uid="{726B74ED-FE71-4C2B-9348-E42C4EED1E29}" name="Column12008"/>
    <tableColumn id="12025" xr3:uid="{F8B4E0BE-D5BD-4514-8A34-354AD18E42EA}" name="Column12009"/>
    <tableColumn id="12026" xr3:uid="{E5573484-86A4-4975-9422-E60FF5D6CF4B}" name="Column12010"/>
    <tableColumn id="12027" xr3:uid="{23F78524-9A31-45E8-82E1-4F95C86290CE}" name="Column12011"/>
    <tableColumn id="12028" xr3:uid="{ACE187B2-2146-464A-A98D-FBF3E2962C7A}" name="Column12012"/>
    <tableColumn id="12029" xr3:uid="{4D671AC5-8296-4F78-A343-043161252E00}" name="Column12013"/>
    <tableColumn id="12030" xr3:uid="{78694DD1-ACD6-4232-8710-23A7170D591E}" name="Column12014"/>
    <tableColumn id="12031" xr3:uid="{F42BF070-6956-4E71-9386-F9F835E9CCA4}" name="Column12015"/>
    <tableColumn id="12032" xr3:uid="{AFCC25C9-4FB9-4BF1-9620-D2BF9EF25B9E}" name="Column12016"/>
    <tableColumn id="12033" xr3:uid="{E9F5B5F0-A9DA-4DC7-8112-BB78B3FC052E}" name="Column12017"/>
    <tableColumn id="12034" xr3:uid="{986F2FC6-C770-4410-A9E1-37216024D79D}" name="Column12018"/>
    <tableColumn id="12035" xr3:uid="{BF911778-624E-4614-AD86-F34351497545}" name="Column12019"/>
    <tableColumn id="12036" xr3:uid="{03AB3564-BC9E-459D-B5CB-AB39F3B2868C}" name="Column12020"/>
    <tableColumn id="12037" xr3:uid="{A8E3FE32-89ED-41AB-968C-16466369ACEE}" name="Column12021"/>
    <tableColumn id="12038" xr3:uid="{A5F1DD8C-D3F2-4FC1-9A4B-D188A70A6E00}" name="Column12022"/>
    <tableColumn id="12039" xr3:uid="{69B30C8D-8C3F-45E4-BCE2-055DAE5A9741}" name="Column12023"/>
    <tableColumn id="12040" xr3:uid="{B9CFF1B2-D0A0-4031-8AFD-4D02F45C8319}" name="Column12024"/>
    <tableColumn id="12041" xr3:uid="{AD8FFAD5-44CB-49EB-AC1E-044AC6FDE59D}" name="Column12025"/>
    <tableColumn id="12042" xr3:uid="{CFF8AC6D-D6EA-497C-933E-C619115ACF94}" name="Column12026"/>
    <tableColumn id="12043" xr3:uid="{27CC196E-3B29-418A-9F68-B53872F4D503}" name="Column12027"/>
    <tableColumn id="12044" xr3:uid="{43657934-B432-46F4-9728-364BC042BF81}" name="Column12028"/>
    <tableColumn id="12045" xr3:uid="{12C4CC21-C887-4158-AAEB-F2DC06AAF964}" name="Column12029"/>
    <tableColumn id="12046" xr3:uid="{5F6AE5DF-EDF5-454C-8F8D-727FF2B4F8B0}" name="Column12030"/>
    <tableColumn id="12047" xr3:uid="{E90CDAD5-2040-43DC-9EB8-01BE140F628B}" name="Column12031"/>
    <tableColumn id="12048" xr3:uid="{E7CC52F5-5AB0-441C-9832-445C5F933E29}" name="Column12032"/>
    <tableColumn id="12049" xr3:uid="{B6EA25C3-F6FD-4EB1-A968-87C8DACA6BBD}" name="Column12033"/>
    <tableColumn id="12050" xr3:uid="{B08383C5-9E73-4A1A-9094-DCA8C243872A}" name="Column12034"/>
    <tableColumn id="12051" xr3:uid="{FCFE0DC0-4F97-4589-B68A-9B98AE237024}" name="Column12035"/>
    <tableColumn id="12052" xr3:uid="{F50BE83C-5174-4B33-A592-F6E963C4F5C4}" name="Column12036"/>
    <tableColumn id="12053" xr3:uid="{3FE0B9A1-4F0C-48ED-9E31-5D6C63F64B08}" name="Column12037"/>
    <tableColumn id="12054" xr3:uid="{5049FFCB-225A-40A7-8FF7-611117AF435F}" name="Column12038"/>
    <tableColumn id="12055" xr3:uid="{F4D6223C-61FC-442F-A6D2-A1C1DABF1F03}" name="Column12039"/>
    <tableColumn id="12056" xr3:uid="{0FA727C9-39A7-412A-B015-29B006FC8E9F}" name="Column12040"/>
    <tableColumn id="12057" xr3:uid="{DB22C10F-FAB3-4273-A4C8-59812B4996F1}" name="Column12041"/>
    <tableColumn id="12058" xr3:uid="{B8C3A933-4092-43B2-B901-342242CA4240}" name="Column12042"/>
    <tableColumn id="12059" xr3:uid="{63C30558-E725-463F-9036-A5612BD9AB9E}" name="Column12043"/>
    <tableColumn id="12060" xr3:uid="{857F6740-6481-40A4-A4A9-D3327FFD16B8}" name="Column12044"/>
    <tableColumn id="12061" xr3:uid="{900BFC06-A0C5-44A2-9CF4-17B645BCC3F8}" name="Column12045"/>
    <tableColumn id="12062" xr3:uid="{2D9C91FD-59E8-46A9-8B2F-2F7AD06B10B4}" name="Column12046"/>
    <tableColumn id="12063" xr3:uid="{C23F3C41-5D80-40BE-A2FF-ECB10B936A6E}" name="Column12047"/>
    <tableColumn id="12064" xr3:uid="{2698546D-749F-4DAA-A625-F64BE1D49E95}" name="Column12048"/>
    <tableColumn id="12065" xr3:uid="{269C19B4-9A75-44BE-895B-9612A95E8952}" name="Column12049"/>
    <tableColumn id="12066" xr3:uid="{1072931B-84A3-4818-946F-B127A92DE999}" name="Column12050"/>
    <tableColumn id="12067" xr3:uid="{1E48AD5F-B70C-4B7F-ADE4-9A8636EEEE93}" name="Column12051"/>
    <tableColumn id="12068" xr3:uid="{3C4B5511-8F04-4879-B266-A9E1A2482B16}" name="Column12052"/>
    <tableColumn id="12069" xr3:uid="{29B937C8-CB92-4FF6-B7C8-19A993CF7784}" name="Column12053"/>
    <tableColumn id="12070" xr3:uid="{201A371C-946B-4610-B56D-C94B2BFA9823}" name="Column12054"/>
    <tableColumn id="12071" xr3:uid="{3B8A94AF-1B9B-49EC-A7AF-C02A6764BD35}" name="Column12055"/>
    <tableColumn id="12072" xr3:uid="{C31FB84F-0ED2-4A33-BA79-B84A8948BF99}" name="Column12056"/>
    <tableColumn id="12073" xr3:uid="{C67F3027-F052-431F-B7C8-832AF9932DA4}" name="Column12057"/>
    <tableColumn id="12074" xr3:uid="{7908E870-F477-4062-B206-11D3867DCA61}" name="Column12058"/>
    <tableColumn id="12075" xr3:uid="{C6A52EC4-7704-4701-BE73-7B301671A6EC}" name="Column12059"/>
    <tableColumn id="12076" xr3:uid="{A38D225A-7260-4EEF-A5AC-BFC2CE115A90}" name="Column12060"/>
    <tableColumn id="12077" xr3:uid="{EE6DC7F8-EE9A-4964-9A23-8897B7FEA898}" name="Column12061"/>
    <tableColumn id="12078" xr3:uid="{45C2AFA0-7658-429C-9FA6-D23B6B84F798}" name="Column12062"/>
    <tableColumn id="12079" xr3:uid="{AE5F1CE9-CE16-4694-800C-703CE8588876}" name="Column12063"/>
    <tableColumn id="12080" xr3:uid="{C321C82F-A6E6-4488-A81C-67C3263FA560}" name="Column12064"/>
    <tableColumn id="12081" xr3:uid="{F23B69DF-DF6A-4B58-9EB3-D5B46EDF4258}" name="Column12065"/>
    <tableColumn id="12082" xr3:uid="{39E3CD1D-F75C-4C17-B9DE-F32C1F384E0A}" name="Column12066"/>
    <tableColumn id="12083" xr3:uid="{E21E8FB2-EB4F-4CFE-9E80-68D1190A9A83}" name="Column12067"/>
    <tableColumn id="12084" xr3:uid="{D882F460-7AB8-4D20-8F4C-C38086B648CF}" name="Column12068"/>
    <tableColumn id="12085" xr3:uid="{CB103281-8137-4C55-A1B9-2599357FC42D}" name="Column12069"/>
    <tableColumn id="12086" xr3:uid="{5EF4166C-18E9-4EA6-AE8F-7C19421D7A48}" name="Column12070"/>
    <tableColumn id="12087" xr3:uid="{4771BFD6-96CA-4F21-9BB3-A9EC16ACF07D}" name="Column12071"/>
    <tableColumn id="12088" xr3:uid="{BA9E94E8-C222-4378-8216-7A7081D190BD}" name="Column12072"/>
    <tableColumn id="12089" xr3:uid="{7CFEB6B3-2A36-4200-9DE2-B89B24805451}" name="Column12073"/>
    <tableColumn id="12090" xr3:uid="{AAA98AA0-4091-48AF-9D2E-2042C1E7315E}" name="Column12074"/>
    <tableColumn id="12091" xr3:uid="{414DCCA8-C2E3-4BE2-95DA-333B0BDE8168}" name="Column12075"/>
    <tableColumn id="12092" xr3:uid="{5F1861C0-29F1-4E24-A46D-79E6E89E8402}" name="Column12076"/>
    <tableColumn id="12093" xr3:uid="{46719B2B-108D-4216-BB90-4E367084E9CF}" name="Column12077"/>
    <tableColumn id="12094" xr3:uid="{05222F1F-84CF-4083-8CBF-1F5A8DE04FE4}" name="Column12078"/>
    <tableColumn id="12095" xr3:uid="{098A1A76-FB60-43D8-B52B-B64FB5DF703F}" name="Column12079"/>
    <tableColumn id="12096" xr3:uid="{CB618C75-BB9D-49E4-A86E-8ECA06194F28}" name="Column12080"/>
    <tableColumn id="12097" xr3:uid="{E38E1A70-DDE1-44F5-A447-35DBF0AF5AFC}" name="Column12081"/>
    <tableColumn id="12098" xr3:uid="{13FB65A9-99F5-4962-8371-55DB48CC5D82}" name="Column12082"/>
    <tableColumn id="12099" xr3:uid="{BE2F6778-CE8A-40C4-8A05-10CE4B05DA4E}" name="Column12083"/>
    <tableColumn id="12100" xr3:uid="{BDCC2C4E-D01F-414A-A114-B953BC1EFD0F}" name="Column12084"/>
    <tableColumn id="12101" xr3:uid="{BF1712A0-8D3E-45E1-B728-7446280E978D}" name="Column12085"/>
    <tableColumn id="12102" xr3:uid="{1FCD2655-D0B9-4664-A716-0AB975E52A49}" name="Column12086"/>
    <tableColumn id="12103" xr3:uid="{E256E9C9-9367-4847-8B37-3DB8D809CB10}" name="Column12087"/>
    <tableColumn id="12104" xr3:uid="{11E35A9B-A239-4748-BA88-3AC936F7FF31}" name="Column12088"/>
    <tableColumn id="12105" xr3:uid="{5721A546-A54C-4D15-AE98-5566613D1A87}" name="Column12089"/>
    <tableColumn id="12106" xr3:uid="{4BFB7B7A-C7CC-4DFD-AE64-B1C1AAAE30C0}" name="Column12090"/>
    <tableColumn id="12107" xr3:uid="{DB2E652C-2DAF-48F6-A673-66D5278012BF}" name="Column12091"/>
    <tableColumn id="12108" xr3:uid="{3E8CB145-5ADD-4C7A-9683-ADB0EAC3F782}" name="Column12092"/>
    <tableColumn id="12109" xr3:uid="{2EA867B1-0F7B-4B4A-B916-7910CE4407A5}" name="Column12093"/>
    <tableColumn id="12110" xr3:uid="{B10725C0-8D5C-4F4B-B582-114E9165F215}" name="Column12094"/>
    <tableColumn id="12111" xr3:uid="{F1BD8B13-93BA-4245-9AD4-AF56AC9C7E77}" name="Column12095"/>
    <tableColumn id="12112" xr3:uid="{6AC8676F-252E-4CDB-9334-6F2240F647B8}" name="Column12096"/>
    <tableColumn id="12113" xr3:uid="{5EC328E7-58BC-45C0-940C-851651BA7BE3}" name="Column12097"/>
    <tableColumn id="12114" xr3:uid="{83963D80-8558-419C-A789-35B282F71225}" name="Column12098"/>
    <tableColumn id="12115" xr3:uid="{EB8B187A-DA63-437F-9A22-EDBE2D6E8F18}" name="Column12099"/>
    <tableColumn id="12116" xr3:uid="{819619FE-21ED-4CDA-B4B5-09A63E51AB66}" name="Column12100"/>
    <tableColumn id="12117" xr3:uid="{CBABDC9A-6967-4E2D-8E8C-CA9796DCD985}" name="Column12101"/>
    <tableColumn id="12118" xr3:uid="{7F9546E1-E200-45E3-A4E7-DBB521C53593}" name="Column12102"/>
    <tableColumn id="12119" xr3:uid="{9DB79333-CE06-453B-8C22-122E29F32C7C}" name="Column12103"/>
    <tableColumn id="12120" xr3:uid="{69ED97F0-0DAC-4058-8671-98F53C5C8E95}" name="Column12104"/>
    <tableColumn id="12121" xr3:uid="{57B536DD-B0F0-4783-B8AF-49764D8F2488}" name="Column12105"/>
    <tableColumn id="12122" xr3:uid="{A4CB1D0B-E2A1-4361-8001-879C51872DED}" name="Column12106"/>
    <tableColumn id="12123" xr3:uid="{B94F8FF4-4FC5-437E-88CD-E8C1E2400664}" name="Column12107"/>
    <tableColumn id="12124" xr3:uid="{7A391AFE-7762-4282-9B65-4EC153E24F57}" name="Column12108"/>
    <tableColumn id="12125" xr3:uid="{64814D8D-5F1F-41E8-9ACE-B25E2BDD45A2}" name="Column12109"/>
    <tableColumn id="12126" xr3:uid="{161899BA-2E3D-4444-A4A7-D1F509F9A571}" name="Column12110"/>
    <tableColumn id="12127" xr3:uid="{89E98C2D-C5CB-4170-AADC-884C0A8CC7FA}" name="Column12111"/>
    <tableColumn id="12128" xr3:uid="{830892B3-6A1F-4D49-9798-B2CF65A12EC1}" name="Column12112"/>
    <tableColumn id="12129" xr3:uid="{B4C30112-F699-48F2-8778-A8283B55522A}" name="Column12113"/>
    <tableColumn id="12130" xr3:uid="{37CAC40C-8FB6-4EB7-B8DD-891FA1A5A123}" name="Column12114"/>
    <tableColumn id="12131" xr3:uid="{E4CC2EDB-1A9C-4303-8991-032B6FF50299}" name="Column12115"/>
    <tableColumn id="12132" xr3:uid="{EC78F635-7E3D-4BC0-8895-C04495C990A0}" name="Column12116"/>
    <tableColumn id="12133" xr3:uid="{170870CB-78D1-4A99-891E-9A75C13BC8FC}" name="Column12117"/>
    <tableColumn id="12134" xr3:uid="{278B92A2-0AB1-48A8-904F-DA8B00044AD5}" name="Column12118"/>
    <tableColumn id="12135" xr3:uid="{0E37F41B-BD27-4733-8259-D0B0974C31BE}" name="Column12119"/>
    <tableColumn id="12136" xr3:uid="{0F4DFE76-E79C-465E-9567-69DDA3BE1DBD}" name="Column12120"/>
    <tableColumn id="12137" xr3:uid="{87D22901-7EFE-441A-A3F9-8FA4D0AE0969}" name="Column12121"/>
    <tableColumn id="12138" xr3:uid="{4AF6D481-2D8F-4167-B075-20D7DC543177}" name="Column12122"/>
    <tableColumn id="12139" xr3:uid="{42398973-E46E-4FE6-A8E2-3D109E1791F2}" name="Column12123"/>
    <tableColumn id="12140" xr3:uid="{1DA382F9-3146-4DB6-B1DD-5955DECC1EFF}" name="Column12124"/>
    <tableColumn id="12141" xr3:uid="{98939366-8556-407A-9416-A3922491083A}" name="Column12125"/>
    <tableColumn id="12142" xr3:uid="{E46E6A14-3988-44A3-ABDE-398FA3C2A85D}" name="Column12126"/>
    <tableColumn id="12143" xr3:uid="{57D48769-165B-43D1-88F5-4F00BF6BDCC0}" name="Column12127"/>
    <tableColumn id="12144" xr3:uid="{E2C17EC4-63A6-47BE-9F32-64FB4FAC4B32}" name="Column12128"/>
    <tableColumn id="12145" xr3:uid="{EA657C9E-F239-49F4-8F15-7BBC4D7F9F1F}" name="Column12129"/>
    <tableColumn id="12146" xr3:uid="{62E8B439-6468-4CCE-997A-A32F38E2F5A8}" name="Column12130"/>
    <tableColumn id="12147" xr3:uid="{0BAEB7AE-096F-4CDF-B525-4E7AF93A6B08}" name="Column12131"/>
    <tableColumn id="12148" xr3:uid="{9BE4A449-8B2F-4EDF-8DDD-EA3019F66EB8}" name="Column12132"/>
    <tableColumn id="12149" xr3:uid="{453485B7-4C3E-4BA3-BD62-6E55E2587826}" name="Column12133"/>
    <tableColumn id="12150" xr3:uid="{1B820278-87E4-483E-BF16-F8D10559C6F8}" name="Column12134"/>
    <tableColumn id="12151" xr3:uid="{41A4FF64-42FC-4873-AC3A-6652D80C4F33}" name="Column12135"/>
    <tableColumn id="12152" xr3:uid="{4B79856B-2FEA-404F-8B21-28D693EC41B5}" name="Column12136"/>
    <tableColumn id="12153" xr3:uid="{15F6B047-FBF4-4610-92FA-184BC49782AC}" name="Column12137"/>
    <tableColumn id="12154" xr3:uid="{DCC59AED-1001-47E2-9110-11ECFCF70D1C}" name="Column12138"/>
    <tableColumn id="12155" xr3:uid="{BB1FEF41-BA47-47B4-B066-A6D2D64469AB}" name="Column12139"/>
    <tableColumn id="12156" xr3:uid="{44FD007A-F067-4397-9AD1-BF4E2FB8A9C2}" name="Column12140"/>
    <tableColumn id="12157" xr3:uid="{C4206CE0-D09D-4115-949C-268D4721833C}" name="Column12141"/>
    <tableColumn id="12158" xr3:uid="{C4A00FF9-5FF5-439C-9CFD-882F5F74769E}" name="Column12142"/>
    <tableColumn id="12159" xr3:uid="{346C679D-1A26-4097-B63B-8EF0920C2DAE}" name="Column12143"/>
    <tableColumn id="12160" xr3:uid="{D260772F-BAF8-4265-AE74-AE46D4F99B39}" name="Column12144"/>
    <tableColumn id="12161" xr3:uid="{EA6B8A86-08E3-4E27-A535-F6499510F08B}" name="Column12145"/>
    <tableColumn id="12162" xr3:uid="{58F2A82C-6D9B-4222-B391-167915FA70D0}" name="Column12146"/>
    <tableColumn id="12163" xr3:uid="{3E21A788-D570-454F-A7D5-5AF22B23826E}" name="Column12147"/>
    <tableColumn id="12164" xr3:uid="{1EBEB5A1-F474-41D7-A650-8EA4545CE275}" name="Column12148"/>
    <tableColumn id="12165" xr3:uid="{69D28BF0-FB0D-455D-B244-1A2D415D9CF6}" name="Column12149"/>
    <tableColumn id="12166" xr3:uid="{F5EBEBB7-5B9C-40FE-92F1-6D82FBA51F5A}" name="Column12150"/>
    <tableColumn id="12167" xr3:uid="{5FAACADC-D867-46CA-888D-4B089000747E}" name="Column12151"/>
    <tableColumn id="12168" xr3:uid="{F0265980-0521-4251-844F-96FF94656E56}" name="Column12152"/>
    <tableColumn id="12169" xr3:uid="{9EBC8AD6-940F-473B-A9B9-958D078C0460}" name="Column12153"/>
    <tableColumn id="12170" xr3:uid="{EBFA5710-3B04-4D84-A282-A82D0DBF037C}" name="Column12154"/>
    <tableColumn id="12171" xr3:uid="{6FB00685-2B26-4175-A13B-12845B820D9D}" name="Column12155"/>
    <tableColumn id="12172" xr3:uid="{22F29EE2-27C8-4466-B523-3D32B0C3E3C2}" name="Column12156"/>
    <tableColumn id="12173" xr3:uid="{2BAB0564-C360-47F6-8C9D-769972EB5BA4}" name="Column12157"/>
    <tableColumn id="12174" xr3:uid="{A0BB4550-3944-4C7B-8B8F-10199271E9D6}" name="Column12158"/>
    <tableColumn id="12175" xr3:uid="{5C52CBBD-168D-4B44-AFBD-4C28E526CDFE}" name="Column12159"/>
    <tableColumn id="12176" xr3:uid="{70955706-1872-4E06-AC62-71681532324F}" name="Column12160"/>
    <tableColumn id="12177" xr3:uid="{619B74ED-5DEF-49A4-9393-ED05F324CC0F}" name="Column12161"/>
    <tableColumn id="12178" xr3:uid="{65528AFF-EC9F-492A-8102-6298ECCC65F9}" name="Column12162"/>
    <tableColumn id="12179" xr3:uid="{12DAD153-A444-4496-A32A-3A0CAFBA7FB0}" name="Column12163"/>
    <tableColumn id="12180" xr3:uid="{B8C69298-6E84-46F3-98E7-2B56D40F72CE}" name="Column12164"/>
    <tableColumn id="12181" xr3:uid="{1B8FB33D-E395-4609-9657-CCAD603438FF}" name="Column12165"/>
    <tableColumn id="12182" xr3:uid="{5C54A0EC-9A1B-49BE-AF30-E9C2C055B08E}" name="Column12166"/>
    <tableColumn id="12183" xr3:uid="{7EDAADEB-ED80-48D9-B0A2-6856E68A1463}" name="Column12167"/>
    <tableColumn id="12184" xr3:uid="{02AA6F8C-EA0D-4296-846C-FC72D4593656}" name="Column12168"/>
    <tableColumn id="12185" xr3:uid="{FA81AC70-A372-4F73-9155-AC55D55A29CF}" name="Column12169"/>
    <tableColumn id="12186" xr3:uid="{2325C1BB-FF7B-4BF5-BA20-F6717BE4FFC9}" name="Column12170"/>
    <tableColumn id="12187" xr3:uid="{71910FB2-C20E-42E5-A9D9-FE96B4FCA445}" name="Column12171"/>
    <tableColumn id="12188" xr3:uid="{978B0979-3F0C-432D-8D9A-5192CB6E7CB4}" name="Column12172"/>
    <tableColumn id="12189" xr3:uid="{132B2B0B-D9C2-4EC7-A876-07C8D5033093}" name="Column12173"/>
    <tableColumn id="12190" xr3:uid="{9B7C3FFD-0DF4-411D-9800-87E2F82C9FC4}" name="Column12174"/>
    <tableColumn id="12191" xr3:uid="{06A84137-9E6D-4637-9833-0390ACB27289}" name="Column12175"/>
    <tableColumn id="12192" xr3:uid="{B222A630-5E1B-49A8-AB2B-A96519624DCA}" name="Column12176"/>
    <tableColumn id="12193" xr3:uid="{84971DFB-313D-4451-B6B4-04F301419AFB}" name="Column12177"/>
    <tableColumn id="12194" xr3:uid="{C7364CBB-432B-41E2-A122-D66866765045}" name="Column12178"/>
    <tableColumn id="12195" xr3:uid="{462672D3-6046-4B8F-9A29-0F41B759CDB2}" name="Column12179"/>
    <tableColumn id="12196" xr3:uid="{8CADB96F-424B-4C48-B766-86115012092D}" name="Column12180"/>
    <tableColumn id="12197" xr3:uid="{7B88F7A2-8095-41DF-882E-36452F4E237D}" name="Column12181"/>
    <tableColumn id="12198" xr3:uid="{7CD86B24-6443-43C5-92A5-CFDD1F81E0DF}" name="Column12182"/>
    <tableColumn id="12199" xr3:uid="{CD4A4BA8-8827-45AB-BD9F-7EF8E6172BA4}" name="Column12183"/>
    <tableColumn id="12200" xr3:uid="{B8EE027F-9D36-4DBC-BBF2-7BF29DD2E6D7}" name="Column12184"/>
    <tableColumn id="12201" xr3:uid="{64AD613B-1137-4AB9-B40B-7615AC19605C}" name="Column12185"/>
    <tableColumn id="12202" xr3:uid="{3DFCC6DE-8757-4DEF-8E32-34FF6ADF8ABF}" name="Column12186"/>
    <tableColumn id="12203" xr3:uid="{5B91DB6F-7CF0-4079-9694-DE7A265B4B12}" name="Column12187"/>
    <tableColumn id="12204" xr3:uid="{8BE9A847-8F96-4469-8EA3-27303BAC3DAB}" name="Column12188"/>
    <tableColumn id="12205" xr3:uid="{CDF8A2D1-B279-412A-A7A2-85EC3F700A84}" name="Column12189"/>
    <tableColumn id="12206" xr3:uid="{BC11D28B-19D0-4F34-AF81-6B2E47819D02}" name="Column12190"/>
    <tableColumn id="12207" xr3:uid="{7958F4B2-397C-46DB-8731-F5597406162B}" name="Column12191"/>
    <tableColumn id="12208" xr3:uid="{40ED9A62-6DFB-409C-9421-FD5F68A67CF3}" name="Column12192"/>
    <tableColumn id="12209" xr3:uid="{6C00ED60-E3B7-4802-94F9-8DB4323CE953}" name="Column12193"/>
    <tableColumn id="12210" xr3:uid="{8F2233C8-2906-4D0D-BE61-8143AF1E9CDC}" name="Column12194"/>
    <tableColumn id="12211" xr3:uid="{C7B2C2C6-1038-44BE-AAE0-D3255C2284A7}" name="Column12195"/>
    <tableColumn id="12212" xr3:uid="{060B065D-2774-4B1F-9CA2-78C4BDAE6ED7}" name="Column12196"/>
    <tableColumn id="12213" xr3:uid="{C251B510-F32A-4A50-B55D-253363097742}" name="Column12197"/>
    <tableColumn id="12214" xr3:uid="{60FF0090-43CF-4449-AA54-7069EA9C9C3B}" name="Column12198"/>
    <tableColumn id="12215" xr3:uid="{9FD53E3E-4BBD-407C-BD56-50D7BA7DDABD}" name="Column12199"/>
    <tableColumn id="12216" xr3:uid="{1794366A-F716-48DA-B6D4-439F5D012CC6}" name="Column12200"/>
    <tableColumn id="12217" xr3:uid="{8B24133A-5567-4031-A86C-9387DD5C81E5}" name="Column12201"/>
    <tableColumn id="12218" xr3:uid="{8CCA2BFF-F018-46F3-AD55-C49C2F33E973}" name="Column12202"/>
    <tableColumn id="12219" xr3:uid="{232B4032-D27F-4CE1-B6E8-0EC39F370BFD}" name="Column12203"/>
    <tableColumn id="12220" xr3:uid="{0391B1C2-D135-49EA-A757-DD736256BDE6}" name="Column12204"/>
    <tableColumn id="12221" xr3:uid="{91BE9A37-C296-4500-80B1-BB4CB49F36F3}" name="Column12205"/>
    <tableColumn id="12222" xr3:uid="{435CBFF7-50C2-4F0A-B036-7E14D322FC1D}" name="Column12206"/>
    <tableColumn id="12223" xr3:uid="{7A9E9546-FF68-4AC2-A994-7E8965BF0740}" name="Column12207"/>
    <tableColumn id="12224" xr3:uid="{22820A80-4704-4EFF-A589-F9F80E2D9A7A}" name="Column12208"/>
    <tableColumn id="12225" xr3:uid="{E4EEE42F-D8EF-42A3-A0AC-C8EE6984D520}" name="Column12209"/>
    <tableColumn id="12226" xr3:uid="{C3BAD850-C42F-4E14-94E5-C60DCE6A2435}" name="Column12210"/>
    <tableColumn id="12227" xr3:uid="{883A478A-8770-4EB8-AAF4-88F9536F681C}" name="Column12211"/>
    <tableColumn id="12228" xr3:uid="{B627D28B-9477-4AC5-9456-1FC319EDDAE8}" name="Column12212"/>
    <tableColumn id="12229" xr3:uid="{90F8AA91-1477-4F6F-A57F-4FD4F7F93523}" name="Column12213"/>
    <tableColumn id="12230" xr3:uid="{3D67D69A-669F-42DC-9942-C1D42F99516E}" name="Column12214"/>
    <tableColumn id="12231" xr3:uid="{05D6D2B5-5988-4B96-9402-E30D290B4E4E}" name="Column12215"/>
    <tableColumn id="12232" xr3:uid="{5197053A-D416-4E83-92E2-02D00E304E61}" name="Column12216"/>
    <tableColumn id="12233" xr3:uid="{531356CB-4461-4609-BDC3-E8B9CFBE2EA8}" name="Column12217"/>
    <tableColumn id="12234" xr3:uid="{91D4E669-523E-4FC0-B9A1-888651D8C243}" name="Column12218"/>
    <tableColumn id="12235" xr3:uid="{D98CE1EA-D065-4079-AECF-FA3498F9B64B}" name="Column12219"/>
    <tableColumn id="12236" xr3:uid="{2B8A16A5-FE65-4C48-A83F-C59C14604F5B}" name="Column12220"/>
    <tableColumn id="12237" xr3:uid="{96697617-3C93-4C9F-9A0C-B14D139EACBE}" name="Column12221"/>
    <tableColumn id="12238" xr3:uid="{41071CEE-DF83-4B3C-8754-90CD16759471}" name="Column12222"/>
    <tableColumn id="12239" xr3:uid="{79F2AE11-CA05-4CF4-819D-28F6868E09E4}" name="Column12223"/>
    <tableColumn id="12240" xr3:uid="{D8368A4B-B203-4A08-85B7-1CAEA7D6D566}" name="Column12224"/>
    <tableColumn id="12241" xr3:uid="{F5871ECF-A7C6-46C5-96B7-48290A0163ED}" name="Column12225"/>
    <tableColumn id="12242" xr3:uid="{3209B6EA-66EF-4E48-A5B5-F0D12A268C96}" name="Column12226"/>
    <tableColumn id="12243" xr3:uid="{28DB5102-DE8A-4032-9487-CEEF36DE3432}" name="Column12227"/>
    <tableColumn id="12244" xr3:uid="{3E635C5F-F264-492F-8C73-ED9190BBBCF2}" name="Column12228"/>
    <tableColumn id="12245" xr3:uid="{37E2F308-1227-4357-ADDC-B55EAF3E9BEF}" name="Column12229"/>
    <tableColumn id="12246" xr3:uid="{F89E8DDD-8FB0-44EC-8CEB-5AB3D2F119B9}" name="Column12230"/>
    <tableColumn id="12247" xr3:uid="{CFF427CD-1D80-4ABB-B3D7-1DB59BC98964}" name="Column12231"/>
    <tableColumn id="12248" xr3:uid="{828936D7-6186-4502-9D98-650800668F28}" name="Column12232"/>
    <tableColumn id="12249" xr3:uid="{3C6C540D-FD28-46A3-A4DA-F3C92DD49F6D}" name="Column12233"/>
    <tableColumn id="12250" xr3:uid="{C69AD5C7-4D16-4708-9662-1772E6F9D4C5}" name="Column12234"/>
    <tableColumn id="12251" xr3:uid="{F0B409BC-30BD-4F62-BC38-2DB88D0FDA87}" name="Column12235"/>
    <tableColumn id="12252" xr3:uid="{9EA0246C-B035-4B6B-8788-57D04563875D}" name="Column12236"/>
    <tableColumn id="12253" xr3:uid="{3B926668-162B-40CC-8B62-C2486846C3B2}" name="Column12237"/>
    <tableColumn id="12254" xr3:uid="{83CD0FD7-DF51-4FA1-AB89-9E19A09BA4C9}" name="Column12238"/>
    <tableColumn id="12255" xr3:uid="{8EA88924-61E6-4353-AA6D-4941142BA408}" name="Column12239"/>
    <tableColumn id="12256" xr3:uid="{395F4288-9F1E-471E-A30E-49430F0513BA}" name="Column12240"/>
    <tableColumn id="12257" xr3:uid="{6605F482-3CE3-4CC1-BC0C-AB11B6A81896}" name="Column12241"/>
    <tableColumn id="12258" xr3:uid="{3D687F5A-D23D-491A-8BC1-7353D1E3E73A}" name="Column12242"/>
    <tableColumn id="12259" xr3:uid="{6BD5CFD5-8354-48D5-AC6B-0CDAEB1B82D0}" name="Column12243"/>
    <tableColumn id="12260" xr3:uid="{D759FAB8-05B0-4552-8F38-376FBEFA7400}" name="Column12244"/>
    <tableColumn id="12261" xr3:uid="{967BA185-F7FC-4E9A-ACA3-5AB10C6EF1FC}" name="Column12245"/>
    <tableColumn id="12262" xr3:uid="{EDD98DBB-5DCC-4665-B9A7-ACDA0E3BE866}" name="Column12246"/>
    <tableColumn id="12263" xr3:uid="{700F8621-12A8-4521-87D0-0C0F2D64CB31}" name="Column12247"/>
    <tableColumn id="12264" xr3:uid="{F3C74112-F0A4-45E0-9701-E206AA8CA26A}" name="Column12248"/>
    <tableColumn id="12265" xr3:uid="{0ABFE007-140B-4D22-8CD7-59A7A78ABE40}" name="Column12249"/>
    <tableColumn id="12266" xr3:uid="{EE601454-3616-4CCD-B244-57EDA0A264F7}" name="Column12250"/>
    <tableColumn id="12267" xr3:uid="{0D50AA2A-697A-4B98-A887-EC7335084753}" name="Column12251"/>
    <tableColumn id="12268" xr3:uid="{ABB835EA-9E19-4B92-A0D5-6F7FDCB73C7A}" name="Column12252"/>
    <tableColumn id="12269" xr3:uid="{764C9BF5-488B-4756-A125-29BB9401719C}" name="Column12253"/>
    <tableColumn id="12270" xr3:uid="{7E31F7A0-5120-4C57-A223-6B3FBD8B6DD4}" name="Column12254"/>
    <tableColumn id="12271" xr3:uid="{680AFD87-C308-4192-B335-5ECC1E443672}" name="Column12255"/>
    <tableColumn id="12272" xr3:uid="{1CCF832E-ECD2-4ACA-A7B8-A936F81FD6E8}" name="Column12256"/>
    <tableColumn id="12273" xr3:uid="{93003BC3-B253-45A7-B55F-794BC79417AA}" name="Column12257"/>
    <tableColumn id="12274" xr3:uid="{29351E19-807B-484C-BBFA-4B239E9A52EC}" name="Column12258"/>
    <tableColumn id="12275" xr3:uid="{35094002-FEBD-4881-8011-0E0AB7F40853}" name="Column12259"/>
    <tableColumn id="12276" xr3:uid="{D331768D-C8A2-4249-805A-B20E8F301008}" name="Column12260"/>
    <tableColumn id="12277" xr3:uid="{1F82573F-28BD-485B-B04F-18B042631E27}" name="Column12261"/>
    <tableColumn id="12278" xr3:uid="{08E6A694-4186-41BC-9B74-04831CE1DD63}" name="Column12262"/>
    <tableColumn id="12279" xr3:uid="{2296A9F8-D67C-4C00-9455-732CE34CB76B}" name="Column12263"/>
    <tableColumn id="12280" xr3:uid="{FD3B6C7E-7760-4AC0-919D-92EE3ABAA033}" name="Column12264"/>
    <tableColumn id="12281" xr3:uid="{8F098F6B-A4D1-427D-A7B3-7F4321F9FE30}" name="Column12265"/>
    <tableColumn id="12282" xr3:uid="{584AACFC-80A0-4DB6-A08A-876AF7C2FF6E}" name="Column12266"/>
    <tableColumn id="12283" xr3:uid="{BBDC2F9E-C2CE-4380-A62B-2E9CDD351F56}" name="Column12267"/>
    <tableColumn id="12284" xr3:uid="{7104C056-168D-46C9-BEC5-8A82C523063A}" name="Column12268"/>
    <tableColumn id="12285" xr3:uid="{5380CD38-B172-4D15-987B-DA8DA2AB34BF}" name="Column12269"/>
    <tableColumn id="12286" xr3:uid="{69E8A567-445F-463E-A15B-6A1785EA6523}" name="Column12270"/>
    <tableColumn id="12287" xr3:uid="{665D63A9-CEDB-4A23-B145-8AD01951B36F}" name="Column12271"/>
    <tableColumn id="12288" xr3:uid="{6831FB07-27E0-476F-A69F-B56AD613D971}" name="Column12272"/>
    <tableColumn id="12289" xr3:uid="{C0764FC4-D3CB-4BA2-8DE3-ECB4FC1DD8E9}" name="Column12273"/>
    <tableColumn id="12290" xr3:uid="{1AE50F7F-C775-4E07-A083-147CEED680B9}" name="Column12274"/>
    <tableColumn id="12291" xr3:uid="{9170AEC8-2E05-4040-A2A8-203EDB9A79D5}" name="Column12275"/>
    <tableColumn id="12292" xr3:uid="{2E87DCA0-6534-4040-A3F6-727682B5F637}" name="Column12276"/>
    <tableColumn id="12293" xr3:uid="{CD423596-8032-4507-BBDC-9259A0225984}" name="Column12277"/>
    <tableColumn id="12294" xr3:uid="{B6CCB177-DFD2-40EB-95C5-15481BA7C8AF}" name="Column12278"/>
    <tableColumn id="12295" xr3:uid="{3AAA60E4-578A-48BD-9334-EB5A7D431B32}" name="Column12279"/>
    <tableColumn id="12296" xr3:uid="{7BC2A159-88BF-4B13-92A4-6E8249293558}" name="Column12280"/>
    <tableColumn id="12297" xr3:uid="{F9C83521-6894-4A2D-9BA2-93BD9599E4BA}" name="Column12281"/>
    <tableColumn id="12298" xr3:uid="{D2BBDBCC-B1F9-4122-8FBE-F463E1438D19}" name="Column12282"/>
    <tableColumn id="12299" xr3:uid="{12EDD75B-203D-4D7A-A4D5-E117B8A40702}" name="Column12283"/>
    <tableColumn id="12300" xr3:uid="{11552C5E-5DFA-4BA4-9869-8AD06C4E0F1C}" name="Column12284"/>
    <tableColumn id="12301" xr3:uid="{CE4A5969-2FE2-465D-B43D-65A376FE77FB}" name="Column12285"/>
    <tableColumn id="12302" xr3:uid="{B2D764A7-66E3-4386-99C0-055D6BE5FF3D}" name="Column12286"/>
    <tableColumn id="12303" xr3:uid="{81D76105-8F63-4BF1-8989-3EED8CCC8A0B}" name="Column12287"/>
    <tableColumn id="12304" xr3:uid="{9FAE5110-3014-479C-A5D8-069951038B34}" name="Column12288"/>
    <tableColumn id="12305" xr3:uid="{1013179A-5780-4BB5-8F4B-9A0D6F7D2162}" name="Column12289"/>
    <tableColumn id="12306" xr3:uid="{1FCFBCED-44BB-468B-8B64-3C9E46DC629B}" name="Column12290"/>
    <tableColumn id="12307" xr3:uid="{27E98E04-97AF-4CB9-A115-3276774C2231}" name="Column12291"/>
    <tableColumn id="12308" xr3:uid="{E7E3BC98-C256-4746-A1C8-29CDFD583206}" name="Column12292"/>
    <tableColumn id="12309" xr3:uid="{EC7C46F5-F3FD-4AE3-8EF5-6979B27CC0BD}" name="Column12293"/>
    <tableColumn id="12310" xr3:uid="{6E06FB4F-3089-42CC-80C4-C95B98431E8A}" name="Column12294"/>
    <tableColumn id="12311" xr3:uid="{6746A36D-E475-4832-9F94-E583E25F37E0}" name="Column12295"/>
    <tableColumn id="12312" xr3:uid="{9B74599B-958B-42A4-8920-C9F66026C162}" name="Column12296"/>
    <tableColumn id="12313" xr3:uid="{BF07152B-6910-42C4-BCBC-C493E26259E7}" name="Column12297"/>
    <tableColumn id="12314" xr3:uid="{813A348B-F5E4-400E-A202-20445463A114}" name="Column12298"/>
    <tableColumn id="12315" xr3:uid="{1A140257-7AB0-4E52-97EE-09E3B1E39A0C}" name="Column12299"/>
    <tableColumn id="12316" xr3:uid="{EEFC66A4-98B6-41D8-B593-00F48844DFD9}" name="Column12300"/>
    <tableColumn id="12317" xr3:uid="{19009ABA-2C85-4998-87F3-F35F55842C7B}" name="Column12301"/>
    <tableColumn id="12318" xr3:uid="{6BEEB677-7B29-4BC2-A16D-9FA1F68FB69F}" name="Column12302"/>
    <tableColumn id="12319" xr3:uid="{E316B5C6-BAD1-42D8-9476-9AE389D329CD}" name="Column12303"/>
    <tableColumn id="12320" xr3:uid="{2855F8C9-8FCF-4BEF-B111-A052BC084C53}" name="Column12304"/>
    <tableColumn id="12321" xr3:uid="{2B09CE6E-8E87-41F7-93CA-6D39E88E99C0}" name="Column12305"/>
    <tableColumn id="12322" xr3:uid="{BC9479EA-D5C5-4086-BE33-C23408A124C4}" name="Column12306"/>
    <tableColumn id="12323" xr3:uid="{E81C5EB8-603D-4BCF-B83C-65CCB40389B4}" name="Column12307"/>
    <tableColumn id="12324" xr3:uid="{19B91B8E-E7C3-4F31-AE06-42C01063356D}" name="Column12308"/>
    <tableColumn id="12325" xr3:uid="{288EB8AA-F7D1-4F75-94F7-152C75971AB5}" name="Column12309"/>
    <tableColumn id="12326" xr3:uid="{04EFCAD9-11FB-44FE-AE5A-C0AD0C831CA2}" name="Column12310"/>
    <tableColumn id="12327" xr3:uid="{55DD5CBF-959A-41A4-8674-48E90D9C7650}" name="Column12311"/>
    <tableColumn id="12328" xr3:uid="{D9B783D6-7B9C-4D67-9F7F-4BE908F8BF30}" name="Column12312"/>
    <tableColumn id="12329" xr3:uid="{B97D1381-00A2-47DE-B793-394BCA604368}" name="Column12313"/>
    <tableColumn id="12330" xr3:uid="{9659EFE4-08D2-4585-8080-465F0DFF88B6}" name="Column12314"/>
    <tableColumn id="12331" xr3:uid="{61188444-F5D7-49CE-92E6-9C97D6FC2992}" name="Column12315"/>
    <tableColumn id="12332" xr3:uid="{A30C63BA-0E33-48C1-A03F-E1ED67EE14D6}" name="Column12316"/>
    <tableColumn id="12333" xr3:uid="{EB579314-4805-4A05-AC39-8E925164DCD2}" name="Column12317"/>
    <tableColumn id="12334" xr3:uid="{6FCA30CB-8428-4193-814C-A206ABE0A845}" name="Column12318"/>
    <tableColumn id="12335" xr3:uid="{5572169C-1254-45E9-B95C-32E57E4D1E7A}" name="Column12319"/>
    <tableColumn id="12336" xr3:uid="{D4053AA8-3BCB-4C7F-8625-06542BDBE3C3}" name="Column12320"/>
    <tableColumn id="12337" xr3:uid="{5F395D6A-7D36-4A99-9363-E26263142A2D}" name="Column12321"/>
    <tableColumn id="12338" xr3:uid="{6F741935-6EDE-45DF-A955-7AEDA7644BA3}" name="Column12322"/>
    <tableColumn id="12339" xr3:uid="{480257AA-80D4-494A-A40E-5D9CA1025014}" name="Column12323"/>
    <tableColumn id="12340" xr3:uid="{CF37A3AF-7C82-4A8A-8DBA-EE477D9F84D2}" name="Column12324"/>
    <tableColumn id="12341" xr3:uid="{7F63A56B-573A-4829-B481-752E0A6D1654}" name="Column12325"/>
    <tableColumn id="12342" xr3:uid="{9FEA4E44-2C12-4AED-92B0-4FECFCFD3C51}" name="Column12326"/>
    <tableColumn id="12343" xr3:uid="{02C7CE46-21A3-4CDF-8839-D0A59B432EBA}" name="Column12327"/>
    <tableColumn id="12344" xr3:uid="{38F21815-CAE6-478B-9EB9-D2353D20C038}" name="Column12328"/>
    <tableColumn id="12345" xr3:uid="{6BABA66A-A1EE-473D-87CA-93E4B69918FD}" name="Column12329"/>
    <tableColumn id="12346" xr3:uid="{1289310A-DD1A-4E92-829A-B3847C84DA78}" name="Column12330"/>
    <tableColumn id="12347" xr3:uid="{7125A27B-2C9E-4008-867C-0237499505C5}" name="Column12331"/>
    <tableColumn id="12348" xr3:uid="{D5A99B03-16F9-431D-9BC2-2905940F948C}" name="Column12332"/>
    <tableColumn id="12349" xr3:uid="{6BE8A894-A916-4593-91FD-E88C8675144F}" name="Column12333"/>
    <tableColumn id="12350" xr3:uid="{0C68EBEB-96C4-4F5E-93B7-24200BDEBFAA}" name="Column12334"/>
    <tableColumn id="12351" xr3:uid="{EB9307D1-F250-41DE-903E-46317C180B96}" name="Column12335"/>
    <tableColumn id="12352" xr3:uid="{EF1C3849-B4C5-414F-A3D7-2201377C02D7}" name="Column12336"/>
    <tableColumn id="12353" xr3:uid="{CC406FA6-88CB-46AC-89A1-7EB3FEB48A6A}" name="Column12337"/>
    <tableColumn id="12354" xr3:uid="{143E3A52-9CDC-4BEE-A944-1653CC9B87B4}" name="Column12338"/>
    <tableColumn id="12355" xr3:uid="{34E821F5-DA23-401A-BC29-920C6105FAB4}" name="Column12339"/>
    <tableColumn id="12356" xr3:uid="{D8B16D2A-5D2F-41B4-B8C9-5D9AEE5C749C}" name="Column12340"/>
    <tableColumn id="12357" xr3:uid="{49AED757-FA54-44C1-8F85-AE1967D4ED75}" name="Column12341"/>
    <tableColumn id="12358" xr3:uid="{2EFE3432-4D41-4BFD-A2CC-6424A5D3C396}" name="Column12342"/>
    <tableColumn id="12359" xr3:uid="{A4A2015C-CD3E-4200-AB5B-0594817D99A9}" name="Column12343"/>
    <tableColumn id="12360" xr3:uid="{3736D675-72DA-4E78-9E44-E5CE7B75792B}" name="Column12344"/>
    <tableColumn id="12361" xr3:uid="{F2DBEE01-34F2-4DD1-B065-49A4689F01EF}" name="Column12345"/>
    <tableColumn id="12362" xr3:uid="{51A22C94-523F-4D69-8AF6-A5FBB1D42A87}" name="Column12346"/>
    <tableColumn id="12363" xr3:uid="{F12ED444-B728-4475-8238-38FBDC90A975}" name="Column12347"/>
    <tableColumn id="12364" xr3:uid="{6BD4C1A0-17A6-4DD7-8C5E-008539CA57FB}" name="Column12348"/>
    <tableColumn id="12365" xr3:uid="{650A152B-A889-4FD6-9BEC-821FFF63F5ED}" name="Column12349"/>
    <tableColumn id="12366" xr3:uid="{23A0284E-55AF-45D2-BC40-098C979C79B6}" name="Column12350"/>
    <tableColumn id="12367" xr3:uid="{4B8D7242-42D9-4783-94FC-3110797CAE4F}" name="Column12351"/>
    <tableColumn id="12368" xr3:uid="{AAB50024-9CF0-449E-88B4-09B00B556442}" name="Column12352"/>
    <tableColumn id="12369" xr3:uid="{9C5EFAC9-4E1F-49A2-BE1C-909088C36EA1}" name="Column12353"/>
    <tableColumn id="12370" xr3:uid="{B0BE5D43-36D2-4B6E-AD5B-1386BEBD9D26}" name="Column12354"/>
    <tableColumn id="12371" xr3:uid="{A7E1F29F-A48B-4801-9566-CC1580B202C1}" name="Column12355"/>
    <tableColumn id="12372" xr3:uid="{2E999770-F51A-4461-BA3D-C49F9F167353}" name="Column12356"/>
    <tableColumn id="12373" xr3:uid="{2E76E8E6-C5A6-4D8E-84AB-F7A6ACD2C891}" name="Column12357"/>
    <tableColumn id="12374" xr3:uid="{1184E602-7EA3-459D-A364-142C2857217B}" name="Column12358"/>
    <tableColumn id="12375" xr3:uid="{43660FBE-BB8E-47D1-90A8-EAC5334B2553}" name="Column12359"/>
    <tableColumn id="12376" xr3:uid="{FF6D375A-7AE1-498D-982C-196DDD26CCB4}" name="Column12360"/>
    <tableColumn id="12377" xr3:uid="{1014B4E1-78F4-4D5D-8746-A3E87C073508}" name="Column12361"/>
    <tableColumn id="12378" xr3:uid="{9008B3F1-8F1C-40A1-8E07-968DD6B9F9B3}" name="Column12362"/>
    <tableColumn id="12379" xr3:uid="{56985126-46A7-431E-89C9-90E34D2937A9}" name="Column12363"/>
    <tableColumn id="12380" xr3:uid="{8E410670-DEE2-4348-B2BC-A310475B8469}" name="Column12364"/>
    <tableColumn id="12381" xr3:uid="{A150A49E-B94D-4A4B-9B00-8D5399944DD8}" name="Column12365"/>
    <tableColumn id="12382" xr3:uid="{1294E17F-2C05-4CF0-A9AB-96816F53B913}" name="Column12366"/>
    <tableColumn id="12383" xr3:uid="{341FEBB6-C92E-40B6-8DE8-AAE66A56ABD2}" name="Column12367"/>
    <tableColumn id="12384" xr3:uid="{2949FDE9-60EC-4C86-BBAC-F1ED372837BF}" name="Column12368"/>
    <tableColumn id="12385" xr3:uid="{EFD5C784-7FE4-42E3-AEEC-E5CE6926B4CE}" name="Column12369"/>
    <tableColumn id="12386" xr3:uid="{BFEB47C5-0F3D-479D-868E-E720B71D7E86}" name="Column12370"/>
    <tableColumn id="12387" xr3:uid="{C678B06B-1D30-42B0-9220-1C690DA39A2E}" name="Column12371"/>
    <tableColumn id="12388" xr3:uid="{3AB606F6-FAED-4F8C-BCFF-4A8EBD8F1DCE}" name="Column12372"/>
    <tableColumn id="12389" xr3:uid="{2A3401F2-9B7A-4F85-BC54-7A4E08A92ECF}" name="Column12373"/>
    <tableColumn id="12390" xr3:uid="{FB075C97-ECE3-4CA6-BC0B-367103CDF15B}" name="Column12374"/>
    <tableColumn id="12391" xr3:uid="{FEA6A0B6-88E0-4857-9B07-10AEFA83CD97}" name="Column12375"/>
    <tableColumn id="12392" xr3:uid="{3D673C21-C197-4762-AAD1-44BC25096CD6}" name="Column12376"/>
    <tableColumn id="12393" xr3:uid="{10BB2E1C-3C4B-4147-839A-F1BC55144B62}" name="Column12377"/>
    <tableColumn id="12394" xr3:uid="{98C1C449-9F0F-49C1-A47A-DD2DA8A017EE}" name="Column12378"/>
    <tableColumn id="12395" xr3:uid="{19F389E4-8B71-4EC2-BA67-395C437579F1}" name="Column12379"/>
    <tableColumn id="12396" xr3:uid="{90F01CC2-1FCB-48A8-9D60-AF9181A732A3}" name="Column12380"/>
    <tableColumn id="12397" xr3:uid="{EAA2596D-9644-49B7-B4A1-7067B0CD98CC}" name="Column12381"/>
    <tableColumn id="12398" xr3:uid="{877FCAE8-3B69-43D3-A725-BDC66FA9B279}" name="Column12382"/>
    <tableColumn id="12399" xr3:uid="{B24CBC09-C445-412B-B076-988E01A6B3EC}" name="Column12383"/>
    <tableColumn id="12400" xr3:uid="{05CB25E7-3866-4CB5-AB2B-A5E9C0DF72F4}" name="Column12384"/>
    <tableColumn id="12401" xr3:uid="{C4B2D93D-5D3D-4460-83B6-CE2376082451}" name="Column12385"/>
    <tableColumn id="12402" xr3:uid="{8937E5F0-FC69-4F4D-9625-4DE66F2DEF39}" name="Column12386"/>
    <tableColumn id="12403" xr3:uid="{FE709ED8-8A6F-45B5-8221-14EA0796887D}" name="Column12387"/>
    <tableColumn id="12404" xr3:uid="{E1573D68-0B1B-4375-8F17-B424B2653408}" name="Column12388"/>
    <tableColumn id="12405" xr3:uid="{A7FE85B7-95B6-4DFC-8FA1-320FD24D610F}" name="Column12389"/>
    <tableColumn id="12406" xr3:uid="{4DB20F82-DA30-4554-9EE5-AB95315FF013}" name="Column12390"/>
    <tableColumn id="12407" xr3:uid="{B65CC821-9A0E-4E73-9E11-024F75A1F435}" name="Column12391"/>
    <tableColumn id="12408" xr3:uid="{B18830CF-A454-48E0-AD42-C31E7322BFD1}" name="Column12392"/>
    <tableColumn id="12409" xr3:uid="{C1AA81F5-3BD3-4F33-9BD2-72621D093D94}" name="Column12393"/>
    <tableColumn id="12410" xr3:uid="{F9C1BF1B-A3DA-4F58-A334-B611A95D27A3}" name="Column12394"/>
    <tableColumn id="12411" xr3:uid="{109E132A-E20C-4E17-AF0D-017AF60988FF}" name="Column12395"/>
    <tableColumn id="12412" xr3:uid="{902B796B-9F42-4BB0-9099-417F5F2898C2}" name="Column12396"/>
    <tableColumn id="12413" xr3:uid="{93B35F05-FEBE-4B56-8D60-3C7393FEEEA8}" name="Column12397"/>
    <tableColumn id="12414" xr3:uid="{9BB9CD62-07B1-4729-9928-98B4DE47FDB2}" name="Column12398"/>
    <tableColumn id="12415" xr3:uid="{9FEB5983-EC31-43DA-9130-ACAD75C192E0}" name="Column12399"/>
    <tableColumn id="12416" xr3:uid="{3018DB6F-A4AB-460B-8763-4758E919D3D8}" name="Column12400"/>
    <tableColumn id="12417" xr3:uid="{740BC8DB-1545-4BED-8C80-3F01005F40C6}" name="Column12401"/>
    <tableColumn id="12418" xr3:uid="{9636AD65-2972-4808-8418-0DF59B7DC0FD}" name="Column12402"/>
    <tableColumn id="12419" xr3:uid="{79DE48EF-4DD3-466C-B08F-99246F6689F4}" name="Column12403"/>
    <tableColumn id="12420" xr3:uid="{63DB479E-6C26-4CEF-B3B5-7445066E7357}" name="Column12404"/>
    <tableColumn id="12421" xr3:uid="{09D263D3-4F27-4658-AFFD-42093837B23E}" name="Column12405"/>
    <tableColumn id="12422" xr3:uid="{8983482E-D833-48DB-BF00-0D4948AB8127}" name="Column12406"/>
    <tableColumn id="12423" xr3:uid="{D3E76921-33C6-4278-B38A-4F9D816DAA4A}" name="Column12407"/>
    <tableColumn id="12424" xr3:uid="{B838748D-D933-4C77-850F-8D1D405FC43A}" name="Column12408"/>
    <tableColumn id="12425" xr3:uid="{FF711389-3F1F-4612-B44E-3301F019A164}" name="Column12409"/>
    <tableColumn id="12426" xr3:uid="{F0C97FD7-2CFC-4984-BBB6-03FE0B17B3D6}" name="Column12410"/>
    <tableColumn id="12427" xr3:uid="{2D3202AB-953E-4730-A486-25C7D45B0653}" name="Column12411"/>
    <tableColumn id="12428" xr3:uid="{4F4DCEB9-6A19-4163-8316-16587D3E5EEB}" name="Column12412"/>
    <tableColumn id="12429" xr3:uid="{D5E183F2-0459-443D-97E3-165FBE450E52}" name="Column12413"/>
    <tableColumn id="12430" xr3:uid="{6DDADFF4-663D-4F46-834F-3D34F7748C1F}" name="Column12414"/>
    <tableColumn id="12431" xr3:uid="{8E9DD3AB-A19E-46E0-8B57-BEEC45ADB3F5}" name="Column12415"/>
    <tableColumn id="12432" xr3:uid="{A1A7E5C4-DC09-4271-BB98-3EA5A97B0666}" name="Column12416"/>
    <tableColumn id="12433" xr3:uid="{5C708364-0C43-429D-B8F4-89D6B8BDCDC6}" name="Column12417"/>
    <tableColumn id="12434" xr3:uid="{7BC2D470-7102-47DB-A976-1D51574355BC}" name="Column12418"/>
    <tableColumn id="12435" xr3:uid="{7A502B37-9F31-4BC0-AEC6-ACC8FEBA50AD}" name="Column12419"/>
    <tableColumn id="12436" xr3:uid="{A4940E7D-57B3-4A02-8DE9-DED3676A45D2}" name="Column12420"/>
    <tableColumn id="12437" xr3:uid="{43760338-B6C5-40E6-980F-77616F4FAD58}" name="Column12421"/>
    <tableColumn id="12438" xr3:uid="{8E389A56-6F4E-4C69-8774-6DE9A99205A4}" name="Column12422"/>
    <tableColumn id="12439" xr3:uid="{F725DDF5-8F4B-44C3-AE64-2AFDA142E10B}" name="Column12423"/>
    <tableColumn id="12440" xr3:uid="{013FE052-DEBE-4D00-8AFE-0187ACEB27BC}" name="Column12424"/>
    <tableColumn id="12441" xr3:uid="{5C90C65C-B3E2-4757-B1EF-01921E1292B9}" name="Column12425"/>
    <tableColumn id="12442" xr3:uid="{14DDC3FF-08F4-46E7-9017-488A7F78BCC0}" name="Column12426"/>
    <tableColumn id="12443" xr3:uid="{228250D8-76A3-48F3-86C5-1279FC4D22E6}" name="Column12427"/>
    <tableColumn id="12444" xr3:uid="{316A0C18-469C-4D52-9615-09EB3A867FF0}" name="Column12428"/>
    <tableColumn id="12445" xr3:uid="{514183D6-8808-4167-BBD7-830CD1C81ADD}" name="Column12429"/>
    <tableColumn id="12446" xr3:uid="{F4FF4186-7E72-4466-9266-D3E39A086210}" name="Column12430"/>
    <tableColumn id="12447" xr3:uid="{E38FCC72-9927-482A-81CF-E7D80BFE80E0}" name="Column12431"/>
    <tableColumn id="12448" xr3:uid="{947A1A4A-5943-4B6E-81DD-607588465C89}" name="Column12432"/>
    <tableColumn id="12449" xr3:uid="{CD65418E-A12E-4F22-AE2B-A72888FA1C45}" name="Column12433"/>
    <tableColumn id="12450" xr3:uid="{B57EEAAC-6692-4A21-9A7D-7CBFB7F19893}" name="Column12434"/>
    <tableColumn id="12451" xr3:uid="{D900FB9B-E11A-460C-A1FA-FD6E4DE383DC}" name="Column12435"/>
    <tableColumn id="12452" xr3:uid="{5AA6821B-303D-4BCB-AC4E-27DF9C277668}" name="Column12436"/>
    <tableColumn id="12453" xr3:uid="{2F82AE87-50EC-492F-A9E6-1DD47D83DDAF}" name="Column12437"/>
    <tableColumn id="12454" xr3:uid="{BE51EDE0-E536-44F3-BE72-75653571303F}" name="Column12438"/>
    <tableColumn id="12455" xr3:uid="{8465516A-8260-46AD-846E-EB474C4A39FE}" name="Column12439"/>
    <tableColumn id="12456" xr3:uid="{CC3433E8-C072-4BDD-A84D-0C3F40564232}" name="Column12440"/>
    <tableColumn id="12457" xr3:uid="{2FDC9078-9132-4213-9344-4FA8B021CA57}" name="Column12441"/>
    <tableColumn id="12458" xr3:uid="{C5423293-962F-4158-894B-30DCADA6E53C}" name="Column12442"/>
    <tableColumn id="12459" xr3:uid="{11630A4E-BECA-4233-B7E2-67954823AC2C}" name="Column12443"/>
    <tableColumn id="12460" xr3:uid="{9370CCCE-4E4C-41B0-A6FB-A8C83A785940}" name="Column12444"/>
    <tableColumn id="12461" xr3:uid="{35B4D301-1A34-470D-9FDB-D6A09F3402B8}" name="Column12445"/>
    <tableColumn id="12462" xr3:uid="{31D965B1-BEA3-4A8D-B801-ED81D3F94272}" name="Column12446"/>
    <tableColumn id="12463" xr3:uid="{ED68828E-568F-482F-A243-F65EF068B1A3}" name="Column12447"/>
    <tableColumn id="12464" xr3:uid="{63348E71-6101-437F-A888-B37AD0BAF208}" name="Column12448"/>
    <tableColumn id="12465" xr3:uid="{04D26284-4ED7-4082-8611-731DF37624D2}" name="Column12449"/>
    <tableColumn id="12466" xr3:uid="{D57DDF45-8A23-4F14-94D4-52BDEA52BCD0}" name="Column12450"/>
    <tableColumn id="12467" xr3:uid="{328E2627-CAE2-4AB0-8A23-B9209743C382}" name="Column12451"/>
    <tableColumn id="12468" xr3:uid="{CB907C61-B035-4337-9157-36DBF674E9FA}" name="Column12452"/>
    <tableColumn id="12469" xr3:uid="{35398188-FADA-4899-B38B-BD7F707876A1}" name="Column12453"/>
    <tableColumn id="12470" xr3:uid="{E777D175-A536-4B12-A584-039C7F938391}" name="Column12454"/>
    <tableColumn id="12471" xr3:uid="{ACFF3F8C-B74C-405B-B52D-50B5A7CCA229}" name="Column12455"/>
    <tableColumn id="12472" xr3:uid="{92957663-C29C-4937-9020-7CC31BF2BFA5}" name="Column12456"/>
    <tableColumn id="12473" xr3:uid="{5A6090B3-D7EB-440A-A54D-8E397F4A3F19}" name="Column12457"/>
    <tableColumn id="12474" xr3:uid="{2E1BEE7F-3624-4676-8F43-3765484132AC}" name="Column12458"/>
    <tableColumn id="12475" xr3:uid="{972245ED-8E8E-4437-8E7A-292200B741A0}" name="Column12459"/>
    <tableColumn id="12476" xr3:uid="{29D1FF01-49EA-4DD3-BF17-1DCFAFF10BD1}" name="Column12460"/>
    <tableColumn id="12477" xr3:uid="{EAAFE760-93E3-4242-8377-D6682DEA0E99}" name="Column12461"/>
    <tableColumn id="12478" xr3:uid="{58BBE95B-F1EF-4B7A-9759-B9E67497BFC5}" name="Column12462"/>
    <tableColumn id="12479" xr3:uid="{9E7DA498-78BC-4587-9C9E-154084D5B8AD}" name="Column12463"/>
    <tableColumn id="12480" xr3:uid="{0BE3DD0D-10EC-44D7-BA01-A8366E7C33D5}" name="Column12464"/>
    <tableColumn id="12481" xr3:uid="{6054858A-25C8-45DC-B7D4-987D866B57AB}" name="Column12465"/>
    <tableColumn id="12482" xr3:uid="{4809E308-0B7D-468E-ABBE-2A136A47E153}" name="Column12466"/>
    <tableColumn id="12483" xr3:uid="{4137143E-6193-49BA-8F1E-4DA08557DDB5}" name="Column12467"/>
    <tableColumn id="12484" xr3:uid="{571CED92-593C-4F7A-92B6-5B83E0F06033}" name="Column12468"/>
    <tableColumn id="12485" xr3:uid="{8C4B5809-8363-4983-AFA0-41A6C2C18EEB}" name="Column12469"/>
    <tableColumn id="12486" xr3:uid="{67EF47DC-C010-49CB-9E85-9EAA7E6499DE}" name="Column12470"/>
    <tableColumn id="12487" xr3:uid="{BDB66A19-7709-4DD4-B950-A28A829E88D6}" name="Column12471"/>
    <tableColumn id="12488" xr3:uid="{4708FE86-2593-40A0-BF12-D6FBB0E1D09F}" name="Column12472"/>
    <tableColumn id="12489" xr3:uid="{A83A0B83-320D-4318-99A1-07F39B0A4430}" name="Column12473"/>
    <tableColumn id="12490" xr3:uid="{FBBEC3D4-829F-43FD-AD26-0DE100D301B6}" name="Column12474"/>
    <tableColumn id="12491" xr3:uid="{14D51F1E-40A9-452A-9C57-2FFEBE1B062B}" name="Column12475"/>
    <tableColumn id="12492" xr3:uid="{7E6215D0-C2CC-4349-B1FB-3207B1A82294}" name="Column12476"/>
    <tableColumn id="12493" xr3:uid="{B847E65E-6785-4866-995C-525B213C62A4}" name="Column12477"/>
    <tableColumn id="12494" xr3:uid="{DDF8DD45-9162-40A3-A4AF-D941A5F0D441}" name="Column12478"/>
    <tableColumn id="12495" xr3:uid="{DAACCF18-1837-4158-BFF3-79BCF6087CFB}" name="Column12479"/>
    <tableColumn id="12496" xr3:uid="{B47EDBF6-A2EA-4486-91F2-809814D5C444}" name="Column12480"/>
    <tableColumn id="12497" xr3:uid="{71471D99-3109-45A9-B8C1-3B55A70B0D06}" name="Column12481"/>
    <tableColumn id="12498" xr3:uid="{09AA8075-D879-4AA2-966F-B1ACE52E4883}" name="Column12482"/>
    <tableColumn id="12499" xr3:uid="{52B2653E-D20D-4647-9259-119307302A47}" name="Column12483"/>
    <tableColumn id="12500" xr3:uid="{D8F29FE7-773F-468C-9585-466EFD58375C}" name="Column12484"/>
    <tableColumn id="12501" xr3:uid="{7C0D556A-E9FE-4E05-8EB5-22F6F407B0C2}" name="Column12485"/>
    <tableColumn id="12502" xr3:uid="{15C61EDB-7250-4642-88EB-53CEA484B355}" name="Column12486"/>
    <tableColumn id="12503" xr3:uid="{0D42CD20-CD30-4206-9530-4A5EC5ECEE6D}" name="Column12487"/>
    <tableColumn id="12504" xr3:uid="{1584FBA5-A2EC-4A77-B74F-7D68C5306FCA}" name="Column12488"/>
    <tableColumn id="12505" xr3:uid="{3C05A380-E8CC-4177-B4B5-D07EBA82071B}" name="Column12489"/>
    <tableColumn id="12506" xr3:uid="{D97B0E99-D9AC-4842-8380-C7B0AFDB0A4F}" name="Column12490"/>
    <tableColumn id="12507" xr3:uid="{F2F5306B-69CF-494D-A1BA-1EA5283F91A9}" name="Column12491"/>
    <tableColumn id="12508" xr3:uid="{24A308AB-3BEB-4103-8E72-7B282959544A}" name="Column12492"/>
    <tableColumn id="12509" xr3:uid="{E2CA7C4E-0818-4D06-9A44-30BB6B44A909}" name="Column12493"/>
    <tableColumn id="12510" xr3:uid="{6DBE81F0-D8ED-46D8-82A4-6FFEDBDDA454}" name="Column12494"/>
    <tableColumn id="12511" xr3:uid="{45763206-8EC7-4875-B844-E7FDB771C314}" name="Column12495"/>
    <tableColumn id="12512" xr3:uid="{067D9A23-6265-453A-89A6-C09E4942E63A}" name="Column12496"/>
    <tableColumn id="12513" xr3:uid="{ED3BD210-B658-4C58-AB7D-45FCFC7C12B8}" name="Column12497"/>
    <tableColumn id="12514" xr3:uid="{BD3EF418-420A-4953-B72E-4333B95B7B5F}" name="Column12498"/>
    <tableColumn id="12515" xr3:uid="{48CB3657-E610-4603-B1C9-06014BA2894A}" name="Column12499"/>
    <tableColumn id="12516" xr3:uid="{2D7E4C25-4067-44A6-8974-DC9DE071F45B}" name="Column12500"/>
    <tableColumn id="12517" xr3:uid="{ED9436D1-25F0-43DE-AD20-C6C279A524C6}" name="Column12501"/>
    <tableColumn id="12518" xr3:uid="{F6CABDD9-2E65-44E7-86A8-4E7B9BF26A46}" name="Column12502"/>
    <tableColumn id="12519" xr3:uid="{6B457664-940F-4C57-9D68-A0EAE4162EC7}" name="Column12503"/>
    <tableColumn id="12520" xr3:uid="{A58097CD-A888-40ED-9B1D-3BA2CAC14D7B}" name="Column12504"/>
    <tableColumn id="12521" xr3:uid="{A27DCAE6-B5DC-420F-BC91-9855EAAECC43}" name="Column12505"/>
    <tableColumn id="12522" xr3:uid="{1F96C5EF-168B-4343-BF32-0115CCD4FA6F}" name="Column12506"/>
    <tableColumn id="12523" xr3:uid="{BFFB6C02-0F67-45F1-BC2E-957206CDA7C1}" name="Column12507"/>
    <tableColumn id="12524" xr3:uid="{F3F934EC-4819-4E97-98ED-37FC91C81707}" name="Column12508"/>
    <tableColumn id="12525" xr3:uid="{242C5CF5-819C-499B-8BC8-5BC3F27A44D0}" name="Column12509"/>
    <tableColumn id="12526" xr3:uid="{F95FED03-F70B-46AB-9F1C-A857CCC0E466}" name="Column12510"/>
    <tableColumn id="12527" xr3:uid="{039E730F-3C02-4730-9BAC-314B256B6AFC}" name="Column12511"/>
    <tableColumn id="12528" xr3:uid="{B5F47092-8F8D-4378-9397-C7FBA4DAC7C7}" name="Column12512"/>
    <tableColumn id="12529" xr3:uid="{C7671BBE-84A9-40BC-A1B2-FBE39DAE7D75}" name="Column12513"/>
    <tableColumn id="12530" xr3:uid="{8EADECA2-7CDC-4A69-99AB-57558C2EC98E}" name="Column12514"/>
    <tableColumn id="12531" xr3:uid="{F8E5EDFD-4F5E-4F0E-8510-434B6ECE7E46}" name="Column12515"/>
    <tableColumn id="12532" xr3:uid="{283F9EF2-8621-4A56-A212-AAA6890C8628}" name="Column12516"/>
    <tableColumn id="12533" xr3:uid="{4C4BBC48-EFF5-4B67-8611-EE331066499B}" name="Column12517"/>
    <tableColumn id="12534" xr3:uid="{2063110D-1E9C-4C7A-AA67-C1DB3A95BBF7}" name="Column12518"/>
    <tableColumn id="12535" xr3:uid="{BFC24E48-44D8-4E24-9260-81CBDF5F3685}" name="Column12519"/>
    <tableColumn id="12536" xr3:uid="{5D133AE6-62CA-474A-833F-990DB64A7A31}" name="Column12520"/>
    <tableColumn id="12537" xr3:uid="{23ED9918-A1DB-4E40-A108-DA5281D7ECCE}" name="Column12521"/>
    <tableColumn id="12538" xr3:uid="{7E807A04-740C-4659-9A98-DBCF061AF934}" name="Column12522"/>
    <tableColumn id="12539" xr3:uid="{B68790DA-7085-43A8-8D9A-100445E60F7B}" name="Column12523"/>
    <tableColumn id="12540" xr3:uid="{E2EA3815-5B3D-415D-BC20-FF6AA93EDAC8}" name="Column12524"/>
    <tableColumn id="12541" xr3:uid="{E5F61FB7-5503-4A78-A4C7-F09C5776EACC}" name="Column12525"/>
    <tableColumn id="12542" xr3:uid="{8ABBF900-284C-418B-8A47-63FC1EDFB4FC}" name="Column12526"/>
    <tableColumn id="12543" xr3:uid="{A7F0823E-C29C-4504-963D-2A3765B78201}" name="Column12527"/>
    <tableColumn id="12544" xr3:uid="{4527A67C-4EA8-434C-90EE-7C920ACFC5B1}" name="Column12528"/>
    <tableColumn id="12545" xr3:uid="{84A268EA-EC9F-4CE4-930B-8B2AEBF2C379}" name="Column12529"/>
    <tableColumn id="12546" xr3:uid="{B358F1CA-0394-4FA2-9659-14F42285044A}" name="Column12530"/>
    <tableColumn id="12547" xr3:uid="{3057F2B4-8C61-4C33-9888-99468CEC22F4}" name="Column12531"/>
    <tableColumn id="12548" xr3:uid="{E0596B50-1E6F-465C-98F5-3809825DAB28}" name="Column12532"/>
    <tableColumn id="12549" xr3:uid="{7D795B5C-39BA-4B07-B41C-EB1C138CE834}" name="Column12533"/>
    <tableColumn id="12550" xr3:uid="{D9A1716E-84B8-4145-899C-D81F3D97E8ED}" name="Column12534"/>
    <tableColumn id="12551" xr3:uid="{F59400B9-4515-44EB-93D1-2B8F86B3C839}" name="Column12535"/>
    <tableColumn id="12552" xr3:uid="{E64EA4A3-CDFB-4BC3-9F3B-B03AF6FF5098}" name="Column12536"/>
    <tableColumn id="12553" xr3:uid="{47AA5CE2-80AA-4E81-840A-71207EC41BA0}" name="Column12537"/>
    <tableColumn id="12554" xr3:uid="{A6EA7B8B-1EA2-457D-BE81-F990B630127B}" name="Column12538"/>
    <tableColumn id="12555" xr3:uid="{04BA02B4-2448-417D-BE13-FA3C69DF056B}" name="Column12539"/>
    <tableColumn id="12556" xr3:uid="{B4B26D92-0C70-4218-947A-64EA924604AF}" name="Column12540"/>
    <tableColumn id="12557" xr3:uid="{D24260E8-29B4-40C0-9962-1B19BFAF5197}" name="Column12541"/>
    <tableColumn id="12558" xr3:uid="{9C7951E8-F8CD-41B2-9B82-59093E5C4D2C}" name="Column12542"/>
    <tableColumn id="12559" xr3:uid="{8850DAD3-BDF8-4855-870B-456493589B1B}" name="Column12543"/>
    <tableColumn id="12560" xr3:uid="{BE795F65-95C0-41A6-BC36-776BE5DBD2CE}" name="Column12544"/>
    <tableColumn id="12561" xr3:uid="{82E146FD-7AA9-43A5-A431-E72D16CD3D5F}" name="Column12545"/>
    <tableColumn id="12562" xr3:uid="{BE5951CB-C793-4B2A-8D63-769F76542FD5}" name="Column12546"/>
    <tableColumn id="12563" xr3:uid="{4B825770-4A9D-4401-8D11-5CB2F9736495}" name="Column12547"/>
    <tableColumn id="12564" xr3:uid="{9B926830-C697-4778-95EE-9A7C921CF93C}" name="Column12548"/>
    <tableColumn id="12565" xr3:uid="{9CA598F2-E75D-4FDC-9D91-C50359690171}" name="Column12549"/>
    <tableColumn id="12566" xr3:uid="{2EE7B267-0E91-48B4-84AB-B51C5633F0B0}" name="Column12550"/>
    <tableColumn id="12567" xr3:uid="{5F7BF35A-B071-4482-84BB-69CBDE7EC5F1}" name="Column12551"/>
    <tableColumn id="12568" xr3:uid="{269C9E9E-E89E-4235-AEFE-6690F7E2FDD4}" name="Column12552"/>
    <tableColumn id="12569" xr3:uid="{26F264F5-D6F2-4336-B0BD-9FBD7ED1B2F8}" name="Column12553"/>
    <tableColumn id="12570" xr3:uid="{1D2E1619-0E8E-4B9A-9A22-CC2E4724C0D2}" name="Column12554"/>
    <tableColumn id="12571" xr3:uid="{1FE0480F-C012-442F-874F-EF3EE7A78C03}" name="Column12555"/>
    <tableColumn id="12572" xr3:uid="{F650B962-9C67-4213-BB26-0342BE82079D}" name="Column12556"/>
    <tableColumn id="12573" xr3:uid="{FB0046C9-74B2-4A40-9296-D431ACDB2063}" name="Column12557"/>
    <tableColumn id="12574" xr3:uid="{51B05BC2-CEF9-485F-8FEC-8001A63E9E72}" name="Column12558"/>
    <tableColumn id="12575" xr3:uid="{92DAEE1C-1446-4129-BCE4-CE40D22C5C9D}" name="Column12559"/>
    <tableColumn id="12576" xr3:uid="{2D20D116-13B8-4209-AB18-522DAAB08170}" name="Column12560"/>
    <tableColumn id="12577" xr3:uid="{D359C13D-5C96-4460-BEA1-62382BF45869}" name="Column12561"/>
    <tableColumn id="12578" xr3:uid="{26E90F64-6F7D-4C8C-96AC-8143BB4EDF51}" name="Column12562"/>
    <tableColumn id="12579" xr3:uid="{727DEA3B-CD19-4B28-A7E0-4EAE28E520C9}" name="Column12563"/>
    <tableColumn id="12580" xr3:uid="{15A01869-6F73-422D-BDD1-6E3BAB203AD4}" name="Column12564"/>
    <tableColumn id="12581" xr3:uid="{B3CC8095-45A1-4ABB-97EE-D192821319D6}" name="Column12565"/>
    <tableColumn id="12582" xr3:uid="{AD924290-3566-46F6-8B44-4E196DAE7C8F}" name="Column12566"/>
    <tableColumn id="12583" xr3:uid="{60251AD2-36B0-4C5F-A8C7-B68F71D2AD7D}" name="Column12567"/>
    <tableColumn id="12584" xr3:uid="{71141DDE-DC5C-4E2F-A97C-9323D79A9489}" name="Column12568"/>
    <tableColumn id="12585" xr3:uid="{E0852DF3-F508-4245-A20A-AEEEC1BD1C76}" name="Column12569"/>
    <tableColumn id="12586" xr3:uid="{69ACF1D0-089C-444B-A87C-B398AF593337}" name="Column12570"/>
    <tableColumn id="12587" xr3:uid="{C7BCD490-B32C-47EE-8BBA-D9FE0AAF5C43}" name="Column12571"/>
    <tableColumn id="12588" xr3:uid="{83010313-EFF9-45B6-9F7C-0CD4B62AEF93}" name="Column12572"/>
    <tableColumn id="12589" xr3:uid="{03816BAA-707F-42A9-8499-374D7F42A6D2}" name="Column12573"/>
    <tableColumn id="12590" xr3:uid="{E6FF2297-2394-42C6-BDAA-7505B52D7EC3}" name="Column12574"/>
    <tableColumn id="12591" xr3:uid="{3C7FC3B9-B466-429E-93F8-F2E71D897E64}" name="Column12575"/>
    <tableColumn id="12592" xr3:uid="{4EEA0021-11CE-4E7C-B369-075C3C7E35D3}" name="Column12576"/>
    <tableColumn id="12593" xr3:uid="{3A736671-E872-4C4D-A282-CC59BB534E39}" name="Column12577"/>
    <tableColumn id="12594" xr3:uid="{9C4862D2-A37F-4602-A160-CFF58BC7795E}" name="Column12578"/>
    <tableColumn id="12595" xr3:uid="{823E0A09-481D-441E-A45A-821754894CE7}" name="Column12579"/>
    <tableColumn id="12596" xr3:uid="{41399EEC-84A6-41AD-9AC1-68238A7BC586}" name="Column12580"/>
    <tableColumn id="12597" xr3:uid="{FBA82678-7729-433C-AF97-0E5BA516D6D5}" name="Column12581"/>
    <tableColumn id="12598" xr3:uid="{E5A1F3AF-050C-4921-BFAB-355D3A6ED384}" name="Column12582"/>
    <tableColumn id="12599" xr3:uid="{91BB51AD-722E-475E-8EB0-360FC0EFCB61}" name="Column12583"/>
    <tableColumn id="12600" xr3:uid="{39ACCBE7-60B9-49B4-8323-7C9068D4933A}" name="Column12584"/>
    <tableColumn id="12601" xr3:uid="{512BBD7C-E4F4-4DD6-BC15-135A38836EF0}" name="Column12585"/>
    <tableColumn id="12602" xr3:uid="{82068DB9-8BBF-494C-A72A-A0D645508004}" name="Column12586"/>
    <tableColumn id="12603" xr3:uid="{A7CA9A16-286A-46A9-8FBF-212445C73E31}" name="Column12587"/>
    <tableColumn id="12604" xr3:uid="{8EB41D3D-711B-4927-B629-28DCE75D4C2C}" name="Column12588"/>
    <tableColumn id="12605" xr3:uid="{C5267DA4-7623-4040-98F2-971698A59B8F}" name="Column12589"/>
    <tableColumn id="12606" xr3:uid="{288344F6-DA2F-4895-B112-0BD92807E5BE}" name="Column12590"/>
    <tableColumn id="12607" xr3:uid="{F101598D-8858-4644-87C2-56E5F8D965C3}" name="Column12591"/>
    <tableColumn id="12608" xr3:uid="{BF0AF7D0-02DD-494E-B7AE-A6D406F72FE6}" name="Column12592"/>
    <tableColumn id="12609" xr3:uid="{081CAD41-6D1C-43C2-BC0A-D13FBE08FF46}" name="Column12593"/>
    <tableColumn id="12610" xr3:uid="{03F2CE7D-589D-444F-8594-DDBFFA6A0C24}" name="Column12594"/>
    <tableColumn id="12611" xr3:uid="{E0F482A0-8BD7-4E78-9662-CE0794E61CF3}" name="Column12595"/>
    <tableColumn id="12612" xr3:uid="{DA7B9019-10D1-4CF6-B8FA-7DFF762DE0AD}" name="Column12596"/>
    <tableColumn id="12613" xr3:uid="{D591FFE0-3695-4003-B4F4-4C00386160BA}" name="Column12597"/>
    <tableColumn id="12614" xr3:uid="{BB51B9AC-CF9B-4024-8EBC-2E26C2ED9FF8}" name="Column12598"/>
    <tableColumn id="12615" xr3:uid="{86C858C3-C77B-422B-B573-71C895193BA2}" name="Column12599"/>
    <tableColumn id="12616" xr3:uid="{647A705B-76DE-4A11-90A9-9E8A200D377A}" name="Column12600"/>
    <tableColumn id="12617" xr3:uid="{A2605F74-2ADF-4119-86C9-FD675075B358}" name="Column12601"/>
    <tableColumn id="12618" xr3:uid="{CB0538B4-91D1-425C-A247-A697F44BE76C}" name="Column12602"/>
    <tableColumn id="12619" xr3:uid="{1023A452-2CC4-41FD-986C-CFA865FD5B9A}" name="Column12603"/>
    <tableColumn id="12620" xr3:uid="{CB746E44-2A77-4C96-98C9-997AC1F3A39E}" name="Column12604"/>
    <tableColumn id="12621" xr3:uid="{C6DEDF44-6B0A-4AC5-B475-EA99B2568028}" name="Column12605"/>
    <tableColumn id="12622" xr3:uid="{F5F73F5C-00C3-4F33-AB05-2D3ADABCAE42}" name="Column12606"/>
    <tableColumn id="12623" xr3:uid="{62D3A0BE-3F34-41C0-B9E6-6D5D4460031E}" name="Column12607"/>
    <tableColumn id="12624" xr3:uid="{756A6822-51A4-46DC-AB8D-141E54F58B6C}" name="Column12608"/>
    <tableColumn id="12625" xr3:uid="{2B1D94E2-B922-455D-90BF-1EBC11F38ADE}" name="Column12609"/>
    <tableColumn id="12626" xr3:uid="{64396C83-29AB-4146-B296-F1F5A47F9829}" name="Column12610"/>
    <tableColumn id="12627" xr3:uid="{E544FD6F-76B3-48B2-A6EF-439E30B34DF1}" name="Column12611"/>
    <tableColumn id="12628" xr3:uid="{3355BD83-915E-402B-8459-B045B74E560A}" name="Column12612"/>
    <tableColumn id="12629" xr3:uid="{6D307452-898A-429A-BEA5-0D3AC2306548}" name="Column12613"/>
    <tableColumn id="12630" xr3:uid="{A0AE2CB2-4DF5-4530-B8C7-E66CA87BA05D}" name="Column12614"/>
    <tableColumn id="12631" xr3:uid="{CB562744-6A4D-490A-B3F3-3D12A5893F5A}" name="Column12615"/>
    <tableColumn id="12632" xr3:uid="{594F73D0-813A-4650-ACC5-22D730E119FA}" name="Column12616"/>
    <tableColumn id="12633" xr3:uid="{287E974B-13CC-4696-8DD0-C7B4B78F53C4}" name="Column12617"/>
    <tableColumn id="12634" xr3:uid="{94D614D3-B152-4491-B0C2-5354B6A4333E}" name="Column12618"/>
    <tableColumn id="12635" xr3:uid="{7A51CA28-2C7E-4AB1-BE91-FC15530BEB13}" name="Column12619"/>
    <tableColumn id="12636" xr3:uid="{4991D00C-EC3D-4ADD-8850-70F90E93E866}" name="Column12620"/>
    <tableColumn id="12637" xr3:uid="{995638D4-5078-4404-ACA0-1F22DEB29D36}" name="Column12621"/>
    <tableColumn id="12638" xr3:uid="{C7209E40-33BA-4697-A592-81DEBEA1F646}" name="Column12622"/>
    <tableColumn id="12639" xr3:uid="{6158378A-3A1C-42B4-B76E-FC6873799ABE}" name="Column12623"/>
    <tableColumn id="12640" xr3:uid="{CBCE5F58-B0F6-4A97-B16C-C9245F9E33C1}" name="Column12624"/>
    <tableColumn id="12641" xr3:uid="{E927C07F-3295-4A4E-878D-77ADEDF3DEC3}" name="Column12625"/>
    <tableColumn id="12642" xr3:uid="{90FC62E4-57F5-4635-B809-E9AD814E8DD9}" name="Column12626"/>
    <tableColumn id="12643" xr3:uid="{6154C76B-7621-477F-8DF1-28D1930CE00F}" name="Column12627"/>
    <tableColumn id="12644" xr3:uid="{28482475-F0C2-4124-9230-8CC54C79D30E}" name="Column12628"/>
    <tableColumn id="12645" xr3:uid="{8CECF50E-4CAD-4A34-9FB2-2F2095E79151}" name="Column12629"/>
    <tableColumn id="12646" xr3:uid="{B4C3D9B2-DE8F-436E-90FC-4E9CCFE0A527}" name="Column12630"/>
    <tableColumn id="12647" xr3:uid="{8C4CE0EC-D98D-4FC3-8D2D-A6D66643C10A}" name="Column12631"/>
    <tableColumn id="12648" xr3:uid="{6B7C60B5-C01C-4CC3-BDDA-B7AC58027428}" name="Column12632"/>
    <tableColumn id="12649" xr3:uid="{992A1DFD-6DE7-472D-8C35-0EDA01BEED80}" name="Column12633"/>
    <tableColumn id="12650" xr3:uid="{C5844E10-2F89-4A15-8F3A-AA8396D3E173}" name="Column12634"/>
    <tableColumn id="12651" xr3:uid="{044A0EA1-6851-423E-8046-34DA1F19DB20}" name="Column12635"/>
    <tableColumn id="12652" xr3:uid="{37EF8413-1754-478A-916E-135A6F7DF2D3}" name="Column12636"/>
    <tableColumn id="12653" xr3:uid="{C2182A92-1E07-4A0F-B02B-218546DCE41D}" name="Column12637"/>
    <tableColumn id="12654" xr3:uid="{FC31F280-C434-477A-81F6-230A0BF3F74B}" name="Column12638"/>
    <tableColumn id="12655" xr3:uid="{8BC7715F-6B13-4343-964A-2C1299C6A9C2}" name="Column12639"/>
    <tableColumn id="12656" xr3:uid="{8C512E6B-3F02-4F71-8550-C9F10D4F5472}" name="Column12640"/>
    <tableColumn id="12657" xr3:uid="{FEBAFC66-1A9E-40AD-A5EC-DD7BBB2890EE}" name="Column12641"/>
    <tableColumn id="12658" xr3:uid="{4B6BB041-6685-4814-A27E-822766C953DC}" name="Column12642"/>
    <tableColumn id="12659" xr3:uid="{B8D0FE94-B953-4315-AE18-A8E277A2A233}" name="Column12643"/>
    <tableColumn id="12660" xr3:uid="{030B0B75-619C-4E8D-8E40-E39F435D385B}" name="Column12644"/>
    <tableColumn id="12661" xr3:uid="{5597EF24-2976-4411-AD33-1CD2640833ED}" name="Column12645"/>
    <tableColumn id="12662" xr3:uid="{6E424E84-D715-4AA9-AB0A-03E6913FFAC5}" name="Column12646"/>
    <tableColumn id="12663" xr3:uid="{2F013B28-1EE4-4F38-8707-2E7D6D4A1592}" name="Column12647"/>
    <tableColumn id="12664" xr3:uid="{2921AD04-D416-4857-9C36-FFC827BFEF49}" name="Column12648"/>
    <tableColumn id="12665" xr3:uid="{AEF5D98A-754D-4AB5-9E05-261E352FC806}" name="Column12649"/>
    <tableColumn id="12666" xr3:uid="{AEDF6BBA-3681-4756-9130-03763EF299A5}" name="Column12650"/>
    <tableColumn id="12667" xr3:uid="{73819E88-B14C-443E-86FD-E9AC67CB6864}" name="Column12651"/>
    <tableColumn id="12668" xr3:uid="{51610E97-B121-4537-A247-5E8E9E061629}" name="Column12652"/>
    <tableColumn id="12669" xr3:uid="{40FF4884-B486-4795-9BF4-26AAD332FEAE}" name="Column12653"/>
    <tableColumn id="12670" xr3:uid="{DF5A13F5-C7F8-45E9-9960-96A97E00B4FF}" name="Column12654"/>
    <tableColumn id="12671" xr3:uid="{F83E2775-3F19-40C2-B0A2-B1AC1BEDD9A7}" name="Column12655"/>
    <tableColumn id="12672" xr3:uid="{B89C7A3D-D4D5-4A6C-8C19-E2C468745656}" name="Column12656"/>
    <tableColumn id="12673" xr3:uid="{99703E32-ECE5-4B84-9490-0FB2EFCD3A76}" name="Column12657"/>
    <tableColumn id="12674" xr3:uid="{0A69F6DC-ACE9-4521-8368-36BD9391CF26}" name="Column12658"/>
    <tableColumn id="12675" xr3:uid="{3CF80724-496E-43FA-BC4F-B6873264ABE1}" name="Column12659"/>
    <tableColumn id="12676" xr3:uid="{A382D1BB-2911-48ED-9DF3-299629B75626}" name="Column12660"/>
    <tableColumn id="12677" xr3:uid="{8812A9FD-33A3-4216-BC34-CC76479EA367}" name="Column12661"/>
    <tableColumn id="12678" xr3:uid="{9C5CC85D-7150-4EE1-9F04-1CFFDCB1D246}" name="Column12662"/>
    <tableColumn id="12679" xr3:uid="{F6E95EBC-90D5-439A-92A8-3EA8EC9BA490}" name="Column12663"/>
    <tableColumn id="12680" xr3:uid="{2D4E9DF5-E6D2-4964-97FB-F01A7EA03026}" name="Column12664"/>
    <tableColumn id="12681" xr3:uid="{0942A7E0-29F4-4FA7-B797-032D12BAAB53}" name="Column12665"/>
    <tableColumn id="12682" xr3:uid="{6342546F-DEB4-4109-887E-0D7B637CC3C8}" name="Column12666"/>
    <tableColumn id="12683" xr3:uid="{1D8DCE34-1F85-4311-B1F0-9D3D078D2458}" name="Column12667"/>
    <tableColumn id="12684" xr3:uid="{C9486258-FF2E-4F42-836B-40F0EF005856}" name="Column12668"/>
    <tableColumn id="12685" xr3:uid="{434FB631-69FB-4DBF-B9A4-7F30E917DF17}" name="Column12669"/>
    <tableColumn id="12686" xr3:uid="{C6364EEF-DDF8-40FE-B017-BAB4B8CCEB92}" name="Column12670"/>
    <tableColumn id="12687" xr3:uid="{A7451A82-FAFE-4CC3-B4C5-9B297A0A160E}" name="Column12671"/>
    <tableColumn id="12688" xr3:uid="{4E0C06E7-C031-4557-A8C4-E75821C0E9D4}" name="Column12672"/>
    <tableColumn id="12689" xr3:uid="{69273F13-C858-4219-BA47-D466A3257378}" name="Column12673"/>
    <tableColumn id="12690" xr3:uid="{11219D3D-9D3A-4784-B5F9-0DBF5D172A72}" name="Column12674"/>
    <tableColumn id="12691" xr3:uid="{D901801E-9130-42A8-839D-BC45A0652CA6}" name="Column12675"/>
    <tableColumn id="12692" xr3:uid="{D23AA5CA-4B9F-4F25-BB15-670DBCA3256D}" name="Column12676"/>
    <tableColumn id="12693" xr3:uid="{11581A8D-E6C4-41E8-B4F1-F49AFDAC0D17}" name="Column12677"/>
    <tableColumn id="12694" xr3:uid="{0D793F97-8E31-47CC-822B-9479D1538998}" name="Column12678"/>
    <tableColumn id="12695" xr3:uid="{9D24F416-CB40-4814-B3E4-172843E70C3B}" name="Column12679"/>
    <tableColumn id="12696" xr3:uid="{367C163E-C2CD-4040-A637-6CF9E872566F}" name="Column12680"/>
    <tableColumn id="12697" xr3:uid="{E3E14F04-B967-49C1-ADB4-BD5379B27B62}" name="Column12681"/>
    <tableColumn id="12698" xr3:uid="{4980F19C-AE33-455F-A221-A4679CFDF623}" name="Column12682"/>
    <tableColumn id="12699" xr3:uid="{BCFE4855-F271-4AE2-8958-517A1191A315}" name="Column12683"/>
    <tableColumn id="12700" xr3:uid="{373AF3D5-36AE-4C8A-88BF-2B2FC8BA7D0F}" name="Column12684"/>
    <tableColumn id="12701" xr3:uid="{EE22B808-DD2A-4A10-929C-5F3BEFB9AF61}" name="Column12685"/>
    <tableColumn id="12702" xr3:uid="{64229ABA-B8C0-4525-B8AC-5AFB127155F9}" name="Column12686"/>
    <tableColumn id="12703" xr3:uid="{ED76ABDD-BC6C-45D8-8B35-6D23BF489586}" name="Column12687"/>
    <tableColumn id="12704" xr3:uid="{FFF90788-0D8D-4418-994A-9EABB956DAD1}" name="Column12688"/>
    <tableColumn id="12705" xr3:uid="{4F4C783F-72DB-44E7-80A8-6793E2810A05}" name="Column12689"/>
    <tableColumn id="12706" xr3:uid="{590A79E4-0D18-4828-B5AD-EADF9967EA72}" name="Column12690"/>
    <tableColumn id="12707" xr3:uid="{0C5348BC-B08A-48BE-85E4-B8DBD8074592}" name="Column12691"/>
    <tableColumn id="12708" xr3:uid="{9763232C-5A97-43E2-A97F-370178DA636E}" name="Column12692"/>
    <tableColumn id="12709" xr3:uid="{81A044B3-274D-48FD-97B2-874E911A3241}" name="Column12693"/>
    <tableColumn id="12710" xr3:uid="{A5D1621F-EE45-4865-B274-7A7D1EEFE9B0}" name="Column12694"/>
    <tableColumn id="12711" xr3:uid="{DEE38AF2-88C5-4262-9381-0D4B0A570578}" name="Column12695"/>
    <tableColumn id="12712" xr3:uid="{1CB228AF-191D-46B1-97DD-BAE347597772}" name="Column12696"/>
    <tableColumn id="12713" xr3:uid="{3097E652-0C59-4DEB-85FB-FFDD5470BD6C}" name="Column12697"/>
    <tableColumn id="12714" xr3:uid="{910B3C6C-342B-40CC-99C6-EF30453AC89E}" name="Column12698"/>
    <tableColumn id="12715" xr3:uid="{44EFACB5-249F-4CC2-BA63-3AC7B89FBAB2}" name="Column12699"/>
    <tableColumn id="12716" xr3:uid="{E39BCBD6-7ADD-455E-B88B-8F3B2B07A4F1}" name="Column12700"/>
    <tableColumn id="12717" xr3:uid="{71FFD733-8BD3-48CE-880D-C693CC85C2A7}" name="Column12701"/>
    <tableColumn id="12718" xr3:uid="{CEA6C32C-8DE5-495A-8DF0-CB9C13F05A42}" name="Column12702"/>
    <tableColumn id="12719" xr3:uid="{FFCC8881-AF58-4B6E-AC28-E017CA113481}" name="Column12703"/>
    <tableColumn id="12720" xr3:uid="{6667B804-DFFC-4622-9E03-F7BA8DB2807A}" name="Column12704"/>
    <tableColumn id="12721" xr3:uid="{AEFC18F6-EFBE-4509-8FE9-0740D6740679}" name="Column12705"/>
    <tableColumn id="12722" xr3:uid="{2E270425-619A-40FC-9BE1-00F0809A97DD}" name="Column12706"/>
    <tableColumn id="12723" xr3:uid="{67A04CB2-E170-4C55-9A00-9C929D257B56}" name="Column12707"/>
    <tableColumn id="12724" xr3:uid="{A223FD91-A2F8-448F-B9B4-8623AF2A472D}" name="Column12708"/>
    <tableColumn id="12725" xr3:uid="{3925902F-6814-47E2-8840-AE9A12423D29}" name="Column12709"/>
    <tableColumn id="12726" xr3:uid="{F9B1DEB3-6664-49AE-9395-F614C814A22B}" name="Column12710"/>
    <tableColumn id="12727" xr3:uid="{E82C8A4C-6A7E-4AFA-BCA4-236A71FA4C65}" name="Column12711"/>
    <tableColumn id="12728" xr3:uid="{31B58F55-6C86-470C-936F-AC1BCE978C94}" name="Column12712"/>
    <tableColumn id="12729" xr3:uid="{323F5174-2A28-4BC7-B6A4-3C3442B0F4B0}" name="Column12713"/>
    <tableColumn id="12730" xr3:uid="{409CB2C9-DAA0-4E5A-81DC-CF03014D60DD}" name="Column12714"/>
    <tableColumn id="12731" xr3:uid="{731E716A-5C99-4A79-AC63-05138FF3FC3B}" name="Column12715"/>
    <tableColumn id="12732" xr3:uid="{CED6C35F-8893-4C9A-8D4D-806934800C85}" name="Column12716"/>
    <tableColumn id="12733" xr3:uid="{8ECFE849-EAB3-4ED5-8AAD-A41070F25382}" name="Column12717"/>
    <tableColumn id="12734" xr3:uid="{660DE221-9602-4ABC-8E32-ED80D8BA335A}" name="Column12718"/>
    <tableColumn id="12735" xr3:uid="{0150889F-4D88-4C76-AA75-8EB48AFE45C6}" name="Column12719"/>
    <tableColumn id="12736" xr3:uid="{2A9D569B-B10E-4631-88EF-54E4316502C8}" name="Column12720"/>
    <tableColumn id="12737" xr3:uid="{2B5FCF41-13B8-4806-9219-E19F28ADD16E}" name="Column12721"/>
    <tableColumn id="12738" xr3:uid="{49A2FD36-CF1F-4CA4-A37D-37B55DDDFB38}" name="Column12722"/>
    <tableColumn id="12739" xr3:uid="{065E5423-13D6-4B91-BEE2-39F858B747D8}" name="Column12723"/>
    <tableColumn id="12740" xr3:uid="{10E88D4D-C0E6-417E-B495-F3D5615CE439}" name="Column12724"/>
    <tableColumn id="12741" xr3:uid="{04EB54CB-10B8-48C6-9900-2CD6981AF911}" name="Column12725"/>
    <tableColumn id="12742" xr3:uid="{06B5827E-4C66-4092-9136-602D99BCD906}" name="Column12726"/>
    <tableColumn id="12743" xr3:uid="{E720639C-2258-4507-9BB7-1A67E6645855}" name="Column12727"/>
    <tableColumn id="12744" xr3:uid="{218B7E6E-62F4-4190-A7AC-2D24E099E711}" name="Column12728"/>
    <tableColumn id="12745" xr3:uid="{4E9E970E-A274-4F8B-9B93-F7B866D1CF72}" name="Column12729"/>
    <tableColumn id="12746" xr3:uid="{2D1BDF01-8F56-45A8-B078-8B2236067B61}" name="Column12730"/>
    <tableColumn id="12747" xr3:uid="{CEA5F360-B670-4479-BA9D-0660A961C5A8}" name="Column12731"/>
    <tableColumn id="12748" xr3:uid="{628D127B-3CB2-4061-A52C-BBC810C79746}" name="Column12732"/>
    <tableColumn id="12749" xr3:uid="{85679BF8-52BF-4DB4-8448-8ACA7E6DDD47}" name="Column12733"/>
    <tableColumn id="12750" xr3:uid="{87746D16-1462-4454-971A-898A81F42333}" name="Column12734"/>
    <tableColumn id="12751" xr3:uid="{16157752-59FE-4A47-8324-40B1B8BE13F6}" name="Column12735"/>
    <tableColumn id="12752" xr3:uid="{881218C2-5E9B-4336-BF40-0959F584B8FC}" name="Column12736"/>
    <tableColumn id="12753" xr3:uid="{CF00AB81-B701-4094-9B87-FE83C927C3B4}" name="Column12737"/>
    <tableColumn id="12754" xr3:uid="{6D0F7934-9A2C-4DD2-BCCF-DD8E1548F38D}" name="Column12738"/>
    <tableColumn id="12755" xr3:uid="{091F9546-4936-4B9A-B2C3-6C46649F918B}" name="Column12739"/>
    <tableColumn id="12756" xr3:uid="{95BA71E5-EE2A-4317-A44B-2D27AF623EC7}" name="Column12740"/>
    <tableColumn id="12757" xr3:uid="{D0CA38CF-9705-4E6D-81C6-DB59EB67EE23}" name="Column12741"/>
    <tableColumn id="12758" xr3:uid="{ABA73262-9299-46B6-99E1-FFDB243D3A41}" name="Column12742"/>
    <tableColumn id="12759" xr3:uid="{DB9FF385-5DD1-450A-87FF-6DEE98324814}" name="Column12743"/>
    <tableColumn id="12760" xr3:uid="{BCF798DD-42B6-43C4-91BE-30DC7B5689E1}" name="Column12744"/>
    <tableColumn id="12761" xr3:uid="{195EAE7B-194D-4BD6-80AD-887882F168E8}" name="Column12745"/>
    <tableColumn id="12762" xr3:uid="{AA455ABA-E6BC-425E-ACB9-5A19B8D8243D}" name="Column12746"/>
    <tableColumn id="12763" xr3:uid="{70809F40-9F2A-48AD-8FF1-5A512C446FF2}" name="Column12747"/>
    <tableColumn id="12764" xr3:uid="{5190E460-6ACE-4E37-9608-001A063B5804}" name="Column12748"/>
    <tableColumn id="12765" xr3:uid="{74C1ECCA-520D-4D6C-9BB1-662D492807B2}" name="Column12749"/>
    <tableColumn id="12766" xr3:uid="{CE31A6DD-0DF9-489C-B5E0-3F8CA348DF95}" name="Column12750"/>
    <tableColumn id="12767" xr3:uid="{9E8CEFB4-3BFA-4B86-BE1B-A3F363F381FE}" name="Column12751"/>
    <tableColumn id="12768" xr3:uid="{88F540E5-6499-43B9-89FC-1F5D74D150B1}" name="Column12752"/>
    <tableColumn id="12769" xr3:uid="{611AD87A-5F37-40E8-8BC9-AA7B240ADE5A}" name="Column12753"/>
    <tableColumn id="12770" xr3:uid="{6325DCD9-B78C-458C-B777-675987447832}" name="Column12754"/>
    <tableColumn id="12771" xr3:uid="{C8EAFE50-0FA0-41B2-957A-4B9BE02B5A85}" name="Column12755"/>
    <tableColumn id="12772" xr3:uid="{35EF6042-18DB-43C1-8FED-036E5E968F9F}" name="Column12756"/>
    <tableColumn id="12773" xr3:uid="{698CB84E-D0C1-420A-BBED-B68075203269}" name="Column12757"/>
    <tableColumn id="12774" xr3:uid="{437EC361-D355-4407-8BC3-80891EFDBBA1}" name="Column12758"/>
    <tableColumn id="12775" xr3:uid="{4C97A0DD-5758-49D5-9827-6DA678D9880E}" name="Column12759"/>
    <tableColumn id="12776" xr3:uid="{06472B69-E8CF-4D3D-B529-FE62339D08D5}" name="Column12760"/>
    <tableColumn id="12777" xr3:uid="{B3071849-1EEE-4C73-A520-4586F13C666B}" name="Column12761"/>
    <tableColumn id="12778" xr3:uid="{7E8046EA-2BDF-405C-A081-AB4CB76B65CC}" name="Column12762"/>
    <tableColumn id="12779" xr3:uid="{75D56B13-187F-4173-B730-DC65125BBEFC}" name="Column12763"/>
    <tableColumn id="12780" xr3:uid="{A189CB20-E113-43A1-913E-1157B807B7FA}" name="Column12764"/>
    <tableColumn id="12781" xr3:uid="{9DCCFDC0-1459-4D12-ACF8-67AD413CC773}" name="Column12765"/>
    <tableColumn id="12782" xr3:uid="{F3F78DF4-372A-4AA6-92F7-098AA8B89510}" name="Column12766"/>
    <tableColumn id="12783" xr3:uid="{FCE64D15-88E7-40C6-97F6-CC6C5F59AD90}" name="Column12767"/>
    <tableColumn id="12784" xr3:uid="{6AB7AE7D-5987-4F21-B79D-02D01C689066}" name="Column12768"/>
    <tableColumn id="12785" xr3:uid="{C210FD85-0092-4EEF-ADAB-EC8B40431BA4}" name="Column12769"/>
    <tableColumn id="12786" xr3:uid="{730CD6BB-0813-423A-AD23-85359E2DC06B}" name="Column12770"/>
    <tableColumn id="12787" xr3:uid="{013DE727-6D1D-475D-9814-57D74E23E176}" name="Column12771"/>
    <tableColumn id="12788" xr3:uid="{3421C6BA-E74B-4BD9-BC88-943A51E042C7}" name="Column12772"/>
    <tableColumn id="12789" xr3:uid="{F49C8401-7ABC-4688-BD87-36BD4145FB51}" name="Column12773"/>
    <tableColumn id="12790" xr3:uid="{A9CCB30F-A6E0-465B-B3FA-730CD3383642}" name="Column12774"/>
    <tableColumn id="12791" xr3:uid="{69815C9B-D013-431F-8F26-2D1856C939B2}" name="Column12775"/>
    <tableColumn id="12792" xr3:uid="{2422E8DF-218A-4F3C-8650-4ED2EE76FA6E}" name="Column12776"/>
    <tableColumn id="12793" xr3:uid="{F40AE63A-B9B6-47A0-A2A0-CE6CA03E1F27}" name="Column12777"/>
    <tableColumn id="12794" xr3:uid="{FAEAF372-2C56-40C5-9AEB-F4F03F40D1E4}" name="Column12778"/>
    <tableColumn id="12795" xr3:uid="{6C1D1F01-A18E-4B73-908D-0EBB8E59285B}" name="Column12779"/>
    <tableColumn id="12796" xr3:uid="{B4C4DD47-9732-45D1-86AC-C36589441D77}" name="Column12780"/>
    <tableColumn id="12797" xr3:uid="{1A98478F-E8AD-4066-A188-0B9C6B5A6F71}" name="Column12781"/>
    <tableColumn id="12798" xr3:uid="{5A252696-E22E-4043-9BC9-E99318BDB8A9}" name="Column12782"/>
    <tableColumn id="12799" xr3:uid="{16209D36-2436-435E-A002-8A20A1C66A79}" name="Column12783"/>
    <tableColumn id="12800" xr3:uid="{92EDA1C8-7DAD-47DB-997A-52278961BA2C}" name="Column12784"/>
    <tableColumn id="12801" xr3:uid="{41F33658-AD45-44F2-82FF-A795D8B2932D}" name="Column12785"/>
    <tableColumn id="12802" xr3:uid="{5F42483F-E9F0-4E39-AFBC-A111A194711A}" name="Column12786"/>
    <tableColumn id="12803" xr3:uid="{7C25478B-7E59-4EA3-8EB7-97CA4D2B476B}" name="Column12787"/>
    <tableColumn id="12804" xr3:uid="{F4752120-DDBC-446E-A8BC-61B776D4BD6C}" name="Column12788"/>
    <tableColumn id="12805" xr3:uid="{E286E51E-3716-4C11-A79A-D54DE63AD162}" name="Column12789"/>
    <tableColumn id="12806" xr3:uid="{B2D1F35B-58C5-4D93-9121-72DE9D0427E2}" name="Column12790"/>
    <tableColumn id="12807" xr3:uid="{994A8C05-6463-4B97-AFB4-3D81B5AD0F38}" name="Column12791"/>
    <tableColumn id="12808" xr3:uid="{155325A1-92ED-42A5-8ECB-543C4FDF2B21}" name="Column12792"/>
    <tableColumn id="12809" xr3:uid="{B80828CC-965A-42F0-9D5E-627DD25F61DE}" name="Column12793"/>
    <tableColumn id="12810" xr3:uid="{551C42A9-7747-401E-AF15-C4DCB83DF472}" name="Column12794"/>
    <tableColumn id="12811" xr3:uid="{7FF8519C-3927-4FE8-87D2-44999BB4FDD3}" name="Column12795"/>
    <tableColumn id="12812" xr3:uid="{CA3C8B82-CC86-48B6-B31D-A8D804A20B91}" name="Column12796"/>
    <tableColumn id="12813" xr3:uid="{8AA3B203-112E-4764-B888-85C1584BDCDE}" name="Column12797"/>
    <tableColumn id="12814" xr3:uid="{7F485FA6-77D5-4D7C-85B7-468D56617CB0}" name="Column12798"/>
    <tableColumn id="12815" xr3:uid="{DF49CCF9-670E-4759-89DC-1DD4615B95A3}" name="Column12799"/>
    <tableColumn id="12816" xr3:uid="{526F2C97-B3D0-4C81-B347-1162B8CA19EF}" name="Column12800"/>
    <tableColumn id="12817" xr3:uid="{75DBE326-2119-455B-A6A8-7CE76DB7DEDE}" name="Column12801"/>
    <tableColumn id="12818" xr3:uid="{896E4FE9-BACB-4B07-A311-F0CA15EE5F23}" name="Column12802"/>
    <tableColumn id="12819" xr3:uid="{608B1083-A22F-40D5-B1DB-A71100DF40CB}" name="Column12803"/>
    <tableColumn id="12820" xr3:uid="{0E538C4C-5845-400D-B0F2-EA63CF55BD80}" name="Column12804"/>
    <tableColumn id="12821" xr3:uid="{E68F140B-CF2E-40AF-A194-5AB0B99303FD}" name="Column12805"/>
    <tableColumn id="12822" xr3:uid="{69F33CD9-8336-4FBE-854F-57A533B7DC18}" name="Column12806"/>
    <tableColumn id="12823" xr3:uid="{07AEC1A3-E444-4C11-BC90-07AE63DA6AAF}" name="Column12807"/>
    <tableColumn id="12824" xr3:uid="{76BCEB91-2A5D-4C30-953A-A2C7CAE6555A}" name="Column12808"/>
    <tableColumn id="12825" xr3:uid="{B42D9FA7-1E7D-41EB-9577-308C53120C66}" name="Column12809"/>
    <tableColumn id="12826" xr3:uid="{82F2FAB8-D110-4695-BFD0-477B7352E2B6}" name="Column12810"/>
    <tableColumn id="12827" xr3:uid="{01BF14B0-23FF-4829-8CDE-74908BD802B2}" name="Column12811"/>
    <tableColumn id="12828" xr3:uid="{AE500635-F637-47A8-9293-02349AF04714}" name="Column12812"/>
    <tableColumn id="12829" xr3:uid="{0FD73832-0B7A-4F5B-9DDE-8F3BF3A97F25}" name="Column12813"/>
    <tableColumn id="12830" xr3:uid="{923F19F6-D334-4AFB-93ED-8C3DF315A39F}" name="Column12814"/>
    <tableColumn id="12831" xr3:uid="{7F3D0510-6D7F-4195-98BE-862CFA343999}" name="Column12815"/>
    <tableColumn id="12832" xr3:uid="{612E46B0-02DB-406C-986B-318DB6C005BA}" name="Column12816"/>
    <tableColumn id="12833" xr3:uid="{EC094606-C97F-47BB-A2C2-4FCB612C52BB}" name="Column12817"/>
    <tableColumn id="12834" xr3:uid="{D4878198-4DAB-499F-8340-F398BEF5983D}" name="Column12818"/>
    <tableColumn id="12835" xr3:uid="{90F4484C-72F9-44A1-AA70-5DDB77FFA78D}" name="Column12819"/>
    <tableColumn id="12836" xr3:uid="{38CB32E8-6EBE-4581-A855-B7E6AA03A96F}" name="Column12820"/>
    <tableColumn id="12837" xr3:uid="{BF4441DC-1ECD-4A0E-9764-4E3D948D9C63}" name="Column12821"/>
    <tableColumn id="12838" xr3:uid="{B1E6A9FA-2492-4AF4-99A1-0517108972C3}" name="Column12822"/>
    <tableColumn id="12839" xr3:uid="{1C1132BA-6404-4179-9082-2DD83307EE66}" name="Column12823"/>
    <tableColumn id="12840" xr3:uid="{2282A5AC-AA6C-4CB7-B4C1-B6F54A03D05C}" name="Column12824"/>
    <tableColumn id="12841" xr3:uid="{321FC7F7-0A53-4E9F-A0FC-DCBE08ADA848}" name="Column12825"/>
    <tableColumn id="12842" xr3:uid="{40A231B4-FB67-4D0D-8A4B-2B9D007FEF94}" name="Column12826"/>
    <tableColumn id="12843" xr3:uid="{A3A3486C-FBF8-4F33-8624-BE6C60A7C4DB}" name="Column12827"/>
    <tableColumn id="12844" xr3:uid="{7A1EAA22-A048-42DE-B125-A64DC47503C4}" name="Column12828"/>
    <tableColumn id="12845" xr3:uid="{14DCABA4-8833-4CB7-A81B-6548C2CD40CB}" name="Column12829"/>
    <tableColumn id="12846" xr3:uid="{55ED4CB9-809C-481B-9E2E-1FACEF6085CC}" name="Column12830"/>
    <tableColumn id="12847" xr3:uid="{4BEBD2CC-7808-4A73-813A-69E59CD351F9}" name="Column12831"/>
    <tableColumn id="12848" xr3:uid="{6815B4AF-92C2-4BDA-BACE-6805717E0F3D}" name="Column12832"/>
    <tableColumn id="12849" xr3:uid="{740A8E5A-28B8-415F-AB78-12738A55B7E4}" name="Column12833"/>
    <tableColumn id="12850" xr3:uid="{00B2FC47-FE4E-4602-8B42-55DBED34B971}" name="Column12834"/>
    <tableColumn id="12851" xr3:uid="{DC47D5C9-180C-4C5B-8C4B-44C1C6CE191B}" name="Column12835"/>
    <tableColumn id="12852" xr3:uid="{F8DA6343-D628-4C8A-BFC0-83DC48A4CB4D}" name="Column12836"/>
    <tableColumn id="12853" xr3:uid="{7D5CE4B7-FE31-4AEB-BB3F-69FB9E29B78C}" name="Column12837"/>
    <tableColumn id="12854" xr3:uid="{07CE2949-CE1D-4280-9CA4-B7C6D109C6BB}" name="Column12838"/>
    <tableColumn id="12855" xr3:uid="{551C2D2F-049C-4B9A-8367-BA592645825A}" name="Column12839"/>
    <tableColumn id="12856" xr3:uid="{23D8A52F-0883-4F4B-A113-1D2D1C2DE233}" name="Column12840"/>
    <tableColumn id="12857" xr3:uid="{EFAF44D6-7452-426A-A51E-C21CAFCD8735}" name="Column12841"/>
    <tableColumn id="12858" xr3:uid="{2A196CA3-11B7-49FE-B306-5F647EEA11ED}" name="Column12842"/>
    <tableColumn id="12859" xr3:uid="{C3286C6A-E93A-4288-BAC3-4D8DD68FF054}" name="Column12843"/>
    <tableColumn id="12860" xr3:uid="{D99B91BC-F34A-42D3-A823-8C30C8203D1A}" name="Column12844"/>
    <tableColumn id="12861" xr3:uid="{C2FA1482-2AB7-4408-96EE-1F5002235C5F}" name="Column12845"/>
    <tableColumn id="12862" xr3:uid="{6B6D6C5E-CBC1-4E6D-834D-C3E054C3A07D}" name="Column12846"/>
    <tableColumn id="12863" xr3:uid="{B0FC2153-EC9A-42FC-B59C-5475E6EE7800}" name="Column12847"/>
    <tableColumn id="12864" xr3:uid="{84472EB2-A6CC-42A8-B3FB-020AD8E2E050}" name="Column12848"/>
    <tableColumn id="12865" xr3:uid="{3468D588-4C95-4D60-9633-C64B69DFFDD2}" name="Column12849"/>
    <tableColumn id="12866" xr3:uid="{A0DB7350-A1C1-415B-85EB-1A8031EA2D5D}" name="Column12850"/>
    <tableColumn id="12867" xr3:uid="{86F7161B-0FE1-46A0-BA3D-87B022C1E70C}" name="Column12851"/>
    <tableColumn id="12868" xr3:uid="{BB6EA27A-3E57-44D2-971A-BEB21D0B72B5}" name="Column12852"/>
    <tableColumn id="12869" xr3:uid="{E04FB314-E196-4306-A37F-836DA80C1ADA}" name="Column12853"/>
    <tableColumn id="12870" xr3:uid="{DEA77CA9-3566-45AF-8C94-1B829E8A81B1}" name="Column12854"/>
    <tableColumn id="12871" xr3:uid="{D0AC8ACA-4E0A-4A90-96D8-271CA15A0927}" name="Column12855"/>
    <tableColumn id="12872" xr3:uid="{8C47A0D6-0879-40E2-A891-7033D7D1DAE6}" name="Column12856"/>
    <tableColumn id="12873" xr3:uid="{FC1ACAF3-3A80-4B3D-A8BE-57B884988ADD}" name="Column12857"/>
    <tableColumn id="12874" xr3:uid="{F4D44D64-D46C-4F4C-8897-22D1D457828F}" name="Column12858"/>
    <tableColumn id="12875" xr3:uid="{4AF21123-71A2-4B54-B88A-9ADF9B9EFF8F}" name="Column12859"/>
    <tableColumn id="12876" xr3:uid="{5D84F825-0387-447E-81A1-B6F6452F7F35}" name="Column12860"/>
    <tableColumn id="12877" xr3:uid="{0FA10A38-2471-484F-85EC-29F841985909}" name="Column12861"/>
    <tableColumn id="12878" xr3:uid="{F1859C3F-DC43-487F-881B-4436BBE2F841}" name="Column12862"/>
    <tableColumn id="12879" xr3:uid="{091A9528-2503-4102-A1F2-C845B7D41D0F}" name="Column12863"/>
    <tableColumn id="12880" xr3:uid="{E7AE17F9-0730-4ED7-A899-C6C27DA7E7AB}" name="Column12864"/>
    <tableColumn id="12881" xr3:uid="{2CE5480D-B016-4EA6-B56B-A8736D5DDD3D}" name="Column12865"/>
    <tableColumn id="12882" xr3:uid="{90CB4C01-5E54-4FDF-86C7-DC82EEC2010C}" name="Column12866"/>
    <tableColumn id="12883" xr3:uid="{8E5BB172-0096-475E-A52C-13EA1D79A8A4}" name="Column12867"/>
    <tableColumn id="12884" xr3:uid="{FF8C5EE3-DBC9-43AB-AD93-C7E50135587F}" name="Column12868"/>
    <tableColumn id="12885" xr3:uid="{45276C9F-D956-456E-9090-6A5AC43EA90E}" name="Column12869"/>
    <tableColumn id="12886" xr3:uid="{FA3D18E6-D97D-4DB0-BD65-94819B92257C}" name="Column12870"/>
    <tableColumn id="12887" xr3:uid="{2D6C269D-9713-40B4-B1F5-F3E2EE5BF4E8}" name="Column12871"/>
    <tableColumn id="12888" xr3:uid="{CE444374-63BF-4E8B-822C-39D9EF09B8D2}" name="Column12872"/>
    <tableColumn id="12889" xr3:uid="{8C895B40-8A37-4792-B47B-FD73F4DC8FEC}" name="Column12873"/>
    <tableColumn id="12890" xr3:uid="{3FCD2E5F-610C-470F-88D5-E7EC9E018431}" name="Column12874"/>
    <tableColumn id="12891" xr3:uid="{82F54B0E-C72D-4BA8-84DC-42AF59496FF0}" name="Column12875"/>
    <tableColumn id="12892" xr3:uid="{F1010966-C1C7-4BC8-A562-6B6B48671A1F}" name="Column12876"/>
    <tableColumn id="12893" xr3:uid="{18044769-C6B1-43C9-98F8-275179809F54}" name="Column12877"/>
    <tableColumn id="12894" xr3:uid="{049649C7-E029-44FF-A7F0-B33F468994AA}" name="Column12878"/>
    <tableColumn id="12895" xr3:uid="{64A441E9-6EB8-46F9-A6DD-E3226C31B400}" name="Column12879"/>
    <tableColumn id="12896" xr3:uid="{422CBEAC-F4E7-4E14-90DA-6F0539A0C61A}" name="Column12880"/>
    <tableColumn id="12897" xr3:uid="{34B59A90-BB92-44B2-9AC9-79454E97123D}" name="Column12881"/>
    <tableColumn id="12898" xr3:uid="{5C6F015D-A561-4D59-8FF3-D23A7B649A31}" name="Column12882"/>
    <tableColumn id="12899" xr3:uid="{8847718F-AB48-4B36-A9BD-DF1D36C0740D}" name="Column12883"/>
    <tableColumn id="12900" xr3:uid="{0CD4B73E-3092-4D51-AB98-08ADEC1C30CB}" name="Column12884"/>
    <tableColumn id="12901" xr3:uid="{1CB9FD4E-B733-4699-AFA5-E2647FC22B22}" name="Column12885"/>
    <tableColumn id="12902" xr3:uid="{3EF94B65-BE12-4FAE-BD35-0BE20D7113EC}" name="Column12886"/>
    <tableColumn id="12903" xr3:uid="{877785FC-B86E-4187-B58D-0371BB51C8D5}" name="Column12887"/>
    <tableColumn id="12904" xr3:uid="{D620EA2F-7980-4D26-9906-DC48CADBA346}" name="Column12888"/>
    <tableColumn id="12905" xr3:uid="{F79FE422-7E82-43C6-B80C-B9E423968EDE}" name="Column12889"/>
    <tableColumn id="12906" xr3:uid="{46F50023-ED68-4086-897E-0CE980564C86}" name="Column12890"/>
    <tableColumn id="12907" xr3:uid="{F14E5A48-7693-4BA2-BF9E-187729DA67B3}" name="Column12891"/>
    <tableColumn id="12908" xr3:uid="{C9178801-E93C-4EF9-91ED-63771659E90D}" name="Column12892"/>
    <tableColumn id="12909" xr3:uid="{30B65D4A-9E6E-4457-8921-0ACB86DC9CF5}" name="Column12893"/>
    <tableColumn id="12910" xr3:uid="{7EF48F02-3922-4413-84F1-B5199850D9BC}" name="Column12894"/>
    <tableColumn id="12911" xr3:uid="{7FC90D92-DC25-44A6-9758-981A1EA4A221}" name="Column12895"/>
    <tableColumn id="12912" xr3:uid="{F1F64935-6CB8-49A3-B96C-D94C9D57BBC4}" name="Column12896"/>
    <tableColumn id="12913" xr3:uid="{59240019-F8C3-404B-BFCA-26A1FE010027}" name="Column12897"/>
    <tableColumn id="12914" xr3:uid="{B32E793D-0073-4CC4-A11F-9B4C3786037B}" name="Column12898"/>
    <tableColumn id="12915" xr3:uid="{6F0BD128-AA05-481D-B7E5-120928DF2BC3}" name="Column12899"/>
    <tableColumn id="12916" xr3:uid="{7691ED3D-A95C-4A5A-A9C6-F525C1506715}" name="Column12900"/>
    <tableColumn id="12917" xr3:uid="{ACA53609-0498-4AF2-82B9-55DDDC821BD6}" name="Column12901"/>
    <tableColumn id="12918" xr3:uid="{54551AD8-EA65-44A6-BD06-30245C66F302}" name="Column12902"/>
    <tableColumn id="12919" xr3:uid="{514AAD52-2EE4-4641-90A1-BA304F500E0B}" name="Column12903"/>
    <tableColumn id="12920" xr3:uid="{53B63FF2-EE40-455B-B304-934066CEA1F7}" name="Column12904"/>
    <tableColumn id="12921" xr3:uid="{A103D8B9-E9A9-4311-8BFD-F171F9D4BD7B}" name="Column12905"/>
    <tableColumn id="12922" xr3:uid="{0F1723A9-2557-4711-9C07-6A009B056504}" name="Column12906"/>
    <tableColumn id="12923" xr3:uid="{D51C9BBE-5664-44CF-A8F6-C8C730AA9F79}" name="Column12907"/>
    <tableColumn id="12924" xr3:uid="{F5D50F19-C41E-4BC7-AC2D-F65D62221D4C}" name="Column12908"/>
    <tableColumn id="12925" xr3:uid="{427EA3EF-C6F9-4594-8FCD-814D6C3D9FCD}" name="Column12909"/>
    <tableColumn id="12926" xr3:uid="{DC6F0A86-BB2D-4F7D-9B44-8F04DCBF0CF5}" name="Column12910"/>
    <tableColumn id="12927" xr3:uid="{268A8012-786E-4FD7-9766-CC0E667399BC}" name="Column12911"/>
    <tableColumn id="12928" xr3:uid="{AE871840-B1EB-41E5-9F66-C55160EA92B0}" name="Column12912"/>
    <tableColumn id="12929" xr3:uid="{810DDAC8-80C9-42F6-8535-73A1DE00A727}" name="Column12913"/>
    <tableColumn id="12930" xr3:uid="{F2F92B47-2C83-4807-8418-DD1342DE6BDC}" name="Column12914"/>
    <tableColumn id="12931" xr3:uid="{A7379003-C7AC-47E0-AB3F-42928A35E145}" name="Column12915"/>
    <tableColumn id="12932" xr3:uid="{1B1C9083-0BC4-42C4-AEF5-A2855530DEB0}" name="Column12916"/>
    <tableColumn id="12933" xr3:uid="{594B7700-B5DA-4C68-AA85-9BEDC26CB065}" name="Column12917"/>
    <tableColumn id="12934" xr3:uid="{32064627-2496-47BB-AAB7-8861957E3E25}" name="Column12918"/>
    <tableColumn id="12935" xr3:uid="{A4238489-7CB5-4D3F-A23F-96A6D8CF50FF}" name="Column12919"/>
    <tableColumn id="12936" xr3:uid="{2C5F2B46-89E6-4AE8-A580-1C629DDF0446}" name="Column12920"/>
    <tableColumn id="12937" xr3:uid="{7F4C5255-C1BA-46AF-ABA0-F3762E695B0B}" name="Column12921"/>
    <tableColumn id="12938" xr3:uid="{3172C51B-6734-461E-8284-A818F7A3790A}" name="Column12922"/>
    <tableColumn id="12939" xr3:uid="{8E83991D-BD46-4FB6-B1BF-31E4AC88A381}" name="Column12923"/>
    <tableColumn id="12940" xr3:uid="{514D6AB2-F05A-4875-9D5C-3813631DD2DA}" name="Column12924"/>
    <tableColumn id="12941" xr3:uid="{FCDF6616-F66F-4690-97E7-7F7D3870BA43}" name="Column12925"/>
    <tableColumn id="12942" xr3:uid="{085EB338-0D54-49A9-89AD-61D73D317AFE}" name="Column12926"/>
    <tableColumn id="12943" xr3:uid="{F22F5FCF-744F-492C-93D5-AFC7B35A2C43}" name="Column12927"/>
    <tableColumn id="12944" xr3:uid="{CB026532-AADF-47CD-9385-67747CF7173C}" name="Column12928"/>
    <tableColumn id="12945" xr3:uid="{656619A7-3BE9-45D2-B100-6719E6EC4D9F}" name="Column12929"/>
    <tableColumn id="12946" xr3:uid="{670BB4E2-DF15-4528-A298-681E5040148E}" name="Column12930"/>
    <tableColumn id="12947" xr3:uid="{06E79A81-BDDA-4E19-9535-F5E0DD0BE63A}" name="Column12931"/>
    <tableColumn id="12948" xr3:uid="{8729D0C4-2319-4CFC-B87C-C48D38C42D29}" name="Column12932"/>
    <tableColumn id="12949" xr3:uid="{6BF30C91-AE2A-499B-97EF-DC2A9903854F}" name="Column12933"/>
    <tableColumn id="12950" xr3:uid="{3C585FE3-E0CF-425F-8D88-05AEE5D41786}" name="Column12934"/>
    <tableColumn id="12951" xr3:uid="{9386E1FF-97DA-499F-B4C6-F97D14A57400}" name="Column12935"/>
    <tableColumn id="12952" xr3:uid="{13F2CEB7-C82E-4B80-B451-8D1FAA9A59D8}" name="Column12936"/>
    <tableColumn id="12953" xr3:uid="{705304DC-095E-4BBD-8B2F-D513382D9790}" name="Column12937"/>
    <tableColumn id="12954" xr3:uid="{83325C1E-B64E-4F1A-A26C-99B6DD99E827}" name="Column12938"/>
    <tableColumn id="12955" xr3:uid="{CFB182C6-25CE-4268-BDCB-2428C776E2A1}" name="Column12939"/>
    <tableColumn id="12956" xr3:uid="{89E6153D-88AE-465D-BC0C-D64690425AB0}" name="Column12940"/>
    <tableColumn id="12957" xr3:uid="{3B30CCD5-CF9A-4A17-B551-5DDF92480BF4}" name="Column12941"/>
    <tableColumn id="12958" xr3:uid="{662C1620-F6DC-4244-93B8-C1C26F950320}" name="Column12942"/>
    <tableColumn id="12959" xr3:uid="{7A5E1A30-C082-4C8B-8350-738EF1E9776A}" name="Column12943"/>
    <tableColumn id="12960" xr3:uid="{D8B7DB57-A8B0-44C8-8E8E-6BC208A71E6C}" name="Column12944"/>
    <tableColumn id="12961" xr3:uid="{5FF043FE-C175-4E66-8994-327522CD7C4A}" name="Column12945"/>
    <tableColumn id="12962" xr3:uid="{4DC8BA58-2FB3-4EC4-A8D3-E3EF622639A9}" name="Column12946"/>
    <tableColumn id="12963" xr3:uid="{111FF328-B8C6-4919-8568-A7098542AD86}" name="Column12947"/>
    <tableColumn id="12964" xr3:uid="{6BA3EA41-0418-46B1-92AB-3ECA28D775AB}" name="Column12948"/>
    <tableColumn id="12965" xr3:uid="{92B26B2B-EF8D-4B6D-BADC-8F2C48CC50DC}" name="Column12949"/>
    <tableColumn id="12966" xr3:uid="{8AFF3FE1-F224-462D-A2C9-C9F0BD754CC6}" name="Column12950"/>
    <tableColumn id="12967" xr3:uid="{A58C3C94-D5B4-41D1-96DD-9ADD09B19A63}" name="Column12951"/>
    <tableColumn id="12968" xr3:uid="{0BBA65BA-25BF-48F7-B521-A061A4AE5B82}" name="Column12952"/>
    <tableColumn id="12969" xr3:uid="{F2D69915-7213-437E-A396-7CBFEF1D5F79}" name="Column12953"/>
    <tableColumn id="12970" xr3:uid="{5CCC747C-D7AB-4A5B-A439-140AA36FA4CA}" name="Column12954"/>
    <tableColumn id="12971" xr3:uid="{AB037360-DC33-450A-B0F0-440E1BF8BAC1}" name="Column12955"/>
    <tableColumn id="12972" xr3:uid="{86A86681-9014-4A26-89E1-9F7985B52C9E}" name="Column12956"/>
    <tableColumn id="12973" xr3:uid="{B6C05FA3-92E8-4B3A-932B-011ED3B14361}" name="Column12957"/>
    <tableColumn id="12974" xr3:uid="{2C0D9646-FBF6-4C4A-AFC6-AD17CB7CF217}" name="Column12958"/>
    <tableColumn id="12975" xr3:uid="{2334B37A-ED07-4E37-89E2-18F6609E2642}" name="Column12959"/>
    <tableColumn id="12976" xr3:uid="{73734A57-7D2D-4547-9CFA-631F9EBB6040}" name="Column12960"/>
    <tableColumn id="12977" xr3:uid="{059E0A90-3F37-4A13-B7C4-B1B1FC7C16EF}" name="Column12961"/>
    <tableColumn id="12978" xr3:uid="{0D44F7C3-DDEB-4935-B037-652F3E7A77F7}" name="Column12962"/>
    <tableColumn id="12979" xr3:uid="{F780FBE6-B907-43D6-9750-253215A4A73A}" name="Column12963"/>
    <tableColumn id="12980" xr3:uid="{F3D22B9E-339E-463F-899D-066B815DF8F0}" name="Column12964"/>
    <tableColumn id="12981" xr3:uid="{4C979D79-8936-4672-A178-D1FBB82C9331}" name="Column12965"/>
    <tableColumn id="12982" xr3:uid="{531169EF-37C7-4B53-891F-A8DE49DD910B}" name="Column12966"/>
    <tableColumn id="12983" xr3:uid="{B6607C8A-9A1D-4252-901F-C631F009B44C}" name="Column12967"/>
    <tableColumn id="12984" xr3:uid="{73C41036-6F30-4F49-9DAD-AB27CD5F7AAC}" name="Column12968"/>
    <tableColumn id="12985" xr3:uid="{93A28A83-0934-45E2-859F-68E36A155B20}" name="Column12969"/>
    <tableColumn id="12986" xr3:uid="{4A575A3C-FBA5-4F0F-BFF6-120949F4DB1B}" name="Column12970"/>
    <tableColumn id="12987" xr3:uid="{0DAEA52C-718D-4854-8F2C-76EB5935E69D}" name="Column12971"/>
    <tableColumn id="12988" xr3:uid="{04463549-3AE4-4FF7-B61C-B2049EDEB88B}" name="Column12972"/>
    <tableColumn id="12989" xr3:uid="{0AF6802E-0FBE-469E-955A-105E8ABFFB36}" name="Column12973"/>
    <tableColumn id="12990" xr3:uid="{0D36FC32-1265-4DC6-9CD8-7E3F4942A7E0}" name="Column12974"/>
    <tableColumn id="12991" xr3:uid="{7EA53129-6965-4B2E-B721-71DE39B6065F}" name="Column12975"/>
    <tableColumn id="12992" xr3:uid="{23C4DB9C-B2C4-462B-A096-D883C930279C}" name="Column12976"/>
    <tableColumn id="12993" xr3:uid="{1D0E17D4-613F-483E-9356-6E722BDFD91D}" name="Column12977"/>
    <tableColumn id="12994" xr3:uid="{A4B34CE9-1D27-4877-B54C-50310B6C7B3E}" name="Column12978"/>
    <tableColumn id="12995" xr3:uid="{79725A2D-F0A8-4489-BAFD-2C3F5425F060}" name="Column12979"/>
    <tableColumn id="12996" xr3:uid="{0AE95E36-3CF4-4E16-AD02-C5729783F7DC}" name="Column12980"/>
    <tableColumn id="12997" xr3:uid="{81CE74C0-1D5C-4A8F-A968-881B69EA1D16}" name="Column12981"/>
    <tableColumn id="12998" xr3:uid="{F60EDDD4-79EF-4268-8DE1-07F2A2F9204A}" name="Column12982"/>
    <tableColumn id="12999" xr3:uid="{6C7DFF4B-962F-4791-A6FC-5EE2AB9CA864}" name="Column12983"/>
    <tableColumn id="13000" xr3:uid="{5B2EE0D1-19ED-479E-A88F-56E4BF59218D}" name="Column12984"/>
    <tableColumn id="13001" xr3:uid="{C68E0D65-7558-4C05-B748-E1DB8DA0BBCF}" name="Column12985"/>
    <tableColumn id="13002" xr3:uid="{7F2BFEDD-1E08-489E-8AE5-2D00CA9DB137}" name="Column12986"/>
    <tableColumn id="13003" xr3:uid="{9DCB73A2-F468-4AF6-90F3-625B78675D50}" name="Column12987"/>
    <tableColumn id="13004" xr3:uid="{813BDEE0-9645-450F-92C7-12EE55AE008E}" name="Column12988"/>
    <tableColumn id="13005" xr3:uid="{B88BECC9-4488-4587-A34A-4FA017B48E11}" name="Column12989"/>
    <tableColumn id="13006" xr3:uid="{92C80FFE-86C4-459B-9C30-B3BE2B33F42F}" name="Column12990"/>
    <tableColumn id="13007" xr3:uid="{EA36F604-1A09-4015-8318-0062F9A31348}" name="Column12991"/>
    <tableColumn id="13008" xr3:uid="{1051A7A0-DE0B-406D-AAC4-20AF78840F82}" name="Column12992"/>
    <tableColumn id="13009" xr3:uid="{005DBAE5-017A-4161-A248-CF9C03182443}" name="Column12993"/>
    <tableColumn id="13010" xr3:uid="{6A5C4600-246B-4FDC-9B9D-B00E6A6AFA2F}" name="Column12994"/>
    <tableColumn id="13011" xr3:uid="{D3A9D274-93A0-42F6-9529-EC816E41014C}" name="Column12995"/>
    <tableColumn id="13012" xr3:uid="{05B66A88-161F-48CD-8F12-A37D6AAFC490}" name="Column12996"/>
    <tableColumn id="13013" xr3:uid="{F2849F4E-71E3-4500-935A-B1C0226E8060}" name="Column12997"/>
    <tableColumn id="13014" xr3:uid="{C1512DD2-A2DE-49B8-AAF2-0F52ACEA59F1}" name="Column12998"/>
    <tableColumn id="13015" xr3:uid="{3F409A73-584B-4202-B26C-42EE2502AB24}" name="Column12999"/>
    <tableColumn id="13016" xr3:uid="{0C6F4549-4AA9-48C9-B010-6E1A2011155B}" name="Column13000"/>
    <tableColumn id="13017" xr3:uid="{3CC9833C-C07D-4113-BA31-C96A42AE57CD}" name="Column13001"/>
    <tableColumn id="13018" xr3:uid="{466E41FB-09B4-493C-8ADA-6D084D4F3CD3}" name="Column13002"/>
    <tableColumn id="13019" xr3:uid="{62A8C542-AC2B-4015-8D4A-E693B3DDE03D}" name="Column13003"/>
    <tableColumn id="13020" xr3:uid="{C7430264-B914-4D4C-887C-0E22905654E2}" name="Column13004"/>
    <tableColumn id="13021" xr3:uid="{741F5CA4-6912-4978-9DEC-5E83B7AFD8E1}" name="Column13005"/>
    <tableColumn id="13022" xr3:uid="{878ED3EB-E95E-4DF6-95D8-87038717E36D}" name="Column13006"/>
    <tableColumn id="13023" xr3:uid="{7BC32BA7-AB02-42F2-93DF-4B626D616E98}" name="Column13007"/>
    <tableColumn id="13024" xr3:uid="{F35A4C65-0542-4DEC-BA57-049F755525CF}" name="Column13008"/>
    <tableColumn id="13025" xr3:uid="{14DBC5B5-5696-4CF7-800C-B95BAAA4DBEE}" name="Column13009"/>
    <tableColumn id="13026" xr3:uid="{85966EFD-276C-4525-8E12-C2D05B8CC887}" name="Column13010"/>
    <tableColumn id="13027" xr3:uid="{65BD29D8-3AEC-4A98-A475-46B13BAB9C93}" name="Column13011"/>
    <tableColumn id="13028" xr3:uid="{48DCE4AD-2EAE-41E3-885F-2B98A3420B74}" name="Column13012"/>
    <tableColumn id="13029" xr3:uid="{4B7C3C62-C3A9-499B-A72A-74618BA18C8F}" name="Column13013"/>
    <tableColumn id="13030" xr3:uid="{9D995319-E040-4E3F-9505-18F70383A0E7}" name="Column13014"/>
    <tableColumn id="13031" xr3:uid="{4E38BE6A-65A8-41C4-8E63-1AA4FDC2BF9F}" name="Column13015"/>
    <tableColumn id="13032" xr3:uid="{F2CC440E-27C5-4C39-8F53-46BFDF789C4E}" name="Column13016"/>
    <tableColumn id="13033" xr3:uid="{6855D344-1ECB-4343-821B-801FBC6AF45F}" name="Column13017"/>
    <tableColumn id="13034" xr3:uid="{DD10505A-31B2-43F2-92D5-8A3B029FFD60}" name="Column13018"/>
    <tableColumn id="13035" xr3:uid="{EC8672C7-E3F1-4C36-93F3-96E1DD99E4D6}" name="Column13019"/>
    <tableColumn id="13036" xr3:uid="{F23DE170-4AA2-442C-BAE6-C26845957109}" name="Column13020"/>
    <tableColumn id="13037" xr3:uid="{F9B3DA72-B087-42C4-A086-285D257F3FA9}" name="Column13021"/>
    <tableColumn id="13038" xr3:uid="{0DA6996D-BFC4-495E-BE7E-E957310535F4}" name="Column13022"/>
    <tableColumn id="13039" xr3:uid="{C86AF053-D757-47DF-9DF7-B2ED49B9CF28}" name="Column13023"/>
    <tableColumn id="13040" xr3:uid="{1D2BC674-70DC-4DC8-8E41-F6A0443F7C5E}" name="Column13024"/>
    <tableColumn id="13041" xr3:uid="{B5BBDF0C-73F5-4B11-B1E6-7E5F26091063}" name="Column13025"/>
    <tableColumn id="13042" xr3:uid="{9882102E-65EA-4A50-A95B-BF599EA69B14}" name="Column13026"/>
    <tableColumn id="13043" xr3:uid="{294A11CD-2FF0-4BEF-8820-874AB440BDE1}" name="Column13027"/>
    <tableColumn id="13044" xr3:uid="{956FC403-BE60-43EA-820E-00C497F79EC9}" name="Column13028"/>
    <tableColumn id="13045" xr3:uid="{8A7896C9-3535-482D-B7F6-2B117D48090D}" name="Column13029"/>
    <tableColumn id="13046" xr3:uid="{271115C4-E4D6-4330-93A3-0BD4DCDB184C}" name="Column13030"/>
    <tableColumn id="13047" xr3:uid="{856AC036-B25E-4CE1-94B5-61A3E807F1F2}" name="Column13031"/>
    <tableColumn id="13048" xr3:uid="{3BEF7E0A-9BA6-4C2A-BF7D-837CE38056FC}" name="Column13032"/>
    <tableColumn id="13049" xr3:uid="{C5EB2438-8EA4-457E-9EF5-C5630C8D7D08}" name="Column13033"/>
    <tableColumn id="13050" xr3:uid="{3062CAE7-2946-4F87-A213-378B5746AAB1}" name="Column13034"/>
    <tableColumn id="13051" xr3:uid="{EC114694-6215-45DC-8CAA-98325085AE33}" name="Column13035"/>
    <tableColumn id="13052" xr3:uid="{3C5ADDE7-E917-4896-8742-7BCF2DD23679}" name="Column13036"/>
    <tableColumn id="13053" xr3:uid="{18B8C6BF-4318-481E-A027-56BB51AA77FA}" name="Column13037"/>
    <tableColumn id="13054" xr3:uid="{32BA2D03-6D9B-44FC-BD9D-AB69BAD62F28}" name="Column13038"/>
    <tableColumn id="13055" xr3:uid="{224A9B2D-F267-4838-9A83-A927109946B9}" name="Column13039"/>
    <tableColumn id="13056" xr3:uid="{B4A3F967-4180-4469-A836-FF1C83684A5C}" name="Column13040"/>
    <tableColumn id="13057" xr3:uid="{2722268D-E8C4-4A83-9D6B-C8D1D86C27F8}" name="Column13041"/>
    <tableColumn id="13058" xr3:uid="{3BD260B4-303A-4509-B55E-8B35C2CCC350}" name="Column13042"/>
    <tableColumn id="13059" xr3:uid="{1DE87779-DDE8-4136-83F4-4C5D39313297}" name="Column13043"/>
    <tableColumn id="13060" xr3:uid="{16361490-8318-4509-9647-F56B7D4CAEEE}" name="Column13044"/>
    <tableColumn id="13061" xr3:uid="{F49DBD75-C83E-4CDE-A437-53512DA1B005}" name="Column13045"/>
    <tableColumn id="13062" xr3:uid="{AD320768-8751-494C-9C61-234DB69D3499}" name="Column13046"/>
    <tableColumn id="13063" xr3:uid="{061C3D87-8A73-46AC-8D73-A74CF788F485}" name="Column13047"/>
    <tableColumn id="13064" xr3:uid="{888FAA5F-2CB6-477B-A64F-7A415E950C93}" name="Column13048"/>
    <tableColumn id="13065" xr3:uid="{C344C2CF-E003-4E02-B81C-B0A9561DDAAC}" name="Column13049"/>
    <tableColumn id="13066" xr3:uid="{85E7D57A-A2E3-4CA2-B7E7-943A12E73E73}" name="Column13050"/>
    <tableColumn id="13067" xr3:uid="{7DC5A6F7-59EA-4883-9BE4-EF3726F5A233}" name="Column13051"/>
    <tableColumn id="13068" xr3:uid="{B63DC50A-7EB9-49DF-A894-605E96BC7415}" name="Column13052"/>
    <tableColumn id="13069" xr3:uid="{B6FD8193-E3E3-4507-8864-C63866C11A3E}" name="Column13053"/>
    <tableColumn id="13070" xr3:uid="{179C658F-229D-43C7-8918-2768CD50FF2C}" name="Column13054"/>
    <tableColumn id="13071" xr3:uid="{E4A8F181-8E7D-48AC-B1C1-6F44FEAFCDB7}" name="Column13055"/>
    <tableColumn id="13072" xr3:uid="{86037CC2-DE2A-48B8-BAD5-D07962598BBE}" name="Column13056"/>
    <tableColumn id="13073" xr3:uid="{AB9F326B-6A38-439A-8264-2520DE86F22A}" name="Column13057"/>
    <tableColumn id="13074" xr3:uid="{E41D374B-AA68-4007-A78C-A3F2D13427CC}" name="Column13058"/>
    <tableColumn id="13075" xr3:uid="{30D78591-0565-4B41-B0D8-71919277B01B}" name="Column13059"/>
    <tableColumn id="13076" xr3:uid="{8E530782-93C0-4E16-98F6-ED1CD98831E2}" name="Column13060"/>
    <tableColumn id="13077" xr3:uid="{7E9CAE6C-48E6-4BCB-A046-E0FC35322C72}" name="Column13061"/>
    <tableColumn id="13078" xr3:uid="{B79E9972-8261-4D98-ACFC-2330F5B82FF0}" name="Column13062"/>
    <tableColumn id="13079" xr3:uid="{0AB8FDB3-8FC7-4A02-BB9E-C2688892857D}" name="Column13063"/>
    <tableColumn id="13080" xr3:uid="{9732B790-B117-4D7C-B3FE-9D7BDA31CCCE}" name="Column13064"/>
    <tableColumn id="13081" xr3:uid="{9B0FDCCC-E9C1-4A93-AFEA-FA3F338192EE}" name="Column13065"/>
    <tableColumn id="13082" xr3:uid="{F6DED8BB-8CC7-4AAC-B26C-6EBFA471FD20}" name="Column13066"/>
    <tableColumn id="13083" xr3:uid="{B895885D-2B94-4F61-AD20-326295DE30B9}" name="Column13067"/>
    <tableColumn id="13084" xr3:uid="{B92CCF6D-3691-4632-A2C4-55EC6848EBBD}" name="Column13068"/>
    <tableColumn id="13085" xr3:uid="{10F1AAE6-2CDA-42D0-B5FC-41115ECE16C4}" name="Column13069"/>
    <tableColumn id="13086" xr3:uid="{CD9221D2-08A5-41A8-A87A-2BD084B7C5F5}" name="Column13070"/>
    <tableColumn id="13087" xr3:uid="{F9636600-6351-4D27-B9CD-A680521EFA07}" name="Column13071"/>
    <tableColumn id="13088" xr3:uid="{6347E165-7B67-4C13-A4FB-8581CE8E393C}" name="Column13072"/>
    <tableColumn id="13089" xr3:uid="{CDE047D0-6549-4362-8F92-A66F856DA573}" name="Column13073"/>
    <tableColumn id="13090" xr3:uid="{8B3760E1-31CA-43AF-8AD0-D2A9AF2BCA08}" name="Column13074"/>
    <tableColumn id="13091" xr3:uid="{C2ED8B22-FAED-49DE-B522-5B65C952453F}" name="Column13075"/>
    <tableColumn id="13092" xr3:uid="{B687A0EF-FFC5-47A5-84D2-60F04C30CED4}" name="Column13076"/>
    <tableColumn id="13093" xr3:uid="{1E50B46E-A97F-4B11-A396-7F9BDFF7A061}" name="Column13077"/>
    <tableColumn id="13094" xr3:uid="{2FAA2A3D-A64F-41A7-BCB8-FC5057823FB3}" name="Column13078"/>
    <tableColumn id="13095" xr3:uid="{E644CA28-5F21-40E7-9DCC-A0831F298F03}" name="Column13079"/>
    <tableColumn id="13096" xr3:uid="{51C77B4B-8F05-42C4-B929-AB81AB60C63A}" name="Column13080"/>
    <tableColumn id="13097" xr3:uid="{73AB7600-83B4-4E44-8EA7-1F4F2932F544}" name="Column13081"/>
    <tableColumn id="13098" xr3:uid="{C166B024-B8CE-402C-87FF-BB3D34AC95C8}" name="Column13082"/>
    <tableColumn id="13099" xr3:uid="{DCA7627C-6A91-43DC-BE6B-53889B165926}" name="Column13083"/>
    <tableColumn id="13100" xr3:uid="{804019D0-D18A-43EF-A963-3B7C6B9EAA6E}" name="Column13084"/>
    <tableColumn id="13101" xr3:uid="{7A886201-75F9-4A61-AE4C-8FD1B610E6E4}" name="Column13085"/>
    <tableColumn id="13102" xr3:uid="{69F82ABB-2E91-4088-9AA6-B01AA55248F0}" name="Column13086"/>
    <tableColumn id="13103" xr3:uid="{86B9645B-35D5-4CBA-8843-11E9553F7969}" name="Column13087"/>
    <tableColumn id="13104" xr3:uid="{0A55FAF6-08CA-416E-BEDE-C2F1B5054394}" name="Column13088"/>
    <tableColumn id="13105" xr3:uid="{62B54FAF-DAA2-477E-B708-9E39484FE318}" name="Column13089"/>
    <tableColumn id="13106" xr3:uid="{C18A4498-E7B1-40AE-A9C1-3BD440FA6D9B}" name="Column13090"/>
    <tableColumn id="13107" xr3:uid="{2A853044-51B8-4E74-8030-A1A3BCA17FAE}" name="Column13091"/>
    <tableColumn id="13108" xr3:uid="{51B24FC8-B5A0-45D7-B114-C83424170DFA}" name="Column13092"/>
    <tableColumn id="13109" xr3:uid="{CC7CA76E-2F23-411C-B324-5BBA7EA910D6}" name="Column13093"/>
    <tableColumn id="13110" xr3:uid="{1BB77025-C08E-4313-A3FC-83BFE9FABF7C}" name="Column13094"/>
    <tableColumn id="13111" xr3:uid="{3AA226CB-48FD-496F-BD7D-6F038B2184F2}" name="Column13095"/>
    <tableColumn id="13112" xr3:uid="{ED60BAD5-810A-487C-91CF-3A8B81DCB08C}" name="Column13096"/>
    <tableColumn id="13113" xr3:uid="{699BA187-F6B0-4D3F-8E7D-54F1E2AE6627}" name="Column13097"/>
    <tableColumn id="13114" xr3:uid="{0383909D-9706-4455-BA6F-848E35F0D441}" name="Column13098"/>
    <tableColumn id="13115" xr3:uid="{7B340982-833C-42FB-BC19-006B08AA9936}" name="Column13099"/>
    <tableColumn id="13116" xr3:uid="{846D59C1-DD96-418B-BC6E-56E11941B937}" name="Column13100"/>
    <tableColumn id="13117" xr3:uid="{BD4C74B5-4DD1-49CE-9859-A677C14D3CD3}" name="Column13101"/>
    <tableColumn id="13118" xr3:uid="{9EF5124F-3A96-46D3-8B62-82D5ADD4504B}" name="Column13102"/>
    <tableColumn id="13119" xr3:uid="{215DC6C2-DF68-4F8A-BE2F-5B373ED904A9}" name="Column13103"/>
    <tableColumn id="13120" xr3:uid="{63ADA096-FBAE-4BCA-B424-F6E406731176}" name="Column13104"/>
    <tableColumn id="13121" xr3:uid="{26E7AE83-3C57-401A-BE43-8EB6800FF6A1}" name="Column13105"/>
    <tableColumn id="13122" xr3:uid="{B097A4E7-6622-44C7-9CA2-05D1B536C577}" name="Column13106"/>
    <tableColumn id="13123" xr3:uid="{EE6EACA6-BC3B-43B7-B83E-E8CBE8DCF2A3}" name="Column13107"/>
    <tableColumn id="13124" xr3:uid="{7BF66C2F-63C6-4A57-A70B-7452E1A71855}" name="Column13108"/>
    <tableColumn id="13125" xr3:uid="{7299FCDB-121D-4C55-95F8-5069960A3C59}" name="Column13109"/>
    <tableColumn id="13126" xr3:uid="{FF554654-C1BB-4443-BC94-F264072EDE8E}" name="Column13110"/>
    <tableColumn id="13127" xr3:uid="{E71D1575-8CB1-48B5-A13D-5D47868EABB7}" name="Column13111"/>
    <tableColumn id="13128" xr3:uid="{3171AA44-8B22-4600-8206-B56065DD7F13}" name="Column13112"/>
    <tableColumn id="13129" xr3:uid="{87E3D5EE-29EB-4645-B18C-23401C0CBFD2}" name="Column13113"/>
    <tableColumn id="13130" xr3:uid="{2AD2AD81-B24B-49F3-BBBF-93D0219D0F36}" name="Column13114"/>
    <tableColumn id="13131" xr3:uid="{D1ABEAD8-34F9-4509-9FAB-AD8F4C3ACEA1}" name="Column13115"/>
    <tableColumn id="13132" xr3:uid="{BD9062E5-78AD-410C-AEB4-F0EF1F990DB4}" name="Column13116"/>
    <tableColumn id="13133" xr3:uid="{8FF4E026-182F-4A58-83FB-FC552E41A330}" name="Column13117"/>
    <tableColumn id="13134" xr3:uid="{4C48CECB-066D-4606-A367-0DE8BC8BF2CB}" name="Column13118"/>
    <tableColumn id="13135" xr3:uid="{47ADA5BD-D326-4DD2-8FB8-064CF0ADCFAE}" name="Column13119"/>
    <tableColumn id="13136" xr3:uid="{85B07FB8-0179-4022-9403-C90D07F944AB}" name="Column13120"/>
    <tableColumn id="13137" xr3:uid="{CD339DD1-D2B0-4739-B4DE-592DD16A3709}" name="Column13121"/>
    <tableColumn id="13138" xr3:uid="{6D7F00F1-121E-49EF-B793-75466E1AEA32}" name="Column13122"/>
    <tableColumn id="13139" xr3:uid="{01A38A7E-03DF-4034-9076-70FA9F65090F}" name="Column13123"/>
    <tableColumn id="13140" xr3:uid="{50700970-F6F8-4E71-B368-134E0220EDA9}" name="Column13124"/>
    <tableColumn id="13141" xr3:uid="{9AAD2B65-ECEF-491A-9BF6-8F61DDD5540B}" name="Column13125"/>
    <tableColumn id="13142" xr3:uid="{3B25A6C6-38C6-4ABB-9789-BBDD148A2D2D}" name="Column13126"/>
    <tableColumn id="13143" xr3:uid="{BCA6E69E-DE47-4140-972A-8FA65579724F}" name="Column13127"/>
    <tableColumn id="13144" xr3:uid="{C74FD6B6-4FA5-499E-A05D-5741CDDF1072}" name="Column13128"/>
    <tableColumn id="13145" xr3:uid="{3511BB53-8E8F-4ADD-9E0D-A68992A913D8}" name="Column13129"/>
    <tableColumn id="13146" xr3:uid="{CB351772-1681-452D-8EDB-4C2911772C32}" name="Column13130"/>
    <tableColumn id="13147" xr3:uid="{81E72B83-E15C-4FF9-A9A4-084911A0FAC8}" name="Column13131"/>
    <tableColumn id="13148" xr3:uid="{2CD97FEA-2503-4876-B7A7-B469E610A3DA}" name="Column13132"/>
    <tableColumn id="13149" xr3:uid="{BF2AB5A2-4798-4A54-9092-4C0BCD11859E}" name="Column13133"/>
    <tableColumn id="13150" xr3:uid="{BD96C0E9-0D95-448D-A834-6498DA97F959}" name="Column13134"/>
    <tableColumn id="13151" xr3:uid="{71A6699F-1374-47BF-A056-70A84E0560CC}" name="Column13135"/>
    <tableColumn id="13152" xr3:uid="{D56CB4BB-9071-40F7-BDEB-0838A2F4FEF1}" name="Column13136"/>
    <tableColumn id="13153" xr3:uid="{16EBF8FB-ABEC-4FE4-A95E-4BF21268261F}" name="Column13137"/>
    <tableColumn id="13154" xr3:uid="{F0505D3A-DE73-48FE-ABBC-740D881A33C4}" name="Column13138"/>
    <tableColumn id="13155" xr3:uid="{7BCE713E-72D2-4B1E-B6AC-2F731560C012}" name="Column13139"/>
    <tableColumn id="13156" xr3:uid="{6E51B089-75BC-4016-8DE0-F370A56C8C06}" name="Column13140"/>
    <tableColumn id="13157" xr3:uid="{F7DDE970-62E0-49A7-BAFB-7D9B20E9DEE5}" name="Column13141"/>
    <tableColumn id="13158" xr3:uid="{5E888CC6-5F34-4C60-B2BA-7BA43ADB3959}" name="Column13142"/>
    <tableColumn id="13159" xr3:uid="{143ABCF7-A5F9-49BA-8B3D-6383F42F701F}" name="Column13143"/>
    <tableColumn id="13160" xr3:uid="{7409B5AE-2520-4FB6-8843-62927999AA79}" name="Column13144"/>
    <tableColumn id="13161" xr3:uid="{A854CC4F-67F6-4C51-B0BB-D4BF8A8AE5C5}" name="Column13145"/>
    <tableColumn id="13162" xr3:uid="{6D52A7C1-F8BA-4B91-A049-A4C3E6C6C98F}" name="Column13146"/>
    <tableColumn id="13163" xr3:uid="{90AFBD87-CFB8-4661-B39E-566DB9AEDA3A}" name="Column13147"/>
    <tableColumn id="13164" xr3:uid="{21E8C5F9-2F1D-4552-90FE-FDB46F4FB605}" name="Column13148"/>
    <tableColumn id="13165" xr3:uid="{67715E69-776C-42C4-928D-4D17C5E36A69}" name="Column13149"/>
    <tableColumn id="13166" xr3:uid="{E8577F9F-0F61-4A31-ACBD-949DA7E3D417}" name="Column13150"/>
    <tableColumn id="13167" xr3:uid="{95D2CF78-459A-4796-ABF3-3420FFD47FD7}" name="Column13151"/>
    <tableColumn id="13168" xr3:uid="{90933035-338C-4E51-AFC1-E2EFADFA450F}" name="Column13152"/>
    <tableColumn id="13169" xr3:uid="{4BD561FE-46FF-4B36-8127-DDBDD2871F35}" name="Column13153"/>
    <tableColumn id="13170" xr3:uid="{E977F0D1-90EF-4363-8A76-E28DFFCED454}" name="Column13154"/>
    <tableColumn id="13171" xr3:uid="{97208103-13DB-4FCF-B40B-BF4C82EFC543}" name="Column13155"/>
    <tableColumn id="13172" xr3:uid="{422989A6-8B20-4472-9DA0-AB455832DD7F}" name="Column13156"/>
    <tableColumn id="13173" xr3:uid="{7608D35D-A475-4DCF-BC87-16FC583E04A0}" name="Column13157"/>
    <tableColumn id="13174" xr3:uid="{14034D30-0EA6-4961-BE12-5C1D269A807E}" name="Column13158"/>
    <tableColumn id="13175" xr3:uid="{6A4DFA91-9F8D-482C-A5C4-FB64B1489EE5}" name="Column13159"/>
    <tableColumn id="13176" xr3:uid="{5E0C1AE0-814E-4049-973F-2C00CA3770E4}" name="Column13160"/>
    <tableColumn id="13177" xr3:uid="{343DE9E3-37EC-44EF-BC5F-B314868507B2}" name="Column13161"/>
    <tableColumn id="13178" xr3:uid="{4B394793-80F9-4F46-8016-0D6E7F9444EB}" name="Column13162"/>
    <tableColumn id="13179" xr3:uid="{1C469C2F-8968-4BB7-8186-5AE2C96D3E40}" name="Column13163"/>
    <tableColumn id="13180" xr3:uid="{228C7AD7-1318-482D-B901-83575B0143B3}" name="Column13164"/>
    <tableColumn id="13181" xr3:uid="{BE6292B6-D828-48D7-B69F-B763D487FCBA}" name="Column13165"/>
    <tableColumn id="13182" xr3:uid="{D8B55716-D97C-4BD8-B5CC-7CD596041C63}" name="Column13166"/>
    <tableColumn id="13183" xr3:uid="{E54206A5-DB6C-4DA8-A7C3-C00A714765B3}" name="Column13167"/>
    <tableColumn id="13184" xr3:uid="{805D15D8-DE65-435B-B0CD-7CF1960DD36E}" name="Column13168"/>
    <tableColumn id="13185" xr3:uid="{76CCD89C-D3C3-4964-9DCC-7927C92EEDD8}" name="Column13169"/>
    <tableColumn id="13186" xr3:uid="{1CB9AE84-2CE8-4210-A7A1-179B352C82DA}" name="Column13170"/>
    <tableColumn id="13187" xr3:uid="{30A457E5-DBC7-4387-86A0-900B523E6FF6}" name="Column13171"/>
    <tableColumn id="13188" xr3:uid="{BDBA4BAB-6E22-45A3-ADBD-4DFB192D590A}" name="Column13172"/>
    <tableColumn id="13189" xr3:uid="{9713D747-8665-413D-8B5B-71393DFA726E}" name="Column13173"/>
    <tableColumn id="13190" xr3:uid="{A17471F5-8555-4FE5-9DF3-EEB1D651C0A7}" name="Column13174"/>
    <tableColumn id="13191" xr3:uid="{9C212B96-D7BC-41B3-8369-41466F072590}" name="Column13175"/>
    <tableColumn id="13192" xr3:uid="{912462CC-EEF9-4D97-AA66-66B62D658DA9}" name="Column13176"/>
    <tableColumn id="13193" xr3:uid="{7E0B7344-7E8E-431D-B172-77FDE22FBDF0}" name="Column13177"/>
    <tableColumn id="13194" xr3:uid="{FD6A24BB-4839-4128-B79B-F181C9F7899B}" name="Column13178"/>
    <tableColumn id="13195" xr3:uid="{8893D0BB-68A6-4E52-B566-584C8B5E05A7}" name="Column13179"/>
    <tableColumn id="13196" xr3:uid="{AB15A801-F8F4-4FAC-880E-25F1DD885720}" name="Column13180"/>
    <tableColumn id="13197" xr3:uid="{63EA3398-F551-4910-807B-C6A6D421BAD3}" name="Column13181"/>
    <tableColumn id="13198" xr3:uid="{D04BD80B-0296-441D-A5AC-2E566F57CFCE}" name="Column13182"/>
    <tableColumn id="13199" xr3:uid="{DA9E7E45-12B7-496B-A3C0-FE1909CF2B44}" name="Column13183"/>
    <tableColumn id="13200" xr3:uid="{8DC5B2C9-9377-4854-961D-2625E4801C0D}" name="Column13184"/>
    <tableColumn id="13201" xr3:uid="{30014E35-D9E9-48B5-A323-349BD62AC5A5}" name="Column13185"/>
    <tableColumn id="13202" xr3:uid="{DA4A5F90-EBEA-49AC-853B-35E08820C436}" name="Column13186"/>
    <tableColumn id="13203" xr3:uid="{F620F1ED-A6D2-43AC-98B9-D09C8DCDD14E}" name="Column13187"/>
    <tableColumn id="13204" xr3:uid="{F005D1FE-FD4F-42AA-ACCC-0D36D0B8A951}" name="Column13188"/>
    <tableColumn id="13205" xr3:uid="{79A20C97-3FAE-471D-893B-BF556351DF5C}" name="Column13189"/>
    <tableColumn id="13206" xr3:uid="{DA07F246-E3E1-45B4-B67E-6F6FFFD923AD}" name="Column13190"/>
    <tableColumn id="13207" xr3:uid="{C9F3943B-5E44-46D4-8878-F5F6F2FD3997}" name="Column13191"/>
    <tableColumn id="13208" xr3:uid="{8B3EE888-599D-4602-97AD-A09C83B9280A}" name="Column13192"/>
    <tableColumn id="13209" xr3:uid="{B726366B-0C4C-43EF-83A3-4294D60B1AA8}" name="Column13193"/>
    <tableColumn id="13210" xr3:uid="{A518A541-FB72-4CFA-886B-3C8E11D0A962}" name="Column13194"/>
    <tableColumn id="13211" xr3:uid="{462742A1-66DE-4463-B4DF-754EB8C2DE2C}" name="Column13195"/>
    <tableColumn id="13212" xr3:uid="{9EBDAE61-E8B1-4F9C-8504-59C00A10B269}" name="Column13196"/>
    <tableColumn id="13213" xr3:uid="{4C073699-914A-4828-A9B8-F1BA363774D4}" name="Column13197"/>
    <tableColumn id="13214" xr3:uid="{BC04CC3F-8F00-47F7-AC69-D065FD07B3FE}" name="Column13198"/>
    <tableColumn id="13215" xr3:uid="{F8603E38-7E2D-4A1F-AB06-84F915E67FE1}" name="Column13199"/>
    <tableColumn id="13216" xr3:uid="{75C2BD60-48F3-4DEF-A17C-AFBA0A3C8C40}" name="Column13200"/>
    <tableColumn id="13217" xr3:uid="{ACAED75B-B7D6-4980-9894-E6288D653ACC}" name="Column13201"/>
    <tableColumn id="13218" xr3:uid="{B2765E0E-BC71-49F4-BABF-0412D69C4DDD}" name="Column13202"/>
    <tableColumn id="13219" xr3:uid="{E37390A6-3AE2-4153-85A6-3BB6574EEBD0}" name="Column13203"/>
    <tableColumn id="13220" xr3:uid="{ECEEB718-0197-4E87-9C18-40B5FEE30600}" name="Column13204"/>
    <tableColumn id="13221" xr3:uid="{C1A309B8-3432-4BC4-A5EE-BBC3F977F833}" name="Column13205"/>
    <tableColumn id="13222" xr3:uid="{20C67D46-8484-42A8-B084-58130819B292}" name="Column13206"/>
    <tableColumn id="13223" xr3:uid="{8DC67E2C-5B42-483F-B2EC-8E5D04EB9802}" name="Column13207"/>
    <tableColumn id="13224" xr3:uid="{15F8EF56-758F-4BDC-A92B-E39237473D19}" name="Column13208"/>
    <tableColumn id="13225" xr3:uid="{6323E887-26E6-4D43-AF20-010CCE993E78}" name="Column13209"/>
    <tableColumn id="13226" xr3:uid="{504246DD-44B8-46E7-ADB4-0CA586BD796A}" name="Column13210"/>
    <tableColumn id="13227" xr3:uid="{503E1683-5B29-4738-ACCD-708BFEF93195}" name="Column13211"/>
    <tableColumn id="13228" xr3:uid="{FD85AE84-773E-4873-B8C6-7457B2322D5B}" name="Column13212"/>
    <tableColumn id="13229" xr3:uid="{8C1BD205-6615-4A3D-8E53-97E09AEC65CB}" name="Column13213"/>
    <tableColumn id="13230" xr3:uid="{0F5AFAA1-C007-43FC-AFCA-042B006FE5E5}" name="Column13214"/>
    <tableColumn id="13231" xr3:uid="{6C1737E4-0674-4BF8-9F01-426AD3B4C26E}" name="Column13215"/>
    <tableColumn id="13232" xr3:uid="{74C54B43-F558-46D3-B0BC-107C4934A2B1}" name="Column13216"/>
    <tableColumn id="13233" xr3:uid="{AFCA6749-1F12-40C7-9B2B-8662093405D3}" name="Column13217"/>
    <tableColumn id="13234" xr3:uid="{83AFFFFC-ACCF-4811-BF85-4204457C088A}" name="Column13218"/>
    <tableColumn id="13235" xr3:uid="{A6CED914-D7E8-41EA-B331-1D3F8CAB3DF2}" name="Column13219"/>
    <tableColumn id="13236" xr3:uid="{E5C9DDDE-9A82-4312-8A4D-94F76EA34334}" name="Column13220"/>
    <tableColumn id="13237" xr3:uid="{66056E7D-BD2F-425A-BDE6-DBEE0E359614}" name="Column13221"/>
    <tableColumn id="13238" xr3:uid="{4BB77F98-45E5-4480-9D5E-7D4948DE305C}" name="Column13222"/>
    <tableColumn id="13239" xr3:uid="{211F5356-4465-497D-A7E6-B969F10BB201}" name="Column13223"/>
    <tableColumn id="13240" xr3:uid="{2A789A5D-5A05-40B6-9A94-0245AEAC714A}" name="Column13224"/>
    <tableColumn id="13241" xr3:uid="{8E55466D-0D6F-4ABD-B3E9-A3B5D776AE97}" name="Column13225"/>
    <tableColumn id="13242" xr3:uid="{450E0503-D6B0-44FA-8548-C8552DBA227C}" name="Column13226"/>
    <tableColumn id="13243" xr3:uid="{98249E85-B73E-4232-8EDA-067E64705FE0}" name="Column13227"/>
    <tableColumn id="13244" xr3:uid="{6B535D28-9848-4C96-87BC-49EED89F4EB1}" name="Column13228"/>
    <tableColumn id="13245" xr3:uid="{252170AF-6B94-4E32-97EB-B3FB5C6B26BD}" name="Column13229"/>
    <tableColumn id="13246" xr3:uid="{8142E00D-AED9-4B2F-A115-CC7113F85DA6}" name="Column13230"/>
    <tableColumn id="13247" xr3:uid="{B83BE1E2-E9C3-48A6-9155-014FFF0DAC23}" name="Column13231"/>
    <tableColumn id="13248" xr3:uid="{21F2B7EF-D7D4-4CE1-8270-3E96DAC27859}" name="Column13232"/>
    <tableColumn id="13249" xr3:uid="{5D7E681F-22DD-4368-B0BC-D9F543BDFBAA}" name="Column13233"/>
    <tableColumn id="13250" xr3:uid="{F1062982-9618-4AC3-975F-8FE938CC2772}" name="Column13234"/>
    <tableColumn id="13251" xr3:uid="{DC63C8C6-5174-4A64-BA09-33AC5BFA52F8}" name="Column13235"/>
    <tableColumn id="13252" xr3:uid="{D90E688E-F961-4C79-B670-B69AFFBD3198}" name="Column13236"/>
    <tableColumn id="13253" xr3:uid="{8089C5C8-3DC2-4492-A757-8F2FA670DD6E}" name="Column13237"/>
    <tableColumn id="13254" xr3:uid="{2A7BD82A-1348-4405-9190-4D4A490C83AF}" name="Column13238"/>
    <tableColumn id="13255" xr3:uid="{31AEAF0E-D957-4B17-A856-21F5D51D5B72}" name="Column13239"/>
    <tableColumn id="13256" xr3:uid="{8D796E92-9A20-4EEF-A39E-8A2F07377369}" name="Column13240"/>
    <tableColumn id="13257" xr3:uid="{2F68F292-95DE-4CF7-B9AF-AE3B715ED7FB}" name="Column13241"/>
    <tableColumn id="13258" xr3:uid="{15606FCF-2C91-41DC-904B-3504972D3976}" name="Column13242"/>
    <tableColumn id="13259" xr3:uid="{5975D7F0-F83B-4C83-97E5-08844003B4BE}" name="Column13243"/>
    <tableColumn id="13260" xr3:uid="{6F86413E-5EDB-4351-9CCA-298D8231FD4D}" name="Column13244"/>
    <tableColumn id="13261" xr3:uid="{BDA71303-FD29-4808-9AD7-C40C78FF126D}" name="Column13245"/>
    <tableColumn id="13262" xr3:uid="{0E75D181-3EE0-48F7-B788-90118B8FCACB}" name="Column13246"/>
    <tableColumn id="13263" xr3:uid="{E6F721FA-5DD2-4C1A-82C5-C5EE6FE8B369}" name="Column13247"/>
    <tableColumn id="13264" xr3:uid="{D0158133-8798-4CA3-87C9-5A87BFE4FA30}" name="Column13248"/>
    <tableColumn id="13265" xr3:uid="{5D0FC519-FEAF-4490-99A5-3BB8CAB1A339}" name="Column13249"/>
    <tableColumn id="13266" xr3:uid="{904E51C3-D6B8-4594-BE55-0300D254F455}" name="Column13250"/>
    <tableColumn id="13267" xr3:uid="{1A1E23D8-8100-4D88-9E62-FA7B47AED377}" name="Column13251"/>
    <tableColumn id="13268" xr3:uid="{A9209EE8-4761-407A-9004-82830240BF32}" name="Column13252"/>
    <tableColumn id="13269" xr3:uid="{AF3EA06A-A113-41B5-960E-15C1F321633F}" name="Column13253"/>
    <tableColumn id="13270" xr3:uid="{FDC8F289-E8C2-466E-A977-C7FC64B818AA}" name="Column13254"/>
    <tableColumn id="13271" xr3:uid="{9DAF2E38-2E65-4CCF-AE16-FA667BBAAFB9}" name="Column13255"/>
    <tableColumn id="13272" xr3:uid="{6B5AE293-FAE2-46B1-80A1-E16F1FD94FAE}" name="Column13256"/>
    <tableColumn id="13273" xr3:uid="{2C08C729-4B09-4C01-B4FA-3E318052E27F}" name="Column13257"/>
    <tableColumn id="13274" xr3:uid="{773B516B-4DC5-4844-93EE-9F5D7C4365CE}" name="Column13258"/>
    <tableColumn id="13275" xr3:uid="{7A3EAFFC-80F8-47C4-B719-102F68F74413}" name="Column13259"/>
    <tableColumn id="13276" xr3:uid="{3C874223-4028-4AAE-BCA1-2221CDFFBE33}" name="Column13260"/>
    <tableColumn id="13277" xr3:uid="{2F88DF56-BA0A-4E51-BB39-B7B9535654B8}" name="Column13261"/>
    <tableColumn id="13278" xr3:uid="{4B031C0B-EC86-446A-9CE9-E22E5A6BDC4F}" name="Column13262"/>
    <tableColumn id="13279" xr3:uid="{970D0815-2624-49EF-AA52-BB5249E7252C}" name="Column13263"/>
    <tableColumn id="13280" xr3:uid="{75586C6A-98F3-4A17-847C-DBC9BE44AF24}" name="Column13264"/>
    <tableColumn id="13281" xr3:uid="{40F88259-916C-45F8-BAEE-395C46BE530C}" name="Column13265"/>
    <tableColumn id="13282" xr3:uid="{6B06B385-D5DC-4BE9-A610-037A8E9F160E}" name="Column13266"/>
    <tableColumn id="13283" xr3:uid="{CAF25F45-1605-47EA-A354-27B20C5B270D}" name="Column13267"/>
    <tableColumn id="13284" xr3:uid="{C2464FA8-595E-450A-B650-B7A2E2CDE9A8}" name="Column13268"/>
    <tableColumn id="13285" xr3:uid="{A1D626F6-9689-45D9-8BBC-49E5D42F7A79}" name="Column13269"/>
    <tableColumn id="13286" xr3:uid="{81D36329-49CA-48C8-9087-7CF0B13D0721}" name="Column13270"/>
    <tableColumn id="13287" xr3:uid="{3DADBF88-C144-4A75-83AA-9EC1E73A1C0F}" name="Column13271"/>
    <tableColumn id="13288" xr3:uid="{4EFE72D6-963C-48B0-A119-5F88D4FD2A96}" name="Column13272"/>
    <tableColumn id="13289" xr3:uid="{6B489904-39C6-4BDD-A5F4-0B59A8EF55D9}" name="Column13273"/>
    <tableColumn id="13290" xr3:uid="{57A59B5A-C8C0-4492-A940-9C4178207923}" name="Column13274"/>
    <tableColumn id="13291" xr3:uid="{6CB900E1-FF00-44D0-A941-30A225398C65}" name="Column13275"/>
    <tableColumn id="13292" xr3:uid="{2CEE71D9-7314-4454-84E9-9B48F4A01B14}" name="Column13276"/>
    <tableColumn id="13293" xr3:uid="{CD1EC0FC-2DBC-45AD-BCDD-28BF6973E672}" name="Column13277"/>
    <tableColumn id="13294" xr3:uid="{B9C2651E-775C-4095-836C-EB6FF9F3D03F}" name="Column13278"/>
    <tableColumn id="13295" xr3:uid="{FF5E46AF-F3FA-4978-AE8F-E914B94E2A15}" name="Column13279"/>
    <tableColumn id="13296" xr3:uid="{4B1FB918-8C0D-42FD-8E95-4D502FF60CD3}" name="Column13280"/>
    <tableColumn id="13297" xr3:uid="{C892463B-D026-4A84-9FEE-E715FBDA505D}" name="Column13281"/>
    <tableColumn id="13298" xr3:uid="{08AF6B4A-CE84-4534-A272-D0DAFFB1B310}" name="Column13282"/>
    <tableColumn id="13299" xr3:uid="{9BA99D6D-52C8-492C-9B7C-C71761429CB5}" name="Column13283"/>
    <tableColumn id="13300" xr3:uid="{4D88E3B7-7C03-4814-BB95-29B36BE0E4A3}" name="Column13284"/>
    <tableColumn id="13301" xr3:uid="{897C26AE-1FC7-4DFC-9DB2-37BD1CB62722}" name="Column13285"/>
    <tableColumn id="13302" xr3:uid="{48B0889C-EBB2-446F-A074-D23DBB6CD581}" name="Column13286"/>
    <tableColumn id="13303" xr3:uid="{0DD36186-C4C5-4079-AD82-6A269DB7C0BA}" name="Column13287"/>
    <tableColumn id="13304" xr3:uid="{6AF5ABEE-9322-49BE-BA7A-A3B204A3A74B}" name="Column13288"/>
    <tableColumn id="13305" xr3:uid="{0D95C536-0287-41C9-8709-C32897488822}" name="Column13289"/>
    <tableColumn id="13306" xr3:uid="{AF2EE7E7-51EC-4B38-952A-F3419ADB0C7F}" name="Column13290"/>
    <tableColumn id="13307" xr3:uid="{5A241319-6AA1-44FA-9D3B-0AC37007F899}" name="Column13291"/>
    <tableColumn id="13308" xr3:uid="{C8674FEC-2455-41D7-9A9B-5452163FD3DD}" name="Column13292"/>
    <tableColumn id="13309" xr3:uid="{7FD5E5BC-6C73-4F2F-87BF-39215893137D}" name="Column13293"/>
    <tableColumn id="13310" xr3:uid="{79A1F228-7BAC-4978-BC39-9D81AE88473C}" name="Column13294"/>
    <tableColumn id="13311" xr3:uid="{DD2B1B11-1D6C-48E5-98E3-651096B444C0}" name="Column13295"/>
    <tableColumn id="13312" xr3:uid="{78653890-910A-4EFA-B244-960F00F0B8E5}" name="Column13296"/>
    <tableColumn id="13313" xr3:uid="{0FA48935-50C3-4F16-BB5E-DB31D70BC47D}" name="Column13297"/>
    <tableColumn id="13314" xr3:uid="{B61EABDA-82DE-425B-926F-64562C700651}" name="Column13298"/>
    <tableColumn id="13315" xr3:uid="{4C5BA21F-1D98-47E7-87CF-138D439F92F3}" name="Column13299"/>
    <tableColumn id="13316" xr3:uid="{8034086C-3924-444A-9201-3BD87C408891}" name="Column13300"/>
    <tableColumn id="13317" xr3:uid="{0DB3EFA4-9C34-4B4C-9286-AC8E1C67EB30}" name="Column13301"/>
    <tableColumn id="13318" xr3:uid="{AFF4DCF0-C762-450F-9C0B-17A1A3A3128B}" name="Column13302"/>
    <tableColumn id="13319" xr3:uid="{2C0B2A9B-ACE4-47C7-95F4-8FC79144D6E1}" name="Column13303"/>
    <tableColumn id="13320" xr3:uid="{2DA6D421-2B66-45C1-A7E3-A8CDD31D954D}" name="Column13304"/>
    <tableColumn id="13321" xr3:uid="{52A7A111-BCBD-48BB-991A-A43A0AEE07B2}" name="Column13305"/>
    <tableColumn id="13322" xr3:uid="{937ECA22-59EE-4BD7-9488-001DBEFF5A36}" name="Column13306"/>
    <tableColumn id="13323" xr3:uid="{ECAA3BB5-97F8-44D1-AB68-F1F7561ECE81}" name="Column13307"/>
    <tableColumn id="13324" xr3:uid="{BA91DEB1-0088-47F1-B9E1-C34B88664C29}" name="Column13308"/>
    <tableColumn id="13325" xr3:uid="{92963501-4361-4BCB-8689-C67D8C14B4D3}" name="Column13309"/>
    <tableColumn id="13326" xr3:uid="{6BBC03B6-3F37-4505-A9E1-B33A6AE4CA17}" name="Column13310"/>
    <tableColumn id="13327" xr3:uid="{5E8B0B5F-CD64-4F05-B72B-11E96471A118}" name="Column13311"/>
    <tableColumn id="13328" xr3:uid="{90D98F09-C890-4648-BAC3-C7F8C8D5AD75}" name="Column13312"/>
    <tableColumn id="13329" xr3:uid="{FA59CF99-7932-4E2C-ADB8-23231E4025CA}" name="Column13313"/>
    <tableColumn id="13330" xr3:uid="{37D8E6C5-5D22-441E-BB09-ED09041E75AF}" name="Column13314"/>
    <tableColumn id="13331" xr3:uid="{0D63974F-F0B8-47D6-82EC-D9D30589B583}" name="Column13315"/>
    <tableColumn id="13332" xr3:uid="{DFC50085-8E5B-48E0-B534-A67C2D7161B5}" name="Column13316"/>
    <tableColumn id="13333" xr3:uid="{B503D685-01AA-4F86-A2E8-95D8E39D3D03}" name="Column13317"/>
    <tableColumn id="13334" xr3:uid="{98B49CF7-2E63-40AE-885A-A8A18D1A8687}" name="Column13318"/>
    <tableColumn id="13335" xr3:uid="{2BED4346-6C6C-4435-A427-BFBBC1E755BD}" name="Column13319"/>
    <tableColumn id="13336" xr3:uid="{AAE3E5C5-4B49-4136-9998-0539D66A13B5}" name="Column13320"/>
    <tableColumn id="13337" xr3:uid="{C103B4E1-6353-4661-9562-AB516D663409}" name="Column13321"/>
    <tableColumn id="13338" xr3:uid="{8132F6C0-E1B7-4B44-8A5F-CEF3C2CFB0AD}" name="Column13322"/>
    <tableColumn id="13339" xr3:uid="{42B8AC5D-76AE-4006-B211-EBBD6ECB9822}" name="Column13323"/>
    <tableColumn id="13340" xr3:uid="{8CDA859A-9941-492A-BBDC-30B3BF2825C5}" name="Column13324"/>
    <tableColumn id="13341" xr3:uid="{12BBB8C7-B851-459C-B970-E9E1F1079463}" name="Column13325"/>
    <tableColumn id="13342" xr3:uid="{C8C4A278-0CAD-4F8A-BF3E-58633FF8B046}" name="Column13326"/>
    <tableColumn id="13343" xr3:uid="{72251776-66C8-437F-8A89-4F93D19D22D5}" name="Column13327"/>
    <tableColumn id="13344" xr3:uid="{4E7D8A6D-AB3A-43FD-8B95-938E13AE5B25}" name="Column13328"/>
    <tableColumn id="13345" xr3:uid="{1822262F-34AC-4003-B926-F1D00179222C}" name="Column13329"/>
    <tableColumn id="13346" xr3:uid="{78F13A54-F011-4230-B89C-FDB7F40203EC}" name="Column13330"/>
    <tableColumn id="13347" xr3:uid="{2CD61DEB-9E3A-4FBA-A32B-BDE693229735}" name="Column13331"/>
    <tableColumn id="13348" xr3:uid="{5FA0B65E-6D97-47C3-AE31-A0F539B3D4D8}" name="Column13332"/>
    <tableColumn id="13349" xr3:uid="{6B65D07F-C45F-4585-9BBB-2552424C3C7E}" name="Column13333"/>
    <tableColumn id="13350" xr3:uid="{415E25CA-DF5B-4DF5-94E2-971EC8D257D8}" name="Column13334"/>
    <tableColumn id="13351" xr3:uid="{2309128A-BDC0-4FE5-8793-9EFEDA9A9F41}" name="Column13335"/>
    <tableColumn id="13352" xr3:uid="{7A2E36BB-24E3-4059-A3C4-4A414A7EF7CE}" name="Column13336"/>
    <tableColumn id="13353" xr3:uid="{BC6E40A9-D31E-450B-838B-E21E1B887665}" name="Column13337"/>
    <tableColumn id="13354" xr3:uid="{91B705B8-E7A6-4D1F-9445-F22E1E1D387C}" name="Column13338"/>
    <tableColumn id="13355" xr3:uid="{76AB017B-C9EC-46B8-BCAD-8F846D9D781F}" name="Column13339"/>
    <tableColumn id="13356" xr3:uid="{51E43B52-0F12-40AF-8EFA-3899FADFB292}" name="Column13340"/>
    <tableColumn id="13357" xr3:uid="{E191E4B4-24CF-489A-B596-A71EDCE460DC}" name="Column13341"/>
    <tableColumn id="13358" xr3:uid="{8CF72F62-1AD1-444C-9C2D-C0F3EABD17C4}" name="Column13342"/>
    <tableColumn id="13359" xr3:uid="{AFA59DA6-FB99-49BE-B2D3-4319F1156C37}" name="Column13343"/>
    <tableColumn id="13360" xr3:uid="{831D8EFF-18F7-41C9-84BC-F485B5E58804}" name="Column13344"/>
    <tableColumn id="13361" xr3:uid="{FE349100-FA35-49D1-A9C0-3500B872B5A1}" name="Column13345"/>
    <tableColumn id="13362" xr3:uid="{639E72DF-E88C-4B27-9C05-4D00658DCCF5}" name="Column13346"/>
    <tableColumn id="13363" xr3:uid="{F6A23264-9E0A-4C2B-812C-AE16C0DB1DD2}" name="Column13347"/>
    <tableColumn id="13364" xr3:uid="{22247725-DAC4-458A-8FA7-756A17510B79}" name="Column13348"/>
    <tableColumn id="13365" xr3:uid="{989B7467-1699-4A5E-B14C-BA340DE8C3F8}" name="Column13349"/>
    <tableColumn id="13366" xr3:uid="{E7F4BDE7-3F68-4477-A113-772A5E511736}" name="Column13350"/>
    <tableColumn id="13367" xr3:uid="{32509A9A-C429-4282-B8F0-57C6352B04B6}" name="Column13351"/>
    <tableColumn id="13368" xr3:uid="{69ECB2DD-8309-4F45-AEC4-1E70A1CD4DAE}" name="Column13352"/>
    <tableColumn id="13369" xr3:uid="{EEEE0E6D-F975-4C71-A3CB-BEEC718CA592}" name="Column13353"/>
    <tableColumn id="13370" xr3:uid="{9BE427D5-2E9A-4D88-82DE-C4AF1ADA32D2}" name="Column13354"/>
    <tableColumn id="13371" xr3:uid="{D8A9A4B6-9FA4-473C-9008-2DA1C9F2C3CB}" name="Column13355"/>
    <tableColumn id="13372" xr3:uid="{89ED9240-BE19-4550-A445-78AE1D671196}" name="Column13356"/>
    <tableColumn id="13373" xr3:uid="{7A6734D3-8566-416E-A4BB-EF2AC8C39946}" name="Column13357"/>
    <tableColumn id="13374" xr3:uid="{700BF61D-F41F-430D-AB44-34B6A8B4F52A}" name="Column13358"/>
    <tableColumn id="13375" xr3:uid="{95B27FAA-F78C-421F-8DA0-E77CCD74CA1C}" name="Column13359"/>
    <tableColumn id="13376" xr3:uid="{D2F18992-25B4-442E-A765-F17A28C63C9E}" name="Column13360"/>
    <tableColumn id="13377" xr3:uid="{BF2B800E-69D9-4885-885C-2EAFD48E2D37}" name="Column13361"/>
    <tableColumn id="13378" xr3:uid="{F4765553-EC68-49C8-B7BA-8D4F30C25F02}" name="Column13362"/>
    <tableColumn id="13379" xr3:uid="{261B1A8A-C547-4878-AF36-457078D8A77B}" name="Column13363"/>
    <tableColumn id="13380" xr3:uid="{F7D01B43-0063-4854-9D66-84CA79D12953}" name="Column13364"/>
    <tableColumn id="13381" xr3:uid="{A0B9FCAF-77A4-43C3-AEDF-C50D7883BD2B}" name="Column13365"/>
    <tableColumn id="13382" xr3:uid="{1A21916D-14FB-4A23-BE15-3307952AE93A}" name="Column13366"/>
    <tableColumn id="13383" xr3:uid="{3FB91159-8BB1-4131-8529-8FBB3EB0AC2D}" name="Column13367"/>
    <tableColumn id="13384" xr3:uid="{6BEC00CD-5273-452A-BAD8-A05731192D8B}" name="Column13368"/>
    <tableColumn id="13385" xr3:uid="{A18B36E4-832E-474F-AB82-32DA05CDF192}" name="Column13369"/>
    <tableColumn id="13386" xr3:uid="{CA97207D-8991-48F3-82A3-8FADB5E9095A}" name="Column13370"/>
    <tableColumn id="13387" xr3:uid="{A4B93147-983D-4EA0-B22B-54A11A0FE2FA}" name="Column13371"/>
    <tableColumn id="13388" xr3:uid="{7371954F-23C9-4B65-B3A0-70C71672E935}" name="Column13372"/>
    <tableColumn id="13389" xr3:uid="{DA116367-5E8F-4259-83FA-1AFA278D8905}" name="Column13373"/>
    <tableColumn id="13390" xr3:uid="{53A941E4-42B8-4CF9-A853-11797432B6DC}" name="Column13374"/>
    <tableColumn id="13391" xr3:uid="{AE26EB7E-229A-416F-AF09-043A94AF43B5}" name="Column13375"/>
    <tableColumn id="13392" xr3:uid="{B4D6FFBC-F4F6-4763-9E2F-A5A44C45A5AC}" name="Column13376"/>
    <tableColumn id="13393" xr3:uid="{2089262C-EBCB-43F8-8C0C-109A1B988F1D}" name="Column13377"/>
    <tableColumn id="13394" xr3:uid="{2367C73A-110A-4315-B51B-BFB080A40143}" name="Column13378"/>
    <tableColumn id="13395" xr3:uid="{C485123D-76A1-4B98-8BE3-25976831CEC3}" name="Column13379"/>
    <tableColumn id="13396" xr3:uid="{E1C5E944-8013-40D5-BD9F-47BC721CFD5B}" name="Column13380"/>
    <tableColumn id="13397" xr3:uid="{842B68F7-FCE4-43E8-A22E-775BC7CB269A}" name="Column13381"/>
    <tableColumn id="13398" xr3:uid="{23150B71-B2FA-42BA-B681-7053BEEE0CF4}" name="Column13382"/>
    <tableColumn id="13399" xr3:uid="{1B0CEA21-E8F6-4A69-A4A3-076BFAE21A74}" name="Column13383"/>
    <tableColumn id="13400" xr3:uid="{1CD00D0D-0344-40BB-9E6A-D055B2F91FFA}" name="Column13384"/>
    <tableColumn id="13401" xr3:uid="{A330BB94-6208-4EA4-91C1-BF6D9E078EE4}" name="Column13385"/>
    <tableColumn id="13402" xr3:uid="{FD0ECC05-E93F-44EC-ACFD-012D9144ACEE}" name="Column13386"/>
    <tableColumn id="13403" xr3:uid="{8F3BC9CE-F25D-4BB1-83C4-8F531B71588A}" name="Column13387"/>
    <tableColumn id="13404" xr3:uid="{5BF7416E-B1A8-4C4E-A00E-5D0F2A6753EF}" name="Column13388"/>
    <tableColumn id="13405" xr3:uid="{DDF1E078-F15D-4373-B35B-F8DF328C706F}" name="Column13389"/>
    <tableColumn id="13406" xr3:uid="{BBD673AA-9183-414A-B943-23005A3B4BC0}" name="Column13390"/>
    <tableColumn id="13407" xr3:uid="{BB5885E2-F8E6-404B-8D22-ED5DFE4B587A}" name="Column13391"/>
    <tableColumn id="13408" xr3:uid="{4D64009C-132E-4145-B699-3EC027AE8A95}" name="Column13392"/>
    <tableColumn id="13409" xr3:uid="{0F73EB6A-DB55-4824-85C7-16CBC90BC42C}" name="Column13393"/>
    <tableColumn id="13410" xr3:uid="{901A9543-4FA4-4D3D-88D8-5DB78780151E}" name="Column13394"/>
    <tableColumn id="13411" xr3:uid="{751A97EA-491C-4A2C-8AD5-ACEBEE48E319}" name="Column13395"/>
    <tableColumn id="13412" xr3:uid="{1BE90ED8-F849-42A1-B086-10172E776FE8}" name="Column13396"/>
    <tableColumn id="13413" xr3:uid="{E49D7399-AA13-4C0B-9A4B-D79383226015}" name="Column13397"/>
    <tableColumn id="13414" xr3:uid="{5B08B7A8-36B3-4D44-B731-772F24A5D227}" name="Column13398"/>
    <tableColumn id="13415" xr3:uid="{10CBBB56-FF27-4BA7-82A0-63AE71D78BDD}" name="Column13399"/>
    <tableColumn id="13416" xr3:uid="{87A2D866-54FA-4726-8D79-D9BE07369714}" name="Column13400"/>
    <tableColumn id="13417" xr3:uid="{FD38BD0C-9C03-4678-ABFB-72CE5494DB63}" name="Column13401"/>
    <tableColumn id="13418" xr3:uid="{1B597E88-8678-4FE5-8C09-E4BF40E0BEF8}" name="Column13402"/>
    <tableColumn id="13419" xr3:uid="{D6421918-7F55-4D20-A46E-176D25D33652}" name="Column13403"/>
    <tableColumn id="13420" xr3:uid="{25B8D87A-33F0-458B-ADF5-CBABF9D2D82E}" name="Column13404"/>
    <tableColumn id="13421" xr3:uid="{E11AABAA-3442-487A-9A8C-1E2B32BF2F58}" name="Column13405"/>
    <tableColumn id="13422" xr3:uid="{D1184859-DF03-401B-9585-131DAAAE904B}" name="Column13406"/>
    <tableColumn id="13423" xr3:uid="{E495B48B-6CCE-47F5-9AE9-B3D2B1AF49AB}" name="Column13407"/>
    <tableColumn id="13424" xr3:uid="{3E07DD04-D88E-4EDE-9BB5-E30CC6F8FB26}" name="Column13408"/>
    <tableColumn id="13425" xr3:uid="{BD677F84-9C1C-42DD-BEEA-906B28EF803D}" name="Column13409"/>
    <tableColumn id="13426" xr3:uid="{C7E7A2F2-841B-4B29-B2EC-87F342111489}" name="Column13410"/>
    <tableColumn id="13427" xr3:uid="{F648C1EB-EAE7-445E-9740-33AECBB4A43F}" name="Column13411"/>
    <tableColumn id="13428" xr3:uid="{B8E91BF8-F8DE-4231-BF40-E210193B7080}" name="Column13412"/>
    <tableColumn id="13429" xr3:uid="{B562ECEE-3766-4104-823F-9A134675CD5A}" name="Column13413"/>
    <tableColumn id="13430" xr3:uid="{78C5BCE9-912B-41A3-9991-808454615244}" name="Column13414"/>
    <tableColumn id="13431" xr3:uid="{6170F05C-4C2E-4A8C-9BBF-3C96DA5CA648}" name="Column13415"/>
    <tableColumn id="13432" xr3:uid="{97EC40A6-0C67-4003-8AFB-ECFCE3FAB2E2}" name="Column13416"/>
    <tableColumn id="13433" xr3:uid="{CBD12547-855C-4088-8994-04898F14046C}" name="Column13417"/>
    <tableColumn id="13434" xr3:uid="{3F68CC16-2326-40C5-8765-29E0A241C34F}" name="Column13418"/>
    <tableColumn id="13435" xr3:uid="{DD09F46C-1942-4A93-BEB4-1E25A870F010}" name="Column13419"/>
    <tableColumn id="13436" xr3:uid="{C1BE6336-B8FF-4588-8680-BF7AE14220C9}" name="Column13420"/>
    <tableColumn id="13437" xr3:uid="{371C94BC-A3BC-4FF3-AA4D-78513DB532EB}" name="Column13421"/>
    <tableColumn id="13438" xr3:uid="{8136E401-2781-46A2-8263-0E31DE524FFF}" name="Column13422"/>
    <tableColumn id="13439" xr3:uid="{2C0F483B-DD2E-4CB1-986A-6E6A2D868C26}" name="Column13423"/>
    <tableColumn id="13440" xr3:uid="{A1B5F1D3-7B75-42BE-BE5E-45CB292E198A}" name="Column13424"/>
    <tableColumn id="13441" xr3:uid="{6C7DD9E2-920D-45B0-8EF8-E201C6037D0F}" name="Column13425"/>
    <tableColumn id="13442" xr3:uid="{2314546E-3CD4-4DDF-9054-AFEA90635D7F}" name="Column13426"/>
    <tableColumn id="13443" xr3:uid="{F08E232C-0DFB-4EFD-9D0E-49828C55EC0C}" name="Column13427"/>
    <tableColumn id="13444" xr3:uid="{C7961EDB-80E1-4375-B5E3-2FECC64EBBB9}" name="Column13428"/>
    <tableColumn id="13445" xr3:uid="{6D128E5E-E62A-4C08-9D5A-5AC8BB164453}" name="Column13429"/>
    <tableColumn id="13446" xr3:uid="{FFA528F7-F6B8-4281-9A79-797F4F47DE31}" name="Column13430"/>
    <tableColumn id="13447" xr3:uid="{8725DBEF-EFBB-4595-92F8-D5DDAB36F908}" name="Column13431"/>
    <tableColumn id="13448" xr3:uid="{1E2C5F1B-02AD-4F5E-92F5-CA2881DD049B}" name="Column13432"/>
    <tableColumn id="13449" xr3:uid="{355A2860-25F0-42B1-82A3-96F67A50C4A5}" name="Column13433"/>
    <tableColumn id="13450" xr3:uid="{DD979AED-A024-413A-9199-28C25F2198C0}" name="Column13434"/>
    <tableColumn id="13451" xr3:uid="{8EAA0159-3F7A-47EE-AFDA-8B01A2E9B6C2}" name="Column13435"/>
    <tableColumn id="13452" xr3:uid="{D4537EF1-405A-4CF4-BCF8-FF010830D0FB}" name="Column13436"/>
    <tableColumn id="13453" xr3:uid="{D98EE43B-5B8E-4B23-8277-4FC280DA2043}" name="Column13437"/>
    <tableColumn id="13454" xr3:uid="{16E92D2E-F7E9-40B9-9ADC-4467DACFD7C8}" name="Column13438"/>
    <tableColumn id="13455" xr3:uid="{0EBFB0E8-9B23-4398-8D9E-3AEE49B55F43}" name="Column13439"/>
    <tableColumn id="13456" xr3:uid="{CA5D0F54-ACC4-4127-A7A5-51C31641207E}" name="Column13440"/>
    <tableColumn id="13457" xr3:uid="{DE7D4684-1A05-4C6B-ABE0-EAF78C264EB3}" name="Column13441"/>
    <tableColumn id="13458" xr3:uid="{5C4E949A-90B0-49DF-8BEB-332F8B411B59}" name="Column13442"/>
    <tableColumn id="13459" xr3:uid="{F6C5D358-0D82-4F97-8782-F12724C719E4}" name="Column13443"/>
    <tableColumn id="13460" xr3:uid="{DED42DA1-C311-4E47-8B19-BE38F4FF207F}" name="Column13444"/>
    <tableColumn id="13461" xr3:uid="{32BD5527-7C60-4CA8-8FA4-EBC5BE8F337D}" name="Column13445"/>
    <tableColumn id="13462" xr3:uid="{7E082A24-8654-477C-9EAB-DFAFDEF71D9A}" name="Column13446"/>
    <tableColumn id="13463" xr3:uid="{C1761A1F-BEEA-4B07-AAB8-9A6C3DD8A265}" name="Column13447"/>
    <tableColumn id="13464" xr3:uid="{548F6053-C1A0-4F96-9054-0052E231ACE2}" name="Column13448"/>
    <tableColumn id="13465" xr3:uid="{E3E1BAA4-B3F0-4E01-A33F-7916D41734EE}" name="Column13449"/>
    <tableColumn id="13466" xr3:uid="{AAFD355B-39E4-4A15-AFAF-B98A6AC9B17B}" name="Column13450"/>
    <tableColumn id="13467" xr3:uid="{4F08EDF9-1526-4AE3-84CC-46D997EED58F}" name="Column13451"/>
    <tableColumn id="13468" xr3:uid="{38CAE054-3003-4129-8A0C-105464187CED}" name="Column13452"/>
    <tableColumn id="13469" xr3:uid="{B4876341-7988-42E6-B820-87204D0B3164}" name="Column13453"/>
    <tableColumn id="13470" xr3:uid="{B6D3DF2A-8BCD-43D5-AC5F-CD8B1E0A37C0}" name="Column13454"/>
    <tableColumn id="13471" xr3:uid="{5387727C-B138-4B71-B364-7077F83F37D0}" name="Column13455"/>
    <tableColumn id="13472" xr3:uid="{9F2F8F35-E1BB-4530-89A4-49D8B04E363E}" name="Column13456"/>
    <tableColumn id="13473" xr3:uid="{3755C263-ECAF-45B5-BDD0-4175BBCD41FB}" name="Column13457"/>
    <tableColumn id="13474" xr3:uid="{7EA51F3C-AB54-4957-ADF9-A04C807FBF8A}" name="Column13458"/>
    <tableColumn id="13475" xr3:uid="{DA45F02A-111D-46F9-927C-8C346E0322AA}" name="Column13459"/>
    <tableColumn id="13476" xr3:uid="{ADEB7138-86DE-45D2-BDA0-C5F8047B9023}" name="Column13460"/>
    <tableColumn id="13477" xr3:uid="{37F10C2B-5FB0-4564-B383-4B7B68198704}" name="Column13461"/>
    <tableColumn id="13478" xr3:uid="{B172DDFA-CBAE-4CB1-BBB8-ECD2DCACE34D}" name="Column13462"/>
    <tableColumn id="13479" xr3:uid="{C91DEA0D-30AA-4416-81A8-8391DC3BDBD4}" name="Column13463"/>
    <tableColumn id="13480" xr3:uid="{75DB58E6-B125-4073-A8AC-261C780DBF28}" name="Column13464"/>
    <tableColumn id="13481" xr3:uid="{919E2E00-88B5-4FFE-9A20-24ED92ABADAB}" name="Column13465"/>
    <tableColumn id="13482" xr3:uid="{55CD927C-2D73-4E05-BFB9-488F9870E846}" name="Column13466"/>
    <tableColumn id="13483" xr3:uid="{ED47C675-0573-457C-AE59-5325D68BA61F}" name="Column13467"/>
    <tableColumn id="13484" xr3:uid="{298B3291-FF53-4B13-BD55-64E4F7D27AFA}" name="Column13468"/>
    <tableColumn id="13485" xr3:uid="{9240C24E-FEC5-4FB6-99CB-153237C4FC58}" name="Column13469"/>
    <tableColumn id="13486" xr3:uid="{ED59C418-B5BD-4E65-A056-06A3F4DC0184}" name="Column13470"/>
    <tableColumn id="13487" xr3:uid="{D451721A-C877-460D-82CC-EE96817A5AA7}" name="Column13471"/>
    <tableColumn id="13488" xr3:uid="{0D199D1C-A6BE-4F63-A670-866D494136F8}" name="Column13472"/>
    <tableColumn id="13489" xr3:uid="{870AF7AE-AEE6-4D34-8ECE-37A78EC3CD2C}" name="Column13473"/>
    <tableColumn id="13490" xr3:uid="{11F952A4-5EE4-42C0-8E02-DC2AC366846D}" name="Column13474"/>
    <tableColumn id="13491" xr3:uid="{CAD418A7-F33F-4D1F-9CC0-5641422FA87A}" name="Column13475"/>
    <tableColumn id="13492" xr3:uid="{2EB5B0E7-78F9-4A32-BDE5-428015512543}" name="Column13476"/>
    <tableColumn id="13493" xr3:uid="{B9E41D7F-76AC-472C-A64A-39DC237FC835}" name="Column13477"/>
    <tableColumn id="13494" xr3:uid="{1BF056A3-35F7-4F0D-8BAE-2047D997E94A}" name="Column13478"/>
    <tableColumn id="13495" xr3:uid="{9152D3A7-D691-4B86-A1E5-03BB4C7C9F23}" name="Column13479"/>
    <tableColumn id="13496" xr3:uid="{67C91902-0BB9-4810-AC88-D13E85C53012}" name="Column13480"/>
    <tableColumn id="13497" xr3:uid="{070683BB-9033-4A11-A6CF-DFDAD052D61C}" name="Column13481"/>
    <tableColumn id="13498" xr3:uid="{F5BB9F7F-A8D4-4ABA-A4B9-7FBCD3292F2D}" name="Column13482"/>
    <tableColumn id="13499" xr3:uid="{CDAD637D-3ABD-4E32-AD5B-689259D0426E}" name="Column13483"/>
    <tableColumn id="13500" xr3:uid="{D47054D5-3310-4A98-8768-2A3DB09C0054}" name="Column13484"/>
    <tableColumn id="13501" xr3:uid="{2D05C558-E904-4D58-A3D8-82646281F3DD}" name="Column13485"/>
    <tableColumn id="13502" xr3:uid="{01CDF185-71FA-462E-9FF3-EE76E9470183}" name="Column13486"/>
    <tableColumn id="13503" xr3:uid="{E7158B16-ECD8-4BF2-A60A-0F99375664CE}" name="Column13487"/>
    <tableColumn id="13504" xr3:uid="{98684E28-C3ED-4509-8618-6BA6D69114FA}" name="Column13488"/>
    <tableColumn id="13505" xr3:uid="{0810C994-99BE-4A44-B29B-A6D1E1C1F062}" name="Column13489"/>
    <tableColumn id="13506" xr3:uid="{20A1BB29-18DF-49B0-B7D2-EFCCDC2A96BF}" name="Column13490"/>
    <tableColumn id="13507" xr3:uid="{30D51809-A06A-447C-A533-565CD6FCDDF4}" name="Column13491"/>
    <tableColumn id="13508" xr3:uid="{DE02A628-B100-4E2D-96A0-EFE640532298}" name="Column13492"/>
    <tableColumn id="13509" xr3:uid="{B2092A0C-3AB2-4D5C-9478-22A37351120D}" name="Column13493"/>
    <tableColumn id="13510" xr3:uid="{D90230D9-5F96-4D2F-AC32-A84D7B9F1448}" name="Column13494"/>
    <tableColumn id="13511" xr3:uid="{59130F60-02C9-44E2-8AB6-D1361E7A40A6}" name="Column13495"/>
    <tableColumn id="13512" xr3:uid="{BBB294AB-9756-47E7-B739-5514629E8B38}" name="Column13496"/>
    <tableColumn id="13513" xr3:uid="{75FBCBF2-D4DF-4888-B7C8-B1DD52EE6452}" name="Column13497"/>
    <tableColumn id="13514" xr3:uid="{E47632AE-4CA6-4F62-B795-7F7F5AEBFFE0}" name="Column13498"/>
    <tableColumn id="13515" xr3:uid="{541B6D81-F679-46CC-91C2-0279BD9C890E}" name="Column13499"/>
    <tableColumn id="13516" xr3:uid="{89291305-8BA7-41AA-AA46-85ED0F630DD5}" name="Column13500"/>
    <tableColumn id="13517" xr3:uid="{B8B6E453-A942-47D1-B63C-BF900E4AD522}" name="Column13501"/>
    <tableColumn id="13518" xr3:uid="{4A1F3506-3941-4A35-890E-401DBD297BDE}" name="Column13502"/>
    <tableColumn id="13519" xr3:uid="{514C341D-03B4-4D17-A5DF-81BE46742EC1}" name="Column13503"/>
    <tableColumn id="13520" xr3:uid="{66C7DEEB-4297-46E5-B4C4-8F1BC383B3DF}" name="Column13504"/>
    <tableColumn id="13521" xr3:uid="{754D75BE-E6BF-4DEF-B004-33CD5B7E63C2}" name="Column13505"/>
    <tableColumn id="13522" xr3:uid="{95F45469-383E-4087-8E26-32FA063D1FFB}" name="Column13506"/>
    <tableColumn id="13523" xr3:uid="{4822571D-255E-4113-80CC-76ED03A670D4}" name="Column13507"/>
    <tableColumn id="13524" xr3:uid="{7720EE96-CCBE-465D-AA6A-F29841C6E86C}" name="Column13508"/>
    <tableColumn id="13525" xr3:uid="{759BA84F-4455-4296-999B-358E87B7445A}" name="Column13509"/>
    <tableColumn id="13526" xr3:uid="{60D2398D-2C96-4024-9826-1203ABBD6C4E}" name="Column13510"/>
    <tableColumn id="13527" xr3:uid="{461633D7-5D07-4AC4-8D6D-97D662A1426B}" name="Column13511"/>
    <tableColumn id="13528" xr3:uid="{1D12725E-39C1-40B0-BD3A-BD5B504F7C51}" name="Column13512"/>
    <tableColumn id="13529" xr3:uid="{01FDFED0-D0F1-4EE8-9228-D698DCEC614F}" name="Column13513"/>
    <tableColumn id="13530" xr3:uid="{8AB1F682-BB41-4E20-A490-FEA6889C3C8F}" name="Column13514"/>
    <tableColumn id="13531" xr3:uid="{D219394A-ED6C-4044-9EA4-DF90725C7C94}" name="Column13515"/>
    <tableColumn id="13532" xr3:uid="{832612B5-8CFF-455C-8549-DE44E0A84896}" name="Column13516"/>
    <tableColumn id="13533" xr3:uid="{73BD6BF6-E499-4002-BDC4-BD93C8B05B2E}" name="Column13517"/>
    <tableColumn id="13534" xr3:uid="{22BC65B2-E3AA-4DE7-88C1-D31F61E7286A}" name="Column13518"/>
    <tableColumn id="13535" xr3:uid="{A9E6692C-DBAD-4CC9-A5B1-A097FC7B0540}" name="Column13519"/>
    <tableColumn id="13536" xr3:uid="{02138C96-5A4F-41F0-986C-D953B1B645D9}" name="Column13520"/>
    <tableColumn id="13537" xr3:uid="{7490DFAF-0D6C-438B-AEC3-5D825703A45B}" name="Column13521"/>
    <tableColumn id="13538" xr3:uid="{CE50B319-B7FF-40C4-B958-BBDB4E37D26E}" name="Column13522"/>
    <tableColumn id="13539" xr3:uid="{2D537F10-A552-46B7-9F7D-CDE7FE528BBA}" name="Column13523"/>
    <tableColumn id="13540" xr3:uid="{1B4D769C-8854-4436-B17A-FFD6800F887C}" name="Column13524"/>
    <tableColumn id="13541" xr3:uid="{2AA7FAF0-D50C-4393-9C80-BBF81CBDEAF7}" name="Column13525"/>
    <tableColumn id="13542" xr3:uid="{77F5E4B6-A47A-4F4D-89B5-E778F476905C}" name="Column13526"/>
    <tableColumn id="13543" xr3:uid="{5B2C7BDF-7FF3-47E0-98FD-5F242B1DCE2A}" name="Column13527"/>
    <tableColumn id="13544" xr3:uid="{AF381753-2822-45E3-BB9C-741452FB762B}" name="Column13528"/>
    <tableColumn id="13545" xr3:uid="{B5C0CA29-882A-4CF5-8F7A-E77A70E142AF}" name="Column13529"/>
    <tableColumn id="13546" xr3:uid="{6DB41D19-7774-4C67-9D73-9DDE1AECED2D}" name="Column13530"/>
    <tableColumn id="13547" xr3:uid="{7526CD31-DB0D-48DF-993A-094F275C6B5A}" name="Column13531"/>
    <tableColumn id="13548" xr3:uid="{89A4A7B9-548C-4C1E-A3B0-1C623DB51D51}" name="Column13532"/>
    <tableColumn id="13549" xr3:uid="{4A69EB3C-82A5-4C1B-A4A2-01BB8F401B1A}" name="Column13533"/>
    <tableColumn id="13550" xr3:uid="{4C52EEC9-D58F-4E03-AE3C-EDE7B959ABDC}" name="Column13534"/>
    <tableColumn id="13551" xr3:uid="{001464B5-DB6A-48C0-B39B-D9BCC67727CF}" name="Column13535"/>
    <tableColumn id="13552" xr3:uid="{A8197D90-43E2-42F4-91BF-0ED3AADAF96E}" name="Column13536"/>
    <tableColumn id="13553" xr3:uid="{2B58832C-472A-4119-8A80-FE149A34039C}" name="Column13537"/>
    <tableColumn id="13554" xr3:uid="{32D668C4-5098-4CB7-9F63-DA347977701E}" name="Column13538"/>
    <tableColumn id="13555" xr3:uid="{57CD03E5-4774-4FA6-AF92-70B2FCDB1222}" name="Column13539"/>
    <tableColumn id="13556" xr3:uid="{54774B19-7900-4BD6-9F16-5E2346EFA4AC}" name="Column13540"/>
    <tableColumn id="13557" xr3:uid="{7391C7E6-19FC-4423-AA40-FE058C02D930}" name="Column13541"/>
    <tableColumn id="13558" xr3:uid="{FFC9FFE7-ED35-4815-976E-282E0F0E5D93}" name="Column13542"/>
    <tableColumn id="13559" xr3:uid="{79AF2CCE-2979-4545-9609-9921B4B47D80}" name="Column13543"/>
    <tableColumn id="13560" xr3:uid="{9242CBB3-E969-4281-9950-682E02884788}" name="Column13544"/>
    <tableColumn id="13561" xr3:uid="{C311DB4E-FF5D-46AF-9499-132559D713DA}" name="Column13545"/>
    <tableColumn id="13562" xr3:uid="{767B557D-AC6A-4C80-943A-5033B3BD9430}" name="Column13546"/>
    <tableColumn id="13563" xr3:uid="{9D6F2DD8-4085-44E7-9CFC-F616CADB8459}" name="Column13547"/>
    <tableColumn id="13564" xr3:uid="{FD4A1CD8-1BB8-487B-9010-CD57A462E6AC}" name="Column13548"/>
    <tableColumn id="13565" xr3:uid="{73B7FAB0-B1B0-4FF6-A74F-E884843FA023}" name="Column13549"/>
    <tableColumn id="13566" xr3:uid="{B05A3462-38BA-4039-82C3-01AE84A28C68}" name="Column13550"/>
    <tableColumn id="13567" xr3:uid="{57DE3380-EEF8-4366-9328-EFBAE12913E4}" name="Column13551"/>
    <tableColumn id="13568" xr3:uid="{F5978E7D-FBE2-489F-8321-9480E1CD988D}" name="Column13552"/>
    <tableColumn id="13569" xr3:uid="{857DB831-D1B9-4E05-889E-B89B59EC9956}" name="Column13553"/>
    <tableColumn id="13570" xr3:uid="{54A16A9E-5A7A-4F07-B286-1DEBE7D3D835}" name="Column13554"/>
    <tableColumn id="13571" xr3:uid="{C48EB1A8-A765-493B-AAF0-6853F46F81BF}" name="Column13555"/>
    <tableColumn id="13572" xr3:uid="{625B4B59-08AE-459A-9079-04DE3BFCA955}" name="Column13556"/>
    <tableColumn id="13573" xr3:uid="{9B9A7190-3698-4B75-842A-23781912E65C}" name="Column13557"/>
    <tableColumn id="13574" xr3:uid="{6A634089-22D4-488B-9822-FD464AA70E61}" name="Column13558"/>
    <tableColumn id="13575" xr3:uid="{8E07CF6E-B941-4E02-9AFE-79BC129EFBE4}" name="Column13559"/>
    <tableColumn id="13576" xr3:uid="{5F76280C-0110-4F1C-89F6-B9FB351EDE3A}" name="Column13560"/>
    <tableColumn id="13577" xr3:uid="{3570D786-E2E1-4619-9CFD-AFA19AF08BA8}" name="Column13561"/>
    <tableColumn id="13578" xr3:uid="{77650787-1C81-44A8-8060-4DB6EF984F2A}" name="Column13562"/>
    <tableColumn id="13579" xr3:uid="{BA482688-61F0-4B6C-8D31-3D92AF0B78B3}" name="Column13563"/>
    <tableColumn id="13580" xr3:uid="{EDB25789-6AB9-4D10-B63D-BD86DC9EAE84}" name="Column13564"/>
    <tableColumn id="13581" xr3:uid="{B01DBF87-0E9F-4063-9F89-9AE9998FFBFF}" name="Column13565"/>
    <tableColumn id="13582" xr3:uid="{3C606F84-862B-4874-997D-C287975ACA7B}" name="Column13566"/>
    <tableColumn id="13583" xr3:uid="{820FA964-ECE5-4E8D-9A4D-EF2580D2B2D8}" name="Column13567"/>
    <tableColumn id="13584" xr3:uid="{A123E8B6-ADED-46C7-8BB0-BE7545872484}" name="Column13568"/>
    <tableColumn id="13585" xr3:uid="{C87B483E-5D69-418E-93E9-269CA22FE551}" name="Column13569"/>
    <tableColumn id="13586" xr3:uid="{43F0C0AA-0837-4AA7-B930-3B5D0AAAF97C}" name="Column13570"/>
    <tableColumn id="13587" xr3:uid="{191E2A5E-5B7B-4029-AEFA-08A817DB1FD8}" name="Column13571"/>
    <tableColumn id="13588" xr3:uid="{09B65345-3916-4110-87FA-B2A7A766EDCE}" name="Column13572"/>
    <tableColumn id="13589" xr3:uid="{CAD7CD7E-6848-44A5-9573-4E8058582CF4}" name="Column13573"/>
    <tableColumn id="13590" xr3:uid="{4E6AFCF8-84D6-41A4-9AC5-FE72138304C1}" name="Column13574"/>
    <tableColumn id="13591" xr3:uid="{C4788B71-D5EB-419E-AE0C-C4AEC5CC1BC6}" name="Column13575"/>
    <tableColumn id="13592" xr3:uid="{294A4C72-5781-45B4-AE91-97E6A8B11A0E}" name="Column13576"/>
    <tableColumn id="13593" xr3:uid="{79ACADC8-5A6C-43D4-8E49-25419923849A}" name="Column13577"/>
    <tableColumn id="13594" xr3:uid="{B5513C3A-AF65-4292-8A63-2772DCF829AB}" name="Column13578"/>
    <tableColumn id="13595" xr3:uid="{FF2BE660-8ED4-4BAA-8A6E-464066E02C15}" name="Column13579"/>
    <tableColumn id="13596" xr3:uid="{6B3C5984-9B06-4D23-B04F-2D7148562FE7}" name="Column13580"/>
    <tableColumn id="13597" xr3:uid="{F03D0534-C1A4-4C6B-8E6D-DE4C03C96790}" name="Column13581"/>
    <tableColumn id="13598" xr3:uid="{93F5B995-A267-4191-AE3B-00D10A1976AF}" name="Column13582"/>
    <tableColumn id="13599" xr3:uid="{7285C633-F665-4C33-B547-9F0FC57E238C}" name="Column13583"/>
    <tableColumn id="13600" xr3:uid="{101D0824-B51A-44AC-9285-F65852B2E538}" name="Column13584"/>
    <tableColumn id="13601" xr3:uid="{44B6F926-05BC-4A69-9035-B886E05172A7}" name="Column13585"/>
    <tableColumn id="13602" xr3:uid="{8F16D58F-ABE0-48AC-96FC-AA48CB26DEC1}" name="Column13586"/>
    <tableColumn id="13603" xr3:uid="{B0D8E691-6214-4B25-A2F2-AAB66D745F9C}" name="Column13587"/>
    <tableColumn id="13604" xr3:uid="{D732C7F2-CA25-4105-B349-C7AEDB6EBCE3}" name="Column13588"/>
    <tableColumn id="13605" xr3:uid="{4D19FBF0-0E7D-4A82-A114-FD68DAAC1E6F}" name="Column13589"/>
    <tableColumn id="13606" xr3:uid="{FC645C0B-BE06-4C00-8B6B-9613A35A52C9}" name="Column13590"/>
    <tableColumn id="13607" xr3:uid="{C766098E-A510-480B-8CE4-781AE83E700C}" name="Column13591"/>
    <tableColumn id="13608" xr3:uid="{3E3896DC-1D30-40AB-84C7-BABF851BDB7C}" name="Column13592"/>
    <tableColumn id="13609" xr3:uid="{958F4CE7-2BDB-4600-89CF-A70717BE76C3}" name="Column13593"/>
    <tableColumn id="13610" xr3:uid="{220AC18D-B6CF-40AB-8AC2-EE06F673AF61}" name="Column13594"/>
    <tableColumn id="13611" xr3:uid="{DB82D1C0-6BCF-4538-BF64-E5690E1E6D0E}" name="Column13595"/>
    <tableColumn id="13612" xr3:uid="{BF30E252-B61C-486F-8536-D84E6709E3FF}" name="Column13596"/>
    <tableColumn id="13613" xr3:uid="{5AB24848-2814-4BD3-AD95-2BDAC7EBA1B2}" name="Column13597"/>
    <tableColumn id="13614" xr3:uid="{DAEFC068-15DC-4F83-9818-83189F108E9E}" name="Column13598"/>
    <tableColumn id="13615" xr3:uid="{3455A857-64F1-45E4-91A6-49D2CFD21BF3}" name="Column13599"/>
    <tableColumn id="13616" xr3:uid="{BB0EFEBF-E3A1-4B23-93A4-E56B46DCD5D8}" name="Column13600"/>
    <tableColumn id="13617" xr3:uid="{DF1B9D2A-7D97-49EF-BD49-819EDA0364D9}" name="Column13601"/>
    <tableColumn id="13618" xr3:uid="{E544BC69-44E6-4CA5-B952-D483DE320C5C}" name="Column13602"/>
    <tableColumn id="13619" xr3:uid="{CD75EF04-63A5-453F-A3A1-09521784C842}" name="Column13603"/>
    <tableColumn id="13620" xr3:uid="{A4A9A5F6-16C6-4A57-B84B-B08FB9471A34}" name="Column13604"/>
    <tableColumn id="13621" xr3:uid="{E4D6F96B-91BF-4E9E-8C05-82F51D8B855C}" name="Column13605"/>
    <tableColumn id="13622" xr3:uid="{BA36BD15-CB06-4229-A96A-169A41AA9143}" name="Column13606"/>
    <tableColumn id="13623" xr3:uid="{FFFACEB1-DF9C-400A-B924-5F51EA960511}" name="Column13607"/>
    <tableColumn id="13624" xr3:uid="{9C5B8B4F-8D9F-4327-874A-8909C256CCFE}" name="Column13608"/>
    <tableColumn id="13625" xr3:uid="{C064634A-A344-47CA-95D7-EEAB19D316DB}" name="Column13609"/>
    <tableColumn id="13626" xr3:uid="{AA5E9A1F-0B70-4005-B7F2-3E22FB98328F}" name="Column13610"/>
    <tableColumn id="13627" xr3:uid="{C947AA8A-1E3F-4A27-AE4F-420EB93A3B9E}" name="Column13611"/>
    <tableColumn id="13628" xr3:uid="{68B001C9-AE5D-4966-AA8F-8858A1B05ACA}" name="Column13612"/>
    <tableColumn id="13629" xr3:uid="{6D55B2A9-2D07-4393-918A-789B11AD3170}" name="Column13613"/>
    <tableColumn id="13630" xr3:uid="{9D37A283-10A2-4B2C-90EB-FAF0B08C066A}" name="Column13614"/>
    <tableColumn id="13631" xr3:uid="{CD618361-33D2-4773-9419-A956F7668866}" name="Column13615"/>
    <tableColumn id="13632" xr3:uid="{4F87471B-5711-4DF0-B68B-363CC0DED984}" name="Column13616"/>
    <tableColumn id="13633" xr3:uid="{F7F41999-3A2C-4BFF-A1E7-42C60236AA71}" name="Column13617"/>
    <tableColumn id="13634" xr3:uid="{581C0821-6621-427A-90C9-17EA2FA13F0A}" name="Column13618"/>
    <tableColumn id="13635" xr3:uid="{19283F5C-9CAB-4720-B3A6-886B5C3BD809}" name="Column13619"/>
    <tableColumn id="13636" xr3:uid="{3C78BA39-20D8-4438-8AE0-070D256B993A}" name="Column13620"/>
    <tableColumn id="13637" xr3:uid="{DAF341A7-6A75-49AB-9A65-4215086E4662}" name="Column13621"/>
    <tableColumn id="13638" xr3:uid="{A8F482AB-A2CD-4A4E-9F27-D2AFE1B19167}" name="Column13622"/>
    <tableColumn id="13639" xr3:uid="{2E551AAE-2573-4648-B017-93631621CDE3}" name="Column13623"/>
    <tableColumn id="13640" xr3:uid="{40EC301E-5B86-42BE-96CB-831F6D28192E}" name="Column13624"/>
    <tableColumn id="13641" xr3:uid="{E1009300-8384-4459-AD19-9F6EE2F79FC0}" name="Column13625"/>
    <tableColumn id="13642" xr3:uid="{B2AB6731-348B-470D-8209-FD85F622E814}" name="Column13626"/>
    <tableColumn id="13643" xr3:uid="{746E9D8C-2EE3-4A42-9DE5-F2CE15B07BB8}" name="Column13627"/>
    <tableColumn id="13644" xr3:uid="{1E71D2D0-B60E-4FCD-822A-323E1BB077B2}" name="Column13628"/>
    <tableColumn id="13645" xr3:uid="{7B7C4350-EF3A-48B0-AA22-6955E2874A26}" name="Column13629"/>
    <tableColumn id="13646" xr3:uid="{76369B7C-05CE-41C2-8C4C-F27BFEF16EB6}" name="Column13630"/>
    <tableColumn id="13647" xr3:uid="{C4395B52-41E0-4E71-8225-666F22E6B8C4}" name="Column13631"/>
    <tableColumn id="13648" xr3:uid="{DE32C904-09F4-479F-BABE-4D591BEF3691}" name="Column13632"/>
    <tableColumn id="13649" xr3:uid="{29697661-1D3A-4625-9760-5DAB2B94B86F}" name="Column13633"/>
    <tableColumn id="13650" xr3:uid="{5955AE70-2167-4FF1-BA61-5E00CA6E5C48}" name="Column13634"/>
    <tableColumn id="13651" xr3:uid="{83EC0A9F-4AD2-43B5-BAC8-5F8C6C81F3F1}" name="Column13635"/>
    <tableColumn id="13652" xr3:uid="{2D0B33F7-4504-4B2A-8A49-E735D72E6162}" name="Column13636"/>
    <tableColumn id="13653" xr3:uid="{E8FC5594-752A-41BF-A5F4-7C20C6AB2BBC}" name="Column13637"/>
    <tableColumn id="13654" xr3:uid="{5B0A678E-B9B6-4AA4-8D87-C0A8AF379328}" name="Column13638"/>
    <tableColumn id="13655" xr3:uid="{610DFAE2-F86D-40FD-9EC6-5544D83574D3}" name="Column13639"/>
    <tableColumn id="13656" xr3:uid="{F67A36A2-0CDF-4ECC-87A7-1683DDBDF3F3}" name="Column13640"/>
    <tableColumn id="13657" xr3:uid="{BBCFD2EF-182B-4C5E-894E-3D770DB86504}" name="Column13641"/>
    <tableColumn id="13658" xr3:uid="{E6A480A6-C3AA-46DF-A804-49D94188C8FF}" name="Column13642"/>
    <tableColumn id="13659" xr3:uid="{9709D629-2886-4D28-A987-4599941C2806}" name="Column13643"/>
    <tableColumn id="13660" xr3:uid="{08FFDF46-FB8B-44AF-9B2F-DE91E3D2B3BF}" name="Column13644"/>
    <tableColumn id="13661" xr3:uid="{1F7AB054-B797-4AD5-9490-DFA1293453E1}" name="Column13645"/>
    <tableColumn id="13662" xr3:uid="{362E2827-11B9-4ED1-AFC9-73F9EA109C47}" name="Column13646"/>
    <tableColumn id="13663" xr3:uid="{437B8909-C65A-49E4-B852-55603D407F14}" name="Column13647"/>
    <tableColumn id="13664" xr3:uid="{49E7226B-39A6-46C3-95EF-60A9C6CF8A7E}" name="Column13648"/>
    <tableColumn id="13665" xr3:uid="{A79FA994-840E-4F22-9AE7-58B08B0313C7}" name="Column13649"/>
    <tableColumn id="13666" xr3:uid="{3246E5BC-170E-44E1-B9A8-08954A499976}" name="Column13650"/>
    <tableColumn id="13667" xr3:uid="{8302D34A-B542-440E-A9D9-A53B0C5BFF3D}" name="Column13651"/>
    <tableColumn id="13668" xr3:uid="{FE1AD7C5-8424-4245-AC65-69A40BBF20CF}" name="Column13652"/>
    <tableColumn id="13669" xr3:uid="{C41A6658-59C1-4DCC-B906-DE7775353CDA}" name="Column13653"/>
    <tableColumn id="13670" xr3:uid="{E7AF023A-852E-45B9-81E6-389854242577}" name="Column13654"/>
    <tableColumn id="13671" xr3:uid="{A8C46535-ED15-450D-B439-66B72CEDDBF2}" name="Column13655"/>
    <tableColumn id="13672" xr3:uid="{BC03510E-3DC0-42C1-96CC-6D2103E68518}" name="Column13656"/>
    <tableColumn id="13673" xr3:uid="{60E772A0-7967-46BF-9D68-2F1A945DB2EF}" name="Column13657"/>
    <tableColumn id="13674" xr3:uid="{8FA4583D-C630-47DE-B072-F6618792C61C}" name="Column13658"/>
    <tableColumn id="13675" xr3:uid="{A6F49757-57F6-4F02-A2B7-8C6BA2F4A47C}" name="Column13659"/>
    <tableColumn id="13676" xr3:uid="{342C6545-066D-4645-A130-5100AD61CEEA}" name="Column13660"/>
    <tableColumn id="13677" xr3:uid="{A41484D4-F52D-456B-A5FC-A26F6A8CFAA1}" name="Column13661"/>
    <tableColumn id="13678" xr3:uid="{B6E3ED20-F8A9-410E-AD7F-03197D0C45AF}" name="Column13662"/>
    <tableColumn id="13679" xr3:uid="{D9ED3755-1CF8-4021-B83C-C9A708508871}" name="Column13663"/>
    <tableColumn id="13680" xr3:uid="{AF825AF4-47D8-43F5-BDB6-B472707F79C5}" name="Column13664"/>
    <tableColumn id="13681" xr3:uid="{FA02E05B-76ED-4D4E-8D6B-27AA805DCA8D}" name="Column13665"/>
    <tableColumn id="13682" xr3:uid="{8F8DA78E-4B2B-4A15-BBDB-149CDB740E19}" name="Column13666"/>
    <tableColumn id="13683" xr3:uid="{DB3A3B85-0AC3-48B4-B465-4916DF79418F}" name="Column13667"/>
    <tableColumn id="13684" xr3:uid="{9C3D0499-72F7-466F-9B7A-850DCD33FDE3}" name="Column13668"/>
    <tableColumn id="13685" xr3:uid="{70684132-4622-4EA9-96A2-F6BECE245E2C}" name="Column13669"/>
    <tableColumn id="13686" xr3:uid="{9836E4CB-BF15-42DC-AD90-893ECCEF5C94}" name="Column13670"/>
    <tableColumn id="13687" xr3:uid="{CF032BD8-772C-4AF4-8D0B-95188CD056EA}" name="Column13671"/>
    <tableColumn id="13688" xr3:uid="{77672FBB-4A28-4611-9F99-6D1A8517E697}" name="Column13672"/>
    <tableColumn id="13689" xr3:uid="{610D1CA6-957F-461F-9A16-614F18AB6FD2}" name="Column13673"/>
    <tableColumn id="13690" xr3:uid="{63390F2E-266E-462A-B2F8-92AD9FA82525}" name="Column13674"/>
    <tableColumn id="13691" xr3:uid="{7DD497EE-7086-4EE9-9126-DD5DDC69C039}" name="Column13675"/>
    <tableColumn id="13692" xr3:uid="{BAA84992-864E-4FE8-828C-F4E439D280B6}" name="Column13676"/>
    <tableColumn id="13693" xr3:uid="{4918C98E-C254-4455-BA1D-14395D9F85A2}" name="Column13677"/>
    <tableColumn id="13694" xr3:uid="{1ECB5E3D-AD74-4A5A-AC0A-B6DF9670B7D5}" name="Column13678"/>
    <tableColumn id="13695" xr3:uid="{54153B6A-8493-43B8-80FD-054CB4C85899}" name="Column13679"/>
    <tableColumn id="13696" xr3:uid="{73F587D2-AD6A-4145-A3A1-410738B119ED}" name="Column13680"/>
    <tableColumn id="13697" xr3:uid="{25DAC715-F65F-4010-8BA5-6AA8C5BD4227}" name="Column13681"/>
    <tableColumn id="13698" xr3:uid="{9581C427-9EA5-4179-84D6-AF2C296A2022}" name="Column13682"/>
    <tableColumn id="13699" xr3:uid="{900FEAA6-C02C-4B9C-A3F2-3877F3E2385E}" name="Column13683"/>
    <tableColumn id="13700" xr3:uid="{4EFFD8F4-CAA4-4911-95E7-08810674A34F}" name="Column13684"/>
    <tableColumn id="13701" xr3:uid="{A28E9DFC-090F-4992-859C-0D6909E5AF64}" name="Column13685"/>
    <tableColumn id="13702" xr3:uid="{40ABA121-7708-45F1-AC67-EDA8F0639BB5}" name="Column13686"/>
    <tableColumn id="13703" xr3:uid="{819A8A63-4FC8-4200-8C54-AD7C7BCD8069}" name="Column13687"/>
    <tableColumn id="13704" xr3:uid="{D47D0F85-BA98-4891-9690-5FB1EFDBFEF5}" name="Column13688"/>
    <tableColumn id="13705" xr3:uid="{F3E51A53-F307-4252-A406-D9895D19868B}" name="Column13689"/>
    <tableColumn id="13706" xr3:uid="{85487C8D-79A0-4AC2-96FD-E660D0A46F44}" name="Column13690"/>
    <tableColumn id="13707" xr3:uid="{B9877852-778F-4A63-8791-908099A744EE}" name="Column13691"/>
    <tableColumn id="13708" xr3:uid="{04F7F3CA-C300-4523-90BC-4795B627045D}" name="Column13692"/>
    <tableColumn id="13709" xr3:uid="{E1FEC414-F664-4AC1-ACE7-E7A32EF558C1}" name="Column13693"/>
    <tableColumn id="13710" xr3:uid="{BA0A9B2C-FC11-4916-9842-BF7ECD6F2B06}" name="Column13694"/>
    <tableColumn id="13711" xr3:uid="{6BA333A9-3C7C-4C04-9240-E153FA2571D2}" name="Column13695"/>
    <tableColumn id="13712" xr3:uid="{C356AF48-CC70-4509-99F5-CABC1C8AA035}" name="Column13696"/>
    <tableColumn id="13713" xr3:uid="{A2D2FC6E-5C08-44DE-9109-D1070FC68052}" name="Column13697"/>
    <tableColumn id="13714" xr3:uid="{DFFC65FF-BAB4-4714-8DDB-E78D705B7F17}" name="Column13698"/>
    <tableColumn id="13715" xr3:uid="{04DDD8A5-E9F5-4818-87AD-18A11E64FC31}" name="Column13699"/>
    <tableColumn id="13716" xr3:uid="{2D66CBE5-4152-46EB-AB75-A24B66681B20}" name="Column13700"/>
    <tableColumn id="13717" xr3:uid="{F474F79F-AC67-45B1-BE77-F86D62F6AE60}" name="Column13701"/>
    <tableColumn id="13718" xr3:uid="{CBC19C38-535C-49C9-8E9B-DB8990675C3D}" name="Column13702"/>
    <tableColumn id="13719" xr3:uid="{65965B90-2862-47FE-8F29-0B23BF0098C6}" name="Column13703"/>
    <tableColumn id="13720" xr3:uid="{B79DD281-FACC-486C-9471-D1862991351B}" name="Column13704"/>
    <tableColumn id="13721" xr3:uid="{3B75B43B-05FC-43FD-B6DE-382C74201219}" name="Column13705"/>
    <tableColumn id="13722" xr3:uid="{1E12E77C-1B76-4245-99D0-D55CEB2C7EB6}" name="Column13706"/>
    <tableColumn id="13723" xr3:uid="{B52AF2C7-B296-447A-807A-7159C0067698}" name="Column13707"/>
    <tableColumn id="13724" xr3:uid="{509F8196-10A2-4F74-99FD-8D27064BDBD6}" name="Column13708"/>
    <tableColumn id="13725" xr3:uid="{801864A1-7FB5-4EA3-AFFE-342B614BA8D3}" name="Column13709"/>
    <tableColumn id="13726" xr3:uid="{6AC71434-2A58-4DA7-8C63-F1660ABDB9A1}" name="Column13710"/>
    <tableColumn id="13727" xr3:uid="{290E52E0-B8DD-4A25-A21A-915A2751E60F}" name="Column13711"/>
    <tableColumn id="13728" xr3:uid="{AF2984F2-953F-42DF-8584-49BD2EAC9EA2}" name="Column13712"/>
    <tableColumn id="13729" xr3:uid="{D74B416A-1F4F-47FE-A593-297D579F11DD}" name="Column13713"/>
    <tableColumn id="13730" xr3:uid="{653BE4F9-B07D-4671-B285-5EF076121BC0}" name="Column13714"/>
    <tableColumn id="13731" xr3:uid="{113148FA-88B2-47FA-AF24-435632314F45}" name="Column13715"/>
    <tableColumn id="13732" xr3:uid="{9515B052-B9EE-4AF4-8DD7-65BEEFFE32CB}" name="Column13716"/>
    <tableColumn id="13733" xr3:uid="{6CE6E514-88BA-43DF-8C9B-6206B69B609D}" name="Column13717"/>
    <tableColumn id="13734" xr3:uid="{8D1AE5E9-87D0-435F-829C-FC722CB6B721}" name="Column13718"/>
    <tableColumn id="13735" xr3:uid="{3BC14FF2-2BC0-4115-92EF-B402D1319420}" name="Column13719"/>
    <tableColumn id="13736" xr3:uid="{6DCE447A-A2FC-44CD-B292-592DED37046C}" name="Column13720"/>
    <tableColumn id="13737" xr3:uid="{07B809C3-9F93-4911-8713-27ADD1D72DE8}" name="Column13721"/>
    <tableColumn id="13738" xr3:uid="{72053494-E736-40FE-8B15-BBE99BE68C90}" name="Column13722"/>
    <tableColumn id="13739" xr3:uid="{3F5D6C59-A673-407E-AC08-17D88ADE06A8}" name="Column13723"/>
    <tableColumn id="13740" xr3:uid="{B1F8C727-C7CC-4B3D-B54D-1C2751A94789}" name="Column13724"/>
    <tableColumn id="13741" xr3:uid="{ED7D94F0-50C8-4AF1-BFAB-1128AA991848}" name="Column13725"/>
    <tableColumn id="13742" xr3:uid="{271C1BEB-0679-41F0-A376-03D57A2731FE}" name="Column13726"/>
    <tableColumn id="13743" xr3:uid="{FA3F3D77-82F7-420F-BCFF-70E1AF78221C}" name="Column13727"/>
    <tableColumn id="13744" xr3:uid="{4CC9712F-A80D-4E0B-AB58-DA815DC9EA21}" name="Column13728"/>
    <tableColumn id="13745" xr3:uid="{CF1D48B7-D1E5-473F-B07B-8FE9D277C820}" name="Column13729"/>
    <tableColumn id="13746" xr3:uid="{223FDF83-0EED-4679-AD1D-7A4DF5E41717}" name="Column13730"/>
    <tableColumn id="13747" xr3:uid="{D5C1F1C3-AF16-49C1-A990-23528B3327E9}" name="Column13731"/>
    <tableColumn id="13748" xr3:uid="{DFAE36FD-9B98-4C8A-A86B-47D5AE54B2A0}" name="Column13732"/>
    <tableColumn id="13749" xr3:uid="{F7CD02D4-1347-4D93-9337-56CCDBF9B499}" name="Column13733"/>
    <tableColumn id="13750" xr3:uid="{364BD02D-6513-448D-A85A-19A2926E2949}" name="Column13734"/>
    <tableColumn id="13751" xr3:uid="{4B8BBE84-B923-4860-A7C1-E00516E2993C}" name="Column13735"/>
    <tableColumn id="13752" xr3:uid="{A95F2F6C-41C1-4CD5-8A7E-B39CD69ADD67}" name="Column13736"/>
    <tableColumn id="13753" xr3:uid="{202764B0-6464-46C5-A932-42EC1B20AF57}" name="Column13737"/>
    <tableColumn id="13754" xr3:uid="{5359127D-C130-4583-A985-4D6DA295CA83}" name="Column13738"/>
    <tableColumn id="13755" xr3:uid="{C63260B4-B46A-4BC3-9242-CBD809FA3E7A}" name="Column13739"/>
    <tableColumn id="13756" xr3:uid="{0CA66EAE-53CB-4F59-8726-AD771BA649F5}" name="Column13740"/>
    <tableColumn id="13757" xr3:uid="{33BB52BF-8572-4D7C-B17E-3ABD188D14D1}" name="Column13741"/>
    <tableColumn id="13758" xr3:uid="{4B89F330-4D03-4855-8E13-CFBAD8F463B2}" name="Column13742"/>
    <tableColumn id="13759" xr3:uid="{DDF41B91-2740-4E05-8624-0BAD6BFD19AE}" name="Column13743"/>
    <tableColumn id="13760" xr3:uid="{FABF3484-F110-4806-A79A-ECF267104B6D}" name="Column13744"/>
    <tableColumn id="13761" xr3:uid="{9F9763FF-86A2-479A-9FDC-F005F322D145}" name="Column13745"/>
    <tableColumn id="13762" xr3:uid="{8E7A7DC5-8972-494F-9CFE-425356A7FE67}" name="Column13746"/>
    <tableColumn id="13763" xr3:uid="{EEA3FFF2-D4B8-41F0-817D-7A02D5C7BE6B}" name="Column13747"/>
    <tableColumn id="13764" xr3:uid="{C4965085-1C3B-4132-9369-C5E1013AB0B3}" name="Column13748"/>
    <tableColumn id="13765" xr3:uid="{A6FE506C-7EF1-4B4A-AA0B-E3F816C5858E}" name="Column13749"/>
    <tableColumn id="13766" xr3:uid="{F0F8EBFA-DBCA-48B9-BD74-AEE3B58E1C92}" name="Column13750"/>
    <tableColumn id="13767" xr3:uid="{0E92E8A8-A400-4F68-9031-986155E1544C}" name="Column13751"/>
    <tableColumn id="13768" xr3:uid="{2BBA43AF-ED4C-440E-B34F-FDB105D93438}" name="Column13752"/>
    <tableColumn id="13769" xr3:uid="{47064AE9-3E7C-4D02-AB6E-4AA511C15C46}" name="Column13753"/>
    <tableColumn id="13770" xr3:uid="{B494B651-463C-4A44-9A6D-86123B16E24D}" name="Column13754"/>
    <tableColumn id="13771" xr3:uid="{C26FBB42-B4A2-4275-B592-AC01BE8690A0}" name="Column13755"/>
    <tableColumn id="13772" xr3:uid="{F61028A1-3BB5-46C3-91B7-2DF942EE8E3F}" name="Column13756"/>
    <tableColumn id="13773" xr3:uid="{24ACFC8F-056E-424E-889F-6C1FB4D1DE59}" name="Column13757"/>
    <tableColumn id="13774" xr3:uid="{0291FAD5-95FF-4F01-BBE0-9014C36670D6}" name="Column13758"/>
    <tableColumn id="13775" xr3:uid="{15E6EF8D-2499-47D3-98D6-36942AF62F46}" name="Column13759"/>
    <tableColumn id="13776" xr3:uid="{E1881741-BF9F-4971-9B6A-FDC04C58F1BB}" name="Column13760"/>
    <tableColumn id="13777" xr3:uid="{768611E0-EEB8-4933-851E-D84806BC834F}" name="Column13761"/>
    <tableColumn id="13778" xr3:uid="{78C3A13F-D8E1-43CC-A084-597ABFBFA5AD}" name="Column13762"/>
    <tableColumn id="13779" xr3:uid="{6D7E57E3-B169-42E6-9AD1-A1BA6C48CA89}" name="Column13763"/>
    <tableColumn id="13780" xr3:uid="{F66F2A15-D9BF-408F-88B2-4F1226CA9836}" name="Column13764"/>
    <tableColumn id="13781" xr3:uid="{8EA544AE-7449-484F-9C04-143F344E7E25}" name="Column13765"/>
    <tableColumn id="13782" xr3:uid="{84D7C790-0D39-4A29-B702-B47CA9C6F7DE}" name="Column13766"/>
    <tableColumn id="13783" xr3:uid="{00DA4942-B7AE-47C3-9596-D9BB41581A30}" name="Column13767"/>
    <tableColumn id="13784" xr3:uid="{70F7E62B-22EB-4D32-858C-802223ECB0E5}" name="Column13768"/>
    <tableColumn id="13785" xr3:uid="{4D63C687-989C-4F66-B416-F4E4ACCCD6DF}" name="Column13769"/>
    <tableColumn id="13786" xr3:uid="{B96A6675-3757-4B92-BF5D-DB963E3A901C}" name="Column13770"/>
    <tableColumn id="13787" xr3:uid="{DC8D3114-9475-48FE-B89B-4D6F28EDBC6D}" name="Column13771"/>
    <tableColumn id="13788" xr3:uid="{110A02A7-BC94-4242-92D7-D781BFBF755E}" name="Column13772"/>
    <tableColumn id="13789" xr3:uid="{0B3DCA36-D136-4355-9FEF-3CD59D6396DA}" name="Column13773"/>
    <tableColumn id="13790" xr3:uid="{A431307A-97E7-4097-A768-AF103998937C}" name="Column13774"/>
    <tableColumn id="13791" xr3:uid="{F9AC9797-0F7C-47E8-A672-6242BD88CA38}" name="Column13775"/>
    <tableColumn id="13792" xr3:uid="{16107F05-929D-4A3F-98DF-B20B7DAD4E24}" name="Column13776"/>
    <tableColumn id="13793" xr3:uid="{617A39E8-CC25-457D-A1C9-305C2F39B0BE}" name="Column13777"/>
    <tableColumn id="13794" xr3:uid="{0273E3EB-11D1-4F1C-AC29-71B61A3DE1D9}" name="Column13778"/>
    <tableColumn id="13795" xr3:uid="{3C01AD39-B979-47FB-ACEF-F5D5C3066F99}" name="Column13779"/>
    <tableColumn id="13796" xr3:uid="{D846D3E1-8614-4E64-9144-1BA15B069E84}" name="Column13780"/>
    <tableColumn id="13797" xr3:uid="{D5A9539F-B148-4111-AB7C-9A783A4C28A8}" name="Column13781"/>
    <tableColumn id="13798" xr3:uid="{378979F6-62DE-400D-84A7-010D28F26FBD}" name="Column13782"/>
    <tableColumn id="13799" xr3:uid="{E31B4E82-38DD-4D59-ACA8-01366CB32E24}" name="Column13783"/>
    <tableColumn id="13800" xr3:uid="{E8AFD5AA-C8C2-495E-BFEF-294E4C9A4BBB}" name="Column13784"/>
    <tableColumn id="13801" xr3:uid="{95994F4E-6DB6-404A-9421-4678135ED592}" name="Column13785"/>
    <tableColumn id="13802" xr3:uid="{332C4640-0A3A-4142-925C-2FA6428493FC}" name="Column13786"/>
    <tableColumn id="13803" xr3:uid="{18F5454B-142A-412F-93C6-55979208ACD5}" name="Column13787"/>
    <tableColumn id="13804" xr3:uid="{1F2FCA2E-3C39-4915-800F-07D0A4D1D4CF}" name="Column13788"/>
    <tableColumn id="13805" xr3:uid="{3A7D6A68-69CC-44A9-8929-98FF25D01208}" name="Column13789"/>
    <tableColumn id="13806" xr3:uid="{BCF4D3A4-FA6A-45CD-810C-08285649FC9D}" name="Column13790"/>
    <tableColumn id="13807" xr3:uid="{28E976DD-E4BC-4CEC-873C-8E22B831AD57}" name="Column13791"/>
    <tableColumn id="13808" xr3:uid="{508AC2E4-127D-4E32-8A37-A8D35BF32917}" name="Column13792"/>
    <tableColumn id="13809" xr3:uid="{8FB1E550-32D5-4C25-B1D5-30E7681FD1C1}" name="Column13793"/>
    <tableColumn id="13810" xr3:uid="{1E08333F-CE07-4E8C-A1E4-EFB71CD4E093}" name="Column13794"/>
    <tableColumn id="13811" xr3:uid="{4BCE3CCA-223C-41EA-877C-A60EA90103A1}" name="Column13795"/>
    <tableColumn id="13812" xr3:uid="{A6BC3992-8522-4B41-B6F1-BC0BC70292EB}" name="Column13796"/>
    <tableColumn id="13813" xr3:uid="{9CC297FD-663D-4570-8113-CD77FF0649B1}" name="Column13797"/>
    <tableColumn id="13814" xr3:uid="{4B1EBDB1-B952-4132-8B81-BDC210B633D3}" name="Column13798"/>
    <tableColumn id="13815" xr3:uid="{5613E1E2-3EEA-449B-B64F-6825B3FDAB64}" name="Column13799"/>
    <tableColumn id="13816" xr3:uid="{A74C9933-7C21-4F5D-AA87-242F129D142B}" name="Column13800"/>
    <tableColumn id="13817" xr3:uid="{49A9670D-C8C2-42DC-9EF1-F21024B14695}" name="Column13801"/>
    <tableColumn id="13818" xr3:uid="{14620FA8-1E31-422E-9457-49E19AC7F005}" name="Column13802"/>
    <tableColumn id="13819" xr3:uid="{839EA79B-335B-4AA5-B015-8B3D0A5A9ABD}" name="Column13803"/>
    <tableColumn id="13820" xr3:uid="{37B578E4-A011-46C1-BD1C-30DB3F0A2F6E}" name="Column13804"/>
    <tableColumn id="13821" xr3:uid="{1CB45CF6-2FC2-44A3-ADB8-032986CCBBD9}" name="Column13805"/>
    <tableColumn id="13822" xr3:uid="{76511712-6B8C-465F-A5AE-B956B2A2F51F}" name="Column13806"/>
    <tableColumn id="13823" xr3:uid="{D04F7F2D-530F-4697-BD41-53FB31222456}" name="Column13807"/>
    <tableColumn id="13824" xr3:uid="{10CB8E7B-9669-4CC7-A30E-44F76E3528C0}" name="Column13808"/>
    <tableColumn id="13825" xr3:uid="{FC1D954A-58A5-48AF-AE6F-6644BF807887}" name="Column13809"/>
    <tableColumn id="13826" xr3:uid="{80B55F6C-DB9B-47BC-B701-25B55739C37E}" name="Column13810"/>
    <tableColumn id="13827" xr3:uid="{885A884F-BD41-4217-B0A5-079FCB318F09}" name="Column13811"/>
    <tableColumn id="13828" xr3:uid="{E62622D5-1A74-4C1E-8204-3D91734BE84E}" name="Column13812"/>
    <tableColumn id="13829" xr3:uid="{5C19F8FC-9C86-45DA-BCE7-C4BDE6DBA4A1}" name="Column13813"/>
    <tableColumn id="13830" xr3:uid="{2489BFEC-A37F-41EE-8F19-3BB3AAE79B22}" name="Column13814"/>
    <tableColumn id="13831" xr3:uid="{D2F00994-D0A2-4A82-BBD2-6359BCC3EADE}" name="Column13815"/>
    <tableColumn id="13832" xr3:uid="{BB9B0F3D-467A-4334-82B8-CFC190FC1FAB}" name="Column13816"/>
    <tableColumn id="13833" xr3:uid="{80AFB53C-89A4-418B-81AB-EC72C5206D25}" name="Column13817"/>
    <tableColumn id="13834" xr3:uid="{87F6959B-8725-4B4A-8D32-8228B93FFDBF}" name="Column13818"/>
    <tableColumn id="13835" xr3:uid="{9734095E-B66F-424C-9A54-6410171CB756}" name="Column13819"/>
    <tableColumn id="13836" xr3:uid="{EBC47843-2BB5-4044-9B90-8D2B80D73019}" name="Column13820"/>
    <tableColumn id="13837" xr3:uid="{CD10FDC3-86FF-4FF8-B632-47D76FDBF437}" name="Column13821"/>
    <tableColumn id="13838" xr3:uid="{EDC38CF9-C25A-48C8-9C36-91D9F3785871}" name="Column13822"/>
    <tableColumn id="13839" xr3:uid="{2D495376-35B6-4EF8-BB07-047C4D68A8FA}" name="Column13823"/>
    <tableColumn id="13840" xr3:uid="{19262FE8-FCFF-4187-869D-2A081C085D66}" name="Column13824"/>
    <tableColumn id="13841" xr3:uid="{03D5686A-5FC5-407B-918F-3D9902EA68C9}" name="Column13825"/>
    <tableColumn id="13842" xr3:uid="{7A469255-6A27-473D-A4C9-054D9A7483A0}" name="Column13826"/>
    <tableColumn id="13843" xr3:uid="{0770F923-A870-43A4-9289-9701334804AA}" name="Column13827"/>
    <tableColumn id="13844" xr3:uid="{E6065215-FAD9-4EA7-96CD-E093127006F7}" name="Column13828"/>
    <tableColumn id="13845" xr3:uid="{BDE0514F-AC73-4C20-98E2-84689BBD307D}" name="Column13829"/>
    <tableColumn id="13846" xr3:uid="{D40CDE78-8D24-47B0-97BF-037F88D04298}" name="Column13830"/>
    <tableColumn id="13847" xr3:uid="{179C7AEB-ACE3-4EB0-89FA-4A5668A3E6CE}" name="Column13831"/>
    <tableColumn id="13848" xr3:uid="{070F3287-1810-4773-B793-0E96B6F324E6}" name="Column13832"/>
    <tableColumn id="13849" xr3:uid="{AFB52B48-E758-42F8-B865-256EF1573192}" name="Column13833"/>
    <tableColumn id="13850" xr3:uid="{5E983B23-9F8E-43FD-8183-6DC9226A14DC}" name="Column13834"/>
    <tableColumn id="13851" xr3:uid="{8162A645-D7B9-4494-867C-960605FCBD79}" name="Column13835"/>
    <tableColumn id="13852" xr3:uid="{3CB1ED2F-A1EF-4214-8558-7355E87AC3D6}" name="Column13836"/>
    <tableColumn id="13853" xr3:uid="{C7706B5C-514E-4278-8B32-709E1BD73EEA}" name="Column13837"/>
    <tableColumn id="13854" xr3:uid="{55EC1167-FB71-4B89-A178-4DA726569A9D}" name="Column13838"/>
    <tableColumn id="13855" xr3:uid="{95F92807-F222-4EF3-BA78-B84A92F1603F}" name="Column13839"/>
    <tableColumn id="13856" xr3:uid="{DD632DE1-F646-4FD0-A901-40A91BF6ECAC}" name="Column13840"/>
    <tableColumn id="13857" xr3:uid="{DC4FB34F-5724-467B-ADFC-BEE9D59D514E}" name="Column13841"/>
    <tableColumn id="13858" xr3:uid="{BCF3652E-2BD9-4A36-A435-B44C6471FFB7}" name="Column13842"/>
    <tableColumn id="13859" xr3:uid="{E9C9AD12-FA79-4F7E-BE4A-29C5B38A571F}" name="Column13843"/>
    <tableColumn id="13860" xr3:uid="{79F73865-F42A-44D4-A44B-74273F1DF7EB}" name="Column13844"/>
    <tableColumn id="13861" xr3:uid="{03686B80-4834-4180-A234-96B6D509DC2F}" name="Column13845"/>
    <tableColumn id="13862" xr3:uid="{F9709196-AC04-4DBB-9DB3-EBA13418DF9D}" name="Column13846"/>
    <tableColumn id="13863" xr3:uid="{B29101E4-B8AE-4E42-87C3-C369AEB03FE8}" name="Column13847"/>
    <tableColumn id="13864" xr3:uid="{0720BFBB-68C9-4472-99B4-972E11501AD4}" name="Column13848"/>
    <tableColumn id="13865" xr3:uid="{4CFC27EB-0B24-4D28-9C4B-ED078C94F26E}" name="Column13849"/>
    <tableColumn id="13866" xr3:uid="{1B978505-8627-4A8E-A427-326D608239FB}" name="Column13850"/>
    <tableColumn id="13867" xr3:uid="{7E589AB3-D387-4EB6-A656-C5EC6CC05C64}" name="Column13851"/>
    <tableColumn id="13868" xr3:uid="{018AD6CB-3F83-4465-904A-363B9947A615}" name="Column13852"/>
    <tableColumn id="13869" xr3:uid="{E717F58B-B3BE-449F-AF3B-53376431618B}" name="Column13853"/>
    <tableColumn id="13870" xr3:uid="{1C25C005-2B05-4B49-B413-BB7D400780BA}" name="Column13854"/>
    <tableColumn id="13871" xr3:uid="{DB2838DE-6A7E-49FC-9D02-E0B8F6FC137F}" name="Column13855"/>
    <tableColumn id="13872" xr3:uid="{56B6A7CF-8760-4974-AD40-E19AB9743746}" name="Column13856"/>
    <tableColumn id="13873" xr3:uid="{F65F894E-E5D1-46D5-A3F3-0623E346263C}" name="Column13857"/>
    <tableColumn id="13874" xr3:uid="{7E77C149-7BCA-4B18-AC3C-754A82B319FA}" name="Column13858"/>
    <tableColumn id="13875" xr3:uid="{0F9122CF-6DD7-40FD-AD22-B8F6DDE8BB19}" name="Column13859"/>
    <tableColumn id="13876" xr3:uid="{CCE5799B-4DCD-495D-A7D7-FF259A9F9C82}" name="Column13860"/>
    <tableColumn id="13877" xr3:uid="{23F32D5F-F005-4794-B35F-FD7F4339E79E}" name="Column13861"/>
    <tableColumn id="13878" xr3:uid="{9EDD5F5B-EA7D-45C8-A3C4-7D6BB4C4C238}" name="Column13862"/>
    <tableColumn id="13879" xr3:uid="{E2D2E121-8405-4574-84B1-67E84E9E3921}" name="Column13863"/>
    <tableColumn id="13880" xr3:uid="{43A43EDF-192B-4B02-BA13-6459ED05D03B}" name="Column13864"/>
    <tableColumn id="13881" xr3:uid="{34843B2B-4226-4097-8BBE-B73AB381C782}" name="Column13865"/>
    <tableColumn id="13882" xr3:uid="{4EDC161A-41BF-420E-8E25-B6CD72080831}" name="Column13866"/>
    <tableColumn id="13883" xr3:uid="{C1D769EF-07AB-4895-B70A-B0D8AC63CFF3}" name="Column13867"/>
    <tableColumn id="13884" xr3:uid="{595204BE-7F94-4B39-AFAB-E1CD90C27876}" name="Column13868"/>
    <tableColumn id="13885" xr3:uid="{1551C732-DD8A-40F4-9075-6D7B40A9F9F0}" name="Column13869"/>
    <tableColumn id="13886" xr3:uid="{9B30F8A9-0456-4FDF-8E55-CD2325EDE2E4}" name="Column13870"/>
    <tableColumn id="13887" xr3:uid="{306FF1E3-7E12-4BE9-8737-AE985502B965}" name="Column13871"/>
    <tableColumn id="13888" xr3:uid="{CB8E04FA-49C9-4BFE-BED6-58B39504C6B4}" name="Column13872"/>
    <tableColumn id="13889" xr3:uid="{343C0E63-4FC0-44E5-A5D6-E535CF0CE5B4}" name="Column13873"/>
    <tableColumn id="13890" xr3:uid="{F8FDC610-5646-4BB3-A25E-EB1CEE1A3691}" name="Column13874"/>
    <tableColumn id="13891" xr3:uid="{71859305-0304-43E7-9DC9-AE6F88929F96}" name="Column13875"/>
    <tableColumn id="13892" xr3:uid="{791D7C56-C4B9-43EC-915A-FD445F4E685C}" name="Column13876"/>
    <tableColumn id="13893" xr3:uid="{0D62691F-2FA3-42E1-8738-3B99ADC7AC66}" name="Column13877"/>
    <tableColumn id="13894" xr3:uid="{D54BF0EE-B3B3-4C05-B252-D5382B6B979E}" name="Column13878"/>
    <tableColumn id="13895" xr3:uid="{C9ACF713-EF13-4D63-A347-90FE09918EBB}" name="Column13879"/>
    <tableColumn id="13896" xr3:uid="{228FA390-D314-4A6A-BAFC-54FAEC8A32F2}" name="Column13880"/>
    <tableColumn id="13897" xr3:uid="{18CC36A5-DF3C-48E3-AB39-236642ABBB94}" name="Column13881"/>
    <tableColumn id="13898" xr3:uid="{33D0504C-8371-4BAE-BCC5-BE088EAC67D8}" name="Column13882"/>
    <tableColumn id="13899" xr3:uid="{C4DD874B-725D-46E2-B817-F986A2001F7D}" name="Column13883"/>
    <tableColumn id="13900" xr3:uid="{35FE3680-884D-42C4-8FCA-F330B9C8AF14}" name="Column13884"/>
    <tableColumn id="13901" xr3:uid="{8A2B5B07-37EC-4F6B-8162-D6B3D0C3716B}" name="Column13885"/>
    <tableColumn id="13902" xr3:uid="{18EB85AC-3C12-4D2A-ABDC-1FD3F86B2618}" name="Column13886"/>
    <tableColumn id="13903" xr3:uid="{2E27AD6F-7A6E-490B-A30A-B0AA6D51DBC7}" name="Column13887"/>
    <tableColumn id="13904" xr3:uid="{67F77866-035A-42D5-A90D-A9909894C3B4}" name="Column13888"/>
    <tableColumn id="13905" xr3:uid="{000D2A9B-EE26-44AF-9980-12878D373BA2}" name="Column13889"/>
    <tableColumn id="13906" xr3:uid="{C235C01D-396A-439C-8FE4-8F9DE0F38C5C}" name="Column13890"/>
    <tableColumn id="13907" xr3:uid="{F00F4781-3BF8-4834-9012-725EAA05D6FF}" name="Column13891"/>
    <tableColumn id="13908" xr3:uid="{35861B8F-8E21-4256-8EA3-1C46FBE4CC4F}" name="Column13892"/>
    <tableColumn id="13909" xr3:uid="{0CC9C8FC-C19E-4394-921C-F37FB33F7986}" name="Column13893"/>
    <tableColumn id="13910" xr3:uid="{E3E97E08-0CBF-4EEB-B5FE-EA23AEED666A}" name="Column13894"/>
    <tableColumn id="13911" xr3:uid="{39EF9B00-6987-40BA-8C28-4FB23EF2B335}" name="Column13895"/>
    <tableColumn id="13912" xr3:uid="{82EFCF4D-5C23-4B95-962C-FCBA4FB4CEDB}" name="Column13896"/>
    <tableColumn id="13913" xr3:uid="{E12E1FC4-3A16-483E-9E7F-7702CD9F5B68}" name="Column13897"/>
    <tableColumn id="13914" xr3:uid="{250C12BD-E706-41FC-9C8F-B2B41D4D53D9}" name="Column13898"/>
    <tableColumn id="13915" xr3:uid="{707469A2-878F-41FA-81BA-BFBFE5701D47}" name="Column13899"/>
    <tableColumn id="13916" xr3:uid="{53EFA38A-57C6-4C13-87E7-C27452063173}" name="Column13900"/>
    <tableColumn id="13917" xr3:uid="{A91C12D8-5C16-49D6-8B39-0A6C09CC4DA8}" name="Column13901"/>
    <tableColumn id="13918" xr3:uid="{A61EEE55-6C4C-4396-9D90-26B15E6AC447}" name="Column13902"/>
    <tableColumn id="13919" xr3:uid="{47666DDC-C27B-4F50-AC86-B6EBD2461342}" name="Column13903"/>
    <tableColumn id="13920" xr3:uid="{CD4D815F-4E6B-4B36-AE8B-21941619F4CE}" name="Column13904"/>
    <tableColumn id="13921" xr3:uid="{9214BFC3-C8B5-4F8B-8924-7569DC488083}" name="Column13905"/>
    <tableColumn id="13922" xr3:uid="{87F6131B-BF42-4D36-BCE0-AAEF6C902EDB}" name="Column13906"/>
    <tableColumn id="13923" xr3:uid="{E826E25B-1FA7-4513-874E-1DBBEF44615D}" name="Column13907"/>
    <tableColumn id="13924" xr3:uid="{5B03781B-1FB9-4CE1-8A51-8F34EE6A5A73}" name="Column13908"/>
    <tableColumn id="13925" xr3:uid="{9EB0F106-5234-4363-9D4E-309E8698D638}" name="Column13909"/>
    <tableColumn id="13926" xr3:uid="{E7141164-72AE-4164-987F-2940037C0B57}" name="Column13910"/>
    <tableColumn id="13927" xr3:uid="{4B8A52D9-FEC6-4360-9458-43ABDE84D5B5}" name="Column13911"/>
    <tableColumn id="13928" xr3:uid="{02B8F0FA-4335-4AD9-9C77-D6D3CA651D73}" name="Column13912"/>
    <tableColumn id="13929" xr3:uid="{DB17EDC0-BBFF-4594-BD02-2523068F1D60}" name="Column13913"/>
    <tableColumn id="13930" xr3:uid="{C22C1EAB-EFC0-4FB0-ADED-BFC987D14285}" name="Column13914"/>
    <tableColumn id="13931" xr3:uid="{CA0093FA-7EA6-4BF7-84BA-9917E90A210B}" name="Column13915"/>
    <tableColumn id="13932" xr3:uid="{C966A828-102A-4D6C-904B-F48FE9C6939F}" name="Column13916"/>
    <tableColumn id="13933" xr3:uid="{70DE614F-F3FF-44FF-8772-C6121959BEFD}" name="Column13917"/>
    <tableColumn id="13934" xr3:uid="{A6502885-CA8F-4EEE-87C1-EE13D9C89E27}" name="Column13918"/>
    <tableColumn id="13935" xr3:uid="{44051F4E-BEB8-4B26-A032-F31E8348B18D}" name="Column13919"/>
    <tableColumn id="13936" xr3:uid="{C44EC083-1047-4F2A-9192-C1CF291360F1}" name="Column13920"/>
    <tableColumn id="13937" xr3:uid="{BCBC5B54-9A8D-4B58-90AC-92C98285C74A}" name="Column13921"/>
    <tableColumn id="13938" xr3:uid="{07B9A425-8C82-48A0-8901-697103C51400}" name="Column13922"/>
    <tableColumn id="13939" xr3:uid="{1738A59A-4402-4B91-B9DF-0D4ABC01849D}" name="Column13923"/>
    <tableColumn id="13940" xr3:uid="{FE2FA5E8-754B-45A6-A4DA-268014933C4E}" name="Column13924"/>
    <tableColumn id="13941" xr3:uid="{31A90B8C-0AFB-4220-9126-718EE18DE6AE}" name="Column13925"/>
    <tableColumn id="13942" xr3:uid="{D94E1CB3-3AF6-4706-9947-68CFA664C807}" name="Column13926"/>
    <tableColumn id="13943" xr3:uid="{CF47A976-9631-4C8A-9155-01F3778A5EA2}" name="Column13927"/>
    <tableColumn id="13944" xr3:uid="{3505EBB2-1F95-48D6-81A5-257C2D219C33}" name="Column13928"/>
    <tableColumn id="13945" xr3:uid="{6C1958CF-F2B0-4F79-8BB7-E59023E27B89}" name="Column13929"/>
    <tableColumn id="13946" xr3:uid="{299A39D9-4A78-4EC4-9BBE-84CAF9CE5FFC}" name="Column13930"/>
    <tableColumn id="13947" xr3:uid="{BEFDEAF9-7580-4CCF-AE39-A2C8D7645B2F}" name="Column13931"/>
    <tableColumn id="13948" xr3:uid="{704A25C8-1D49-49F3-BF5D-9E3BF4EB9055}" name="Column13932"/>
    <tableColumn id="13949" xr3:uid="{58775BA8-A41A-4D45-8A1A-226E4B8F6086}" name="Column13933"/>
    <tableColumn id="13950" xr3:uid="{D99A3F37-79D5-4F4B-BD32-19047206F6D5}" name="Column13934"/>
    <tableColumn id="13951" xr3:uid="{4323FD32-B1EB-4478-97A2-05D92D135CBC}" name="Column13935"/>
    <tableColumn id="13952" xr3:uid="{3502E75C-3165-4C71-AFF3-3DE1DB47FCD8}" name="Column13936"/>
    <tableColumn id="13953" xr3:uid="{D7758D0F-9233-42C2-9F22-B6D98C0AE7C2}" name="Column13937"/>
    <tableColumn id="13954" xr3:uid="{33CEDB07-B67B-42D8-883F-EC37D57D321C}" name="Column13938"/>
    <tableColumn id="13955" xr3:uid="{ACA60051-729D-4EB4-B0F1-202949D643A1}" name="Column13939"/>
    <tableColumn id="13956" xr3:uid="{424E2658-72EE-4A11-9C3D-AE03F8B86F42}" name="Column13940"/>
    <tableColumn id="13957" xr3:uid="{6E035D3C-A10A-43C9-B293-EA9667FC47B3}" name="Column13941"/>
    <tableColumn id="13958" xr3:uid="{7A6E1CC1-A4A3-4DAF-8B3A-BA79AC3084F8}" name="Column13942"/>
    <tableColumn id="13959" xr3:uid="{A0141B77-BD0C-4E74-8910-FCDBBA89EA56}" name="Column13943"/>
    <tableColumn id="13960" xr3:uid="{060B4B61-BEB0-40BB-9331-3C6AA6AC9C50}" name="Column13944"/>
    <tableColumn id="13961" xr3:uid="{E7735C99-68BF-4F19-982F-9AE4AA1A8B6E}" name="Column13945"/>
    <tableColumn id="13962" xr3:uid="{5C21297B-94CB-4A82-B1C1-A295E5CF6351}" name="Column13946"/>
    <tableColumn id="13963" xr3:uid="{D58248B7-901F-4CB8-A52D-DB5B64A20E06}" name="Column13947"/>
    <tableColumn id="13964" xr3:uid="{5CA010DE-B867-4968-9294-6FEE1BA8FAB6}" name="Column13948"/>
    <tableColumn id="13965" xr3:uid="{1DE0BC34-FD46-4AD5-B16A-A869B5F083D8}" name="Column13949"/>
    <tableColumn id="13966" xr3:uid="{6F9B1D8E-A9C4-464B-914C-4A97DF57973C}" name="Column13950"/>
    <tableColumn id="13967" xr3:uid="{C12CA3C9-4DB0-4613-814C-6108FAFECC9A}" name="Column13951"/>
    <tableColumn id="13968" xr3:uid="{FB748753-97A4-4414-8B1C-AE9058B080C3}" name="Column13952"/>
    <tableColumn id="13969" xr3:uid="{49EEE08E-B797-4A7B-8BD7-24DFA15A5882}" name="Column13953"/>
    <tableColumn id="13970" xr3:uid="{FBE50626-45A0-4A79-8E8B-C19F6B64995A}" name="Column13954"/>
    <tableColumn id="13971" xr3:uid="{382B915C-9C62-4B39-91CC-7627A9E46ECD}" name="Column13955"/>
    <tableColumn id="13972" xr3:uid="{7FD68FAA-D8C7-4A95-B76A-200E1585811C}" name="Column13956"/>
    <tableColumn id="13973" xr3:uid="{694B33DF-FE87-4E26-873C-C0E0F7041508}" name="Column13957"/>
    <tableColumn id="13974" xr3:uid="{A6735030-4A3C-47A5-8F17-634BC92B59D4}" name="Column13958"/>
    <tableColumn id="13975" xr3:uid="{D5232C36-D022-4032-A10B-D7D6AC38A123}" name="Column13959"/>
    <tableColumn id="13976" xr3:uid="{25EB71C9-EC02-47F1-867E-32F39C24A9C5}" name="Column13960"/>
    <tableColumn id="13977" xr3:uid="{3042AE95-EAFC-4518-8C1A-97B37A745DB1}" name="Column13961"/>
    <tableColumn id="13978" xr3:uid="{3AEB0424-2E3D-4D4D-9529-9AAB2A1930F0}" name="Column13962"/>
    <tableColumn id="13979" xr3:uid="{2A1463B8-8405-418B-92EF-07193082C2BC}" name="Column13963"/>
    <tableColumn id="13980" xr3:uid="{5F70E327-0359-4BA3-AA0F-E712F0129EC1}" name="Column13964"/>
    <tableColumn id="13981" xr3:uid="{1709E947-BB06-4643-9E7D-ADFFBB77B7F5}" name="Column13965"/>
    <tableColumn id="13982" xr3:uid="{5A7A03D5-5B44-4F6C-8982-6668E4D2B1D2}" name="Column13966"/>
    <tableColumn id="13983" xr3:uid="{9EC65250-CAE5-467D-9E0D-8EBA027D862A}" name="Column13967"/>
    <tableColumn id="13984" xr3:uid="{F756A113-7BD1-4CC4-BC91-A72F0B373E38}" name="Column13968"/>
    <tableColumn id="13985" xr3:uid="{11B75CFE-4696-4CB7-AAA3-3E219BB702E6}" name="Column13969"/>
    <tableColumn id="13986" xr3:uid="{FF4FBC60-ED7C-4C0E-BE28-B1612D505B8E}" name="Column13970"/>
    <tableColumn id="13987" xr3:uid="{48009E34-0E86-4F87-8956-4B01CAEEAE8A}" name="Column13971"/>
    <tableColumn id="13988" xr3:uid="{02167BDA-7969-4593-8601-D32D1394A26C}" name="Column13972"/>
    <tableColumn id="13989" xr3:uid="{D0A4F85A-EB53-488D-8849-D5B5B169EBD3}" name="Column13973"/>
    <tableColumn id="13990" xr3:uid="{E0F351A6-954E-4240-AC0D-5F310E607478}" name="Column13974"/>
    <tableColumn id="13991" xr3:uid="{5F3028AC-095E-477D-9725-FFB47CA743D9}" name="Column13975"/>
    <tableColumn id="13992" xr3:uid="{823AD7E7-0D8F-4A9F-8280-D01F68F3BBA8}" name="Column13976"/>
    <tableColumn id="13993" xr3:uid="{D2CA1BEB-2CAC-499B-9797-5357416AFC80}" name="Column13977"/>
    <tableColumn id="13994" xr3:uid="{6C4FAD12-3E3E-4F13-BC7F-E214FA8F6F0F}" name="Column13978"/>
    <tableColumn id="13995" xr3:uid="{2118A113-8C88-483E-80FB-FD16DC7835BC}" name="Column13979"/>
    <tableColumn id="13996" xr3:uid="{7B7DAFE7-812F-453A-B63B-23DEB290D7D8}" name="Column13980"/>
    <tableColumn id="13997" xr3:uid="{471D29B7-3298-4D29-AD44-F0F888FB3373}" name="Column13981"/>
    <tableColumn id="13998" xr3:uid="{032D06C6-97EA-4563-AFE5-5BC726B22C5A}" name="Column13982"/>
    <tableColumn id="13999" xr3:uid="{CEE8B63F-7A18-441E-8FDB-5ADC543523E5}" name="Column13983"/>
    <tableColumn id="14000" xr3:uid="{333C5B60-DBC7-4FD7-A504-49322E7A6980}" name="Column13984"/>
    <tableColumn id="14001" xr3:uid="{A90618EC-50B8-4E62-98B1-A4B57B2C76C1}" name="Column13985"/>
    <tableColumn id="14002" xr3:uid="{25A185F1-C2DA-4E42-A07B-89E22CFB109D}" name="Column13986"/>
    <tableColumn id="14003" xr3:uid="{47D1F5AF-6531-419E-8B29-0C88EB4CFB28}" name="Column13987"/>
    <tableColumn id="14004" xr3:uid="{BA9E7497-8EAB-45CC-8A32-160873F080A2}" name="Column13988"/>
    <tableColumn id="14005" xr3:uid="{A759375D-2879-4EF0-B8C1-A938BB844780}" name="Column13989"/>
    <tableColumn id="14006" xr3:uid="{94B5CE3E-2F38-4626-A845-6F1AD30F6FE3}" name="Column13990"/>
    <tableColumn id="14007" xr3:uid="{D1768903-811A-4991-AE2F-FD17B8437DAD}" name="Column13991"/>
    <tableColumn id="14008" xr3:uid="{5A004364-20EE-4B96-9670-583EB77596DA}" name="Column13992"/>
    <tableColumn id="14009" xr3:uid="{3A207459-6007-40C2-9DE5-150BE31064AA}" name="Column13993"/>
    <tableColumn id="14010" xr3:uid="{D45CE591-C44F-4269-A873-82FE6C5B5CF2}" name="Column13994"/>
    <tableColumn id="14011" xr3:uid="{92DD1DA1-B4F7-4E98-8E8F-A284EBA7D86F}" name="Column13995"/>
    <tableColumn id="14012" xr3:uid="{BC78B0C8-501C-4DBE-BD07-D7538A482E8C}" name="Column13996"/>
    <tableColumn id="14013" xr3:uid="{6FA6AD87-710D-4283-9409-3DEDE4AA3622}" name="Column13997"/>
    <tableColumn id="14014" xr3:uid="{D242C3AC-6768-4CA3-BAC5-8E0D0944B08C}" name="Column13998"/>
    <tableColumn id="14015" xr3:uid="{DEDAF977-5B15-447F-9AE4-D2751AA6CC65}" name="Column13999"/>
    <tableColumn id="14016" xr3:uid="{B9C1BD59-0C08-4D6C-9CFC-9EC41209F500}" name="Column14000"/>
    <tableColumn id="14017" xr3:uid="{D9CFE58E-3065-4FCF-8E33-D8E93AC769B1}" name="Column14001"/>
    <tableColumn id="14018" xr3:uid="{19915786-100D-4754-B0DD-4D1C1325AB7A}" name="Column14002"/>
    <tableColumn id="14019" xr3:uid="{5A896AC4-2561-41BD-A0E9-8CCA7A82E012}" name="Column14003"/>
    <tableColumn id="14020" xr3:uid="{466E7839-0ADF-4919-9038-EF235ED3C844}" name="Column14004"/>
    <tableColumn id="14021" xr3:uid="{337EED73-CC5F-4401-9876-CB8A0D41E618}" name="Column14005"/>
    <tableColumn id="14022" xr3:uid="{3C276CA8-7012-43A8-B69C-F61F444CDA9A}" name="Column14006"/>
    <tableColumn id="14023" xr3:uid="{9722001E-586E-4749-83E7-B143A2DD6272}" name="Column14007"/>
    <tableColumn id="14024" xr3:uid="{1201FAF9-86E8-4DC2-8F70-D33BB683988E}" name="Column14008"/>
    <tableColumn id="14025" xr3:uid="{44E1FF26-FA6C-423C-ADE2-3285FE95931A}" name="Column14009"/>
    <tableColumn id="14026" xr3:uid="{D74FE447-0375-484E-9B7E-CFDD6947B913}" name="Column14010"/>
    <tableColumn id="14027" xr3:uid="{DF81EA55-F1E7-463E-A570-F8B2E0FF8875}" name="Column14011"/>
    <tableColumn id="14028" xr3:uid="{D48F25AD-27C6-48C4-9D05-BDAB9450B5DF}" name="Column14012"/>
    <tableColumn id="14029" xr3:uid="{D4D5DB93-DB2C-44C6-9FAC-4989FC191217}" name="Column14013"/>
    <tableColumn id="14030" xr3:uid="{C285028C-708B-4402-8E6F-216A739C6750}" name="Column14014"/>
    <tableColumn id="14031" xr3:uid="{73EF871B-E2C5-4CD1-8D19-84C7BEFAA6E8}" name="Column14015"/>
    <tableColumn id="14032" xr3:uid="{2F22BC7B-4454-417A-8614-BB4B7E7A0FCB}" name="Column14016"/>
    <tableColumn id="14033" xr3:uid="{A77C3E68-43DC-457B-83E9-57182E478D03}" name="Column14017"/>
    <tableColumn id="14034" xr3:uid="{657F12A0-681B-4414-8957-889A583F8689}" name="Column14018"/>
    <tableColumn id="14035" xr3:uid="{F809108E-02BF-4753-BF11-5489C1766006}" name="Column14019"/>
    <tableColumn id="14036" xr3:uid="{162D9144-B647-4DC8-982E-024B4B4ACC27}" name="Column14020"/>
    <tableColumn id="14037" xr3:uid="{DC812BFD-06C1-472F-8547-29A05FF85B67}" name="Column14021"/>
    <tableColumn id="14038" xr3:uid="{6EBD1150-2540-495E-8C35-4AB403C550CB}" name="Column14022"/>
    <tableColumn id="14039" xr3:uid="{E2C36AED-AE6C-4AFA-A9A5-096E7ED99EAF}" name="Column14023"/>
    <tableColumn id="14040" xr3:uid="{D9B591EE-3B28-4EED-8E54-592B93906681}" name="Column14024"/>
    <tableColumn id="14041" xr3:uid="{50DBB832-1A15-4C8A-AA22-516634F35780}" name="Column14025"/>
    <tableColumn id="14042" xr3:uid="{CEB8E80F-EB7C-429B-934D-C26AEFED42AA}" name="Column14026"/>
    <tableColumn id="14043" xr3:uid="{5F4F67B0-68CA-4F5A-AC8D-9109DF844ABE}" name="Column14027"/>
    <tableColumn id="14044" xr3:uid="{68BD5ACD-A75A-4C82-A383-EBA7EEEE8C8B}" name="Column14028"/>
    <tableColumn id="14045" xr3:uid="{23CF2277-79B5-481F-8807-AA8764C701E3}" name="Column14029"/>
    <tableColumn id="14046" xr3:uid="{AAD427C8-F0CE-4F93-B421-EDA61177CC1D}" name="Column14030"/>
    <tableColumn id="14047" xr3:uid="{D9C12C20-A36B-48F3-B5CD-15C7346814B2}" name="Column14031"/>
    <tableColumn id="14048" xr3:uid="{F1C9A89F-8D93-4299-80A6-1FF54AF8E7E9}" name="Column14032"/>
    <tableColumn id="14049" xr3:uid="{E056BE02-FEC5-47D5-BB51-FF1F416EE6D7}" name="Column14033"/>
    <tableColumn id="14050" xr3:uid="{7B15BAEB-FF42-4568-BFEB-5A11D673860B}" name="Column14034"/>
    <tableColumn id="14051" xr3:uid="{02456C56-C9C2-4575-9EC5-935BBF2C93C4}" name="Column14035"/>
    <tableColumn id="14052" xr3:uid="{7946BCE9-1DA3-4E45-ACCD-5E676BFD7027}" name="Column14036"/>
    <tableColumn id="14053" xr3:uid="{9A8D9DFC-170D-45E4-BC43-9ECB691C7294}" name="Column14037"/>
    <tableColumn id="14054" xr3:uid="{A289EDE0-4C1C-410F-AA3D-5D0D287005F9}" name="Column14038"/>
    <tableColumn id="14055" xr3:uid="{2563B038-A0B5-4139-A746-2D16A880DE3A}" name="Column14039"/>
    <tableColumn id="14056" xr3:uid="{458F5773-725C-4E62-937F-63ACAB400464}" name="Column14040"/>
    <tableColumn id="14057" xr3:uid="{05CF7A69-6338-4D91-BAE8-44EB35353DE7}" name="Column14041"/>
    <tableColumn id="14058" xr3:uid="{6D482640-ABC2-418F-B1BB-895A6F8ECFBE}" name="Column14042"/>
    <tableColumn id="14059" xr3:uid="{02E94028-6841-448A-B748-61CFDD33D39C}" name="Column14043"/>
    <tableColumn id="14060" xr3:uid="{0F06875F-7CD7-49DF-99DF-4435E92E6A5D}" name="Column14044"/>
    <tableColumn id="14061" xr3:uid="{6605EF1A-EF9A-4EA0-82BD-BFE3803386AC}" name="Column14045"/>
    <tableColumn id="14062" xr3:uid="{164B0E9A-F6EA-4040-9E1D-13E6DC7721B7}" name="Column14046"/>
    <tableColumn id="14063" xr3:uid="{AF9CAB83-E04D-4FE1-BF82-4DB6EFD6F7FD}" name="Column14047"/>
    <tableColumn id="14064" xr3:uid="{5F65D9A6-2C01-4FD8-95A8-E357484AE1E1}" name="Column14048"/>
    <tableColumn id="14065" xr3:uid="{859D0431-736D-4B93-B3D4-31F69A369CE8}" name="Column14049"/>
    <tableColumn id="14066" xr3:uid="{F77D59ED-45CF-4181-A259-57294F2F1C8B}" name="Column14050"/>
    <tableColumn id="14067" xr3:uid="{7BA8FE07-221E-48CE-AA4E-0A628A5D0776}" name="Column14051"/>
    <tableColumn id="14068" xr3:uid="{E3D8A1C2-923E-4BDC-9036-1CDD442E25C4}" name="Column14052"/>
    <tableColumn id="14069" xr3:uid="{543F9674-9622-437C-866B-C88D2C772221}" name="Column14053"/>
    <tableColumn id="14070" xr3:uid="{A5D5C050-8169-457F-82D8-54627E646A5B}" name="Column14054"/>
    <tableColumn id="14071" xr3:uid="{C535EE19-423F-4DC8-AAD9-71D04A4EA692}" name="Column14055"/>
    <tableColumn id="14072" xr3:uid="{191FD57D-9A69-4D2C-9387-C96387DE7B2A}" name="Column14056"/>
    <tableColumn id="14073" xr3:uid="{88A5D88A-F11C-4479-860D-97F2A22015DE}" name="Column14057"/>
    <tableColumn id="14074" xr3:uid="{19127604-F396-450D-A612-281952688AE0}" name="Column14058"/>
    <tableColumn id="14075" xr3:uid="{01513D1F-12CA-49E9-9117-02CAB5E081AD}" name="Column14059"/>
    <tableColumn id="14076" xr3:uid="{E8CF9818-B89A-4E22-9307-D8F4C218404D}" name="Column14060"/>
    <tableColumn id="14077" xr3:uid="{BCB0BC9D-51C9-43D6-8BBB-BBADA5935941}" name="Column14061"/>
    <tableColumn id="14078" xr3:uid="{F5DF1E2B-7FE1-4878-B369-2EDD7ACDC838}" name="Column14062"/>
    <tableColumn id="14079" xr3:uid="{EA2071D3-6733-42AA-B495-556F5190B20E}" name="Column14063"/>
    <tableColumn id="14080" xr3:uid="{A6435C2C-D098-4C62-BE57-7BBD6BD7CDED}" name="Column14064"/>
    <tableColumn id="14081" xr3:uid="{25C4FEE4-63E3-49B7-8B83-EC2B6985FF2D}" name="Column14065"/>
    <tableColumn id="14082" xr3:uid="{DC50A552-B4F9-4FEB-96E5-1B66C700A896}" name="Column14066"/>
    <tableColumn id="14083" xr3:uid="{7FA6CDDF-90DB-4639-8743-D07BA1447A43}" name="Column14067"/>
    <tableColumn id="14084" xr3:uid="{02242169-9107-41BF-9231-E89FBE8B77B2}" name="Column14068"/>
    <tableColumn id="14085" xr3:uid="{6D7A8426-9C9D-4AA8-BEBF-75B628E14973}" name="Column14069"/>
    <tableColumn id="14086" xr3:uid="{6E377ABE-A5C7-4EAC-B721-C2C321BCFEB4}" name="Column14070"/>
    <tableColumn id="14087" xr3:uid="{33611166-A0C3-448E-9F8C-EC262FFF8BF3}" name="Column14071"/>
    <tableColumn id="14088" xr3:uid="{20FF7931-A988-4502-93E9-7CD4E90B44FF}" name="Column14072"/>
    <tableColumn id="14089" xr3:uid="{5A22EE29-28CA-423C-8E98-293700979FD0}" name="Column14073"/>
    <tableColumn id="14090" xr3:uid="{9CC0B749-ECAD-4431-ABB1-4B22D2E49F13}" name="Column14074"/>
    <tableColumn id="14091" xr3:uid="{AD50FA92-957A-4B7F-8477-A826D8CE8698}" name="Column14075"/>
    <tableColumn id="14092" xr3:uid="{03CC7440-9DC0-4F06-B6AF-F7F14A0DE807}" name="Column14076"/>
    <tableColumn id="14093" xr3:uid="{A726423B-4AE8-4A70-AA9E-3E8416CA1139}" name="Column14077"/>
    <tableColumn id="14094" xr3:uid="{76BE27AA-8184-4399-A72E-C6A6F1CB0A72}" name="Column14078"/>
    <tableColumn id="14095" xr3:uid="{2A95A07C-C632-4F37-83AA-F5546B5FC744}" name="Column14079"/>
    <tableColumn id="14096" xr3:uid="{17AFC258-8B77-41AE-BE57-8912684747E8}" name="Column14080"/>
    <tableColumn id="14097" xr3:uid="{B1BDCC49-1483-4BD1-9B3C-D5172E50E15A}" name="Column14081"/>
    <tableColumn id="14098" xr3:uid="{D6AB8DF6-CF35-4699-BB64-5BAB56584460}" name="Column14082"/>
    <tableColumn id="14099" xr3:uid="{D990F11F-5446-4BEA-9E50-15DA3FB4D389}" name="Column14083"/>
    <tableColumn id="14100" xr3:uid="{A9E47206-FD88-4629-B02A-CEDAE3A7FA88}" name="Column14084"/>
    <tableColumn id="14101" xr3:uid="{D4DD8B58-1A83-4A8F-8431-1A4F4E922900}" name="Column14085"/>
    <tableColumn id="14102" xr3:uid="{338BFEF1-4FDF-4B4F-8846-2B307D4E367B}" name="Column14086"/>
    <tableColumn id="14103" xr3:uid="{754F78A5-5D32-4F40-ADFC-6D46D0AB404F}" name="Column14087"/>
    <tableColumn id="14104" xr3:uid="{1A3EFFAE-2E41-4FA0-A2C9-6F80C0556AF3}" name="Column14088"/>
    <tableColumn id="14105" xr3:uid="{A136F1F7-B227-4CFC-85CC-40E8446C3DA0}" name="Column14089"/>
    <tableColumn id="14106" xr3:uid="{2259B458-1AC9-4593-9055-8A996FDB887B}" name="Column14090"/>
    <tableColumn id="14107" xr3:uid="{EFFC3AE1-E4CF-4324-B09E-9F877A66AE5C}" name="Column14091"/>
    <tableColumn id="14108" xr3:uid="{72FC5D8C-B328-4B1B-A052-065B5A1D0FDB}" name="Column14092"/>
    <tableColumn id="14109" xr3:uid="{E44729A8-5AF5-45A7-A6C4-47A3EEBCBF50}" name="Column14093"/>
    <tableColumn id="14110" xr3:uid="{287B4D9D-2EA1-4701-96D1-632316DB5450}" name="Column14094"/>
    <tableColumn id="14111" xr3:uid="{0100CA5F-DEDB-4363-A250-002A19D2B430}" name="Column14095"/>
    <tableColumn id="14112" xr3:uid="{DACAC042-DE04-4258-AB0E-137F9D10C562}" name="Column14096"/>
    <tableColumn id="14113" xr3:uid="{7697D4AC-E21D-463A-8A05-CF49E091030B}" name="Column14097"/>
    <tableColumn id="14114" xr3:uid="{FB1552BA-CD99-49E4-AC37-364148F39F5A}" name="Column14098"/>
    <tableColumn id="14115" xr3:uid="{7F818320-1BF9-4EDE-9294-0C19B739FD50}" name="Column14099"/>
    <tableColumn id="14116" xr3:uid="{F215B9B7-7F7D-4BDE-B48E-085B88497EC1}" name="Column14100"/>
    <tableColumn id="14117" xr3:uid="{45890A71-009D-470D-B8DA-0958F9102073}" name="Column14101"/>
    <tableColumn id="14118" xr3:uid="{C978C768-EA7E-4EC9-87EF-9C2C9DDA9541}" name="Column14102"/>
    <tableColumn id="14119" xr3:uid="{66958025-03FB-498A-9E33-AE0E76F92F98}" name="Column14103"/>
    <tableColumn id="14120" xr3:uid="{D5608301-ADD4-4D35-AF97-6BF1F2A10A15}" name="Column14104"/>
    <tableColumn id="14121" xr3:uid="{74619AF3-5202-45CC-BC46-AFF7A894350E}" name="Column14105"/>
    <tableColumn id="14122" xr3:uid="{F30E2496-A38C-406F-BD4A-E3C1E25368AF}" name="Column14106"/>
    <tableColumn id="14123" xr3:uid="{67CE008A-D3C5-4CAC-8142-48607E87E9E6}" name="Column14107"/>
    <tableColumn id="14124" xr3:uid="{878FDD21-617D-4BB1-89B3-1B72BEE93756}" name="Column14108"/>
    <tableColumn id="14125" xr3:uid="{FE554116-7583-4D4D-8FE7-9B8B1E1B80EE}" name="Column14109"/>
    <tableColumn id="14126" xr3:uid="{6E764E2B-718F-4218-A024-2037F69EF081}" name="Column14110"/>
    <tableColumn id="14127" xr3:uid="{7F639D87-1D44-4B39-98C7-89B92D3B38FF}" name="Column14111"/>
    <tableColumn id="14128" xr3:uid="{12C9ED85-3651-4DBB-8468-74930EAE0478}" name="Column14112"/>
    <tableColumn id="14129" xr3:uid="{53913712-2D89-4DE8-B0C8-55A5ABC54D9C}" name="Column14113"/>
    <tableColumn id="14130" xr3:uid="{BAEAF499-4939-4B36-8DCC-4B55E205A561}" name="Column14114"/>
    <tableColumn id="14131" xr3:uid="{6D9ED1D3-1EFF-4269-BBFF-82ABA5E5CCBD}" name="Column14115"/>
    <tableColumn id="14132" xr3:uid="{D313E86B-9E00-4AA2-941A-509E3F8A2E50}" name="Column14116"/>
    <tableColumn id="14133" xr3:uid="{CE7F8B9A-0136-479F-B985-90560BE3ADE8}" name="Column14117"/>
    <tableColumn id="14134" xr3:uid="{7258AF74-9191-4669-BBA5-6764DFDB63D8}" name="Column14118"/>
    <tableColumn id="14135" xr3:uid="{B00C24E7-8C23-4F5A-A46E-22C6FA8D0B99}" name="Column14119"/>
    <tableColumn id="14136" xr3:uid="{A8325D40-B026-428B-9F5F-8C7C67FAEF1A}" name="Column14120"/>
    <tableColumn id="14137" xr3:uid="{28BD103B-E30F-40AE-A8ED-AAF565FD5B2C}" name="Column14121"/>
    <tableColumn id="14138" xr3:uid="{A56A2B75-7F8E-47B4-8D10-197AF28BE0A1}" name="Column14122"/>
    <tableColumn id="14139" xr3:uid="{0779E947-579B-4E8F-A43A-FDDC5D779E3E}" name="Column14123"/>
    <tableColumn id="14140" xr3:uid="{01DF3DD8-18CF-4003-AC2D-F79B9E11282A}" name="Column14124"/>
    <tableColumn id="14141" xr3:uid="{339D46BE-087A-4DE1-B506-3E10E5EF2661}" name="Column14125"/>
    <tableColumn id="14142" xr3:uid="{7FFF0473-BD69-4E47-A934-AAAC0001C9F1}" name="Column14126"/>
    <tableColumn id="14143" xr3:uid="{C9B179D4-658A-41CF-8252-41F9F65B6738}" name="Column14127"/>
    <tableColumn id="14144" xr3:uid="{536DE798-39E8-4C93-B177-4281B51BE552}" name="Column14128"/>
    <tableColumn id="14145" xr3:uid="{97DD6163-139E-4BF0-AAE8-484667E5B76E}" name="Column14129"/>
    <tableColumn id="14146" xr3:uid="{0AFA5DEB-73A1-4DC0-802C-CD2B7921B28D}" name="Column14130"/>
    <tableColumn id="14147" xr3:uid="{3A31D031-B9BF-4044-AE59-EE78526C2808}" name="Column14131"/>
    <tableColumn id="14148" xr3:uid="{C8684F5D-F758-4A53-87FC-40400B7AB5E3}" name="Column14132"/>
    <tableColumn id="14149" xr3:uid="{D42DAA60-6D6C-4A03-B118-69302D3D5CC0}" name="Column14133"/>
    <tableColumn id="14150" xr3:uid="{3865BD2C-C577-4457-AD5C-85CD1FA1E6AF}" name="Column14134"/>
    <tableColumn id="14151" xr3:uid="{A24FC751-1786-4DE8-855F-D706BB6BC103}" name="Column14135"/>
    <tableColumn id="14152" xr3:uid="{CEB4609E-2551-443F-BF2F-92E4DAE74CA3}" name="Column14136"/>
    <tableColumn id="14153" xr3:uid="{B6F2E0C2-FD42-4C26-B46B-49EAED73A739}" name="Column14137"/>
    <tableColumn id="14154" xr3:uid="{382E4A0C-3BCC-41D4-BCFA-73777C29684A}" name="Column14138"/>
    <tableColumn id="14155" xr3:uid="{4C30D6B6-D7B2-4C1C-A0A6-92B5E3CB0EC9}" name="Column14139"/>
    <tableColumn id="14156" xr3:uid="{A7DBF0A4-1718-4D7B-ABE4-639E351DE594}" name="Column14140"/>
    <tableColumn id="14157" xr3:uid="{16538937-FFE5-4775-8671-5949F4B894B5}" name="Column14141"/>
    <tableColumn id="14158" xr3:uid="{C55C28B7-21FB-4FF8-990D-7B2527C36220}" name="Column14142"/>
    <tableColumn id="14159" xr3:uid="{0414EF46-4C46-4325-B422-DFC2C0EA1CD4}" name="Column14143"/>
    <tableColumn id="14160" xr3:uid="{37B31FCE-95DF-4F23-8DBD-8D92E548A139}" name="Column14144"/>
    <tableColumn id="14161" xr3:uid="{92C825A6-2FDE-4A17-8941-C35CD329B415}" name="Column14145"/>
    <tableColumn id="14162" xr3:uid="{68779F66-A05E-4DB4-A79F-A8EC54BA36E4}" name="Column14146"/>
    <tableColumn id="14163" xr3:uid="{624C9C3A-B9E7-43B4-A46C-750D69DD4AC5}" name="Column14147"/>
    <tableColumn id="14164" xr3:uid="{EAC8E57D-2F2B-463C-8B3C-71D655EABB51}" name="Column14148"/>
    <tableColumn id="14165" xr3:uid="{75D6DACF-6FB8-4D22-8E68-40826E5B70E4}" name="Column14149"/>
    <tableColumn id="14166" xr3:uid="{262D8432-9031-4A18-B501-970A99858277}" name="Column14150"/>
    <tableColumn id="14167" xr3:uid="{D4B4ED19-068D-4DB3-9F59-4A2256B0FD1F}" name="Column14151"/>
    <tableColumn id="14168" xr3:uid="{53A01338-1DC1-4E85-A14D-A5489DCE4E27}" name="Column14152"/>
    <tableColumn id="14169" xr3:uid="{EC014FA3-3322-400B-8D08-A2794A3B652A}" name="Column14153"/>
    <tableColumn id="14170" xr3:uid="{A930D071-1549-4EC2-912E-015A3BB34721}" name="Column14154"/>
    <tableColumn id="14171" xr3:uid="{1F552D32-04B9-4C5E-B714-2D9CD8CF5707}" name="Column14155"/>
    <tableColumn id="14172" xr3:uid="{645FFB43-4BB2-4B3A-9829-CA79831F85F5}" name="Column14156"/>
    <tableColumn id="14173" xr3:uid="{098B4F1B-E020-46B8-B829-D6F77A84E96D}" name="Column14157"/>
    <tableColumn id="14174" xr3:uid="{3FC5E2CC-A0B7-42B3-A45F-F37CC22C1C13}" name="Column14158"/>
    <tableColumn id="14175" xr3:uid="{5F5AB055-CD4E-4234-934C-19CA4D318648}" name="Column14159"/>
    <tableColumn id="14176" xr3:uid="{42C89A65-8379-4B03-BF69-AE5A93A45596}" name="Column14160"/>
    <tableColumn id="14177" xr3:uid="{386BE387-730E-43BB-A1FA-EB56BBCB87BF}" name="Column14161"/>
    <tableColumn id="14178" xr3:uid="{A33B5DC1-535E-4B7E-BD15-1244E80CAE95}" name="Column14162"/>
    <tableColumn id="14179" xr3:uid="{4FEAB1CA-750E-493A-BD3E-9B9243A71C22}" name="Column14163"/>
    <tableColumn id="14180" xr3:uid="{D73289E1-34FD-4501-8135-068FC81BF314}" name="Column14164"/>
    <tableColumn id="14181" xr3:uid="{C36958BA-2CDB-4638-A3F0-54E89C16F503}" name="Column14165"/>
    <tableColumn id="14182" xr3:uid="{0A1AAE1C-C0E6-4AC5-962C-1BDEA67D6DA4}" name="Column14166"/>
    <tableColumn id="14183" xr3:uid="{8F41DB75-80C3-4C8F-940A-E32CE1E8B81B}" name="Column14167"/>
    <tableColumn id="14184" xr3:uid="{E6651FBC-5A54-4637-9C22-B94F447F487A}" name="Column14168"/>
    <tableColumn id="14185" xr3:uid="{D0826D6A-0A9A-4A97-849A-F25F5BBED12B}" name="Column14169"/>
    <tableColumn id="14186" xr3:uid="{505835ED-F960-430B-A912-32029391ACB3}" name="Column14170"/>
    <tableColumn id="14187" xr3:uid="{0F04E7B1-B45B-4782-93AF-AEC7807D465F}" name="Column14171"/>
    <tableColumn id="14188" xr3:uid="{CD950CC2-109D-45F4-A4D6-072526243BAA}" name="Column14172"/>
    <tableColumn id="14189" xr3:uid="{7032FAD9-1628-42E3-AEAE-D73D7B60ECE2}" name="Column14173"/>
    <tableColumn id="14190" xr3:uid="{B810F567-72BB-4EBB-8917-5BB44219DAD3}" name="Column14174"/>
    <tableColumn id="14191" xr3:uid="{F9D8D497-D7F7-452C-AB0C-B9D22F38861A}" name="Column14175"/>
    <tableColumn id="14192" xr3:uid="{CA2D421C-CB83-4634-AFD9-9B7B32561328}" name="Column14176"/>
    <tableColumn id="14193" xr3:uid="{C6F3BB41-FB86-47D9-A6F1-5CDFCB37E568}" name="Column14177"/>
    <tableColumn id="14194" xr3:uid="{C0ECC082-A620-4796-8373-6E1A68502079}" name="Column14178"/>
    <tableColumn id="14195" xr3:uid="{E9D4916F-B6DF-4324-B431-C12D0AA158A2}" name="Column14179"/>
    <tableColumn id="14196" xr3:uid="{9C9BC5C7-F957-4EA1-9CB0-9B07F686A5D0}" name="Column14180"/>
    <tableColumn id="14197" xr3:uid="{DE48C347-D36A-44F4-8F62-6054273B0A19}" name="Column14181"/>
    <tableColumn id="14198" xr3:uid="{5D81FFD8-FAB2-40D5-A909-E05A3ECC3EDD}" name="Column14182"/>
    <tableColumn id="14199" xr3:uid="{269D63C5-67E4-4F7D-8C41-8974C29C28F7}" name="Column14183"/>
    <tableColumn id="14200" xr3:uid="{AED15E7C-96FB-4096-A603-4E3C9DBA912F}" name="Column14184"/>
    <tableColumn id="14201" xr3:uid="{9A4E31D3-13F5-4B79-B64A-31E60116CCA0}" name="Column14185"/>
    <tableColumn id="14202" xr3:uid="{0C1DFC36-E275-4DF5-9FAB-58FA57E5013C}" name="Column14186"/>
    <tableColumn id="14203" xr3:uid="{2B7951A8-5C3A-4337-8CD4-209BEF7DA0A1}" name="Column14187"/>
    <tableColumn id="14204" xr3:uid="{AA17C168-BABD-4763-9254-7FB9C1052A0C}" name="Column14188"/>
    <tableColumn id="14205" xr3:uid="{C69DADBC-B5D4-4A5F-83DA-10814B779DE6}" name="Column14189"/>
    <tableColumn id="14206" xr3:uid="{8602AC51-E489-4325-A047-0C5AA2143CB0}" name="Column14190"/>
    <tableColumn id="14207" xr3:uid="{D9DDECDC-6A21-4051-AD96-AD9695A133B0}" name="Column14191"/>
    <tableColumn id="14208" xr3:uid="{4297B75A-B3BF-4CEC-9C2D-600F2F5414E7}" name="Column14192"/>
    <tableColumn id="14209" xr3:uid="{3C3A3CA2-BEF5-42C8-9F01-3CEAD7DB88FB}" name="Column14193"/>
    <tableColumn id="14210" xr3:uid="{B3309391-BC48-4758-87DB-102FD5FEAA66}" name="Column14194"/>
    <tableColumn id="14211" xr3:uid="{548CDEFC-0F7D-4A8B-B9B3-48C873AA554C}" name="Column14195"/>
    <tableColumn id="14212" xr3:uid="{2F1CE13D-737B-44BD-8727-E17DBB21F937}" name="Column14196"/>
    <tableColumn id="14213" xr3:uid="{48B419BA-7E01-4E54-A587-C95F853C096D}" name="Column14197"/>
    <tableColumn id="14214" xr3:uid="{8C9CE038-CD29-4F18-9E02-4700F8D4EC71}" name="Column14198"/>
    <tableColumn id="14215" xr3:uid="{F90C1833-FF8D-427B-BE70-8737EDD3BAAE}" name="Column14199"/>
    <tableColumn id="14216" xr3:uid="{31825E5D-0DBB-4C5F-9EE4-4E163F789E95}" name="Column14200"/>
    <tableColumn id="14217" xr3:uid="{C4CFD58D-8837-4E9F-9E36-BC9B452386E5}" name="Column14201"/>
    <tableColumn id="14218" xr3:uid="{D61387A2-F5DA-4642-AD36-2CE089679500}" name="Column14202"/>
    <tableColumn id="14219" xr3:uid="{3ECBC1FF-CF04-4193-97F0-AF6FE1EDF280}" name="Column14203"/>
    <tableColumn id="14220" xr3:uid="{4A3635E6-1983-40CF-B1B3-80DFB5AB6468}" name="Column14204"/>
    <tableColumn id="14221" xr3:uid="{700DC204-80D0-47F2-8AA0-8F3D0095838B}" name="Column14205"/>
    <tableColumn id="14222" xr3:uid="{3E1E5D4A-E87C-4B1D-89E3-60883D68D490}" name="Column14206"/>
    <tableColumn id="14223" xr3:uid="{2AF04525-76D3-497E-A31D-1793EF9A4A79}" name="Column14207"/>
    <tableColumn id="14224" xr3:uid="{AE0720CA-0318-4250-9BAB-614382201C65}" name="Column14208"/>
    <tableColumn id="14225" xr3:uid="{0B6F9394-F5C1-4363-9A18-879812B45BCF}" name="Column14209"/>
    <tableColumn id="14226" xr3:uid="{9FF19CC4-E70B-4312-A0D7-6ED560155EF2}" name="Column14210"/>
    <tableColumn id="14227" xr3:uid="{FD9A8F88-9B42-406A-A3CF-C256EE693825}" name="Column14211"/>
    <tableColumn id="14228" xr3:uid="{F8ADA8C4-1567-4E63-93BF-29DC6B11501A}" name="Column14212"/>
    <tableColumn id="14229" xr3:uid="{8D08CD08-CEC7-4128-8E1E-4EFF309BE4FB}" name="Column14213"/>
    <tableColumn id="14230" xr3:uid="{F91E9265-AB3A-4AD4-9AB4-0FF393C9D57E}" name="Column14214"/>
    <tableColumn id="14231" xr3:uid="{C71F7824-FC09-47CF-A1C5-5310CE9D30AD}" name="Column14215"/>
    <tableColumn id="14232" xr3:uid="{CD184904-9FE6-438C-B1C3-9EA19705F1AF}" name="Column14216"/>
    <tableColumn id="14233" xr3:uid="{2B376F1C-F2F8-4DEA-95F3-F9BC847AFA69}" name="Column14217"/>
    <tableColumn id="14234" xr3:uid="{9863CE00-004A-4770-8AD9-F27CD1190429}" name="Column14218"/>
    <tableColumn id="14235" xr3:uid="{16AC37A5-4200-46C9-A58A-53FA8A75AC54}" name="Column14219"/>
    <tableColumn id="14236" xr3:uid="{638867EF-A4E3-4A7E-A07C-879D12B3709E}" name="Column14220"/>
    <tableColumn id="14237" xr3:uid="{A3F20DA7-A8AA-4E39-8563-74D3B0B5BC7F}" name="Column14221"/>
    <tableColumn id="14238" xr3:uid="{24BB94FF-1AD7-4414-A752-F6051C70D895}" name="Column14222"/>
    <tableColumn id="14239" xr3:uid="{D6609608-628E-450E-88E1-B046EF4FF13D}" name="Column14223"/>
    <tableColumn id="14240" xr3:uid="{D6669FBD-866A-4E15-B3C1-610386395A93}" name="Column14224"/>
    <tableColumn id="14241" xr3:uid="{7DF85636-78F2-40AD-B34D-FA8807E531CE}" name="Column14225"/>
    <tableColumn id="14242" xr3:uid="{DFC9E6CD-0D5C-4E72-857D-70C07EDBF799}" name="Column14226"/>
    <tableColumn id="14243" xr3:uid="{1158AA5F-FC33-49BC-9719-953522649456}" name="Column14227"/>
    <tableColumn id="14244" xr3:uid="{859CA755-A50A-45FA-A533-BF0A590BF12A}" name="Column14228"/>
    <tableColumn id="14245" xr3:uid="{D748534C-4903-416D-AC21-42ADE4079C48}" name="Column14229"/>
    <tableColumn id="14246" xr3:uid="{226DAF8B-5570-4320-8744-81ED01C275C3}" name="Column14230"/>
    <tableColumn id="14247" xr3:uid="{81BFB36F-5AF1-42EE-B430-0B51F0766315}" name="Column14231"/>
    <tableColumn id="14248" xr3:uid="{44D8BADE-CF8F-49B0-BF11-BA252FBE38E6}" name="Column14232"/>
    <tableColumn id="14249" xr3:uid="{40B94539-760B-4469-9541-AB8A9828B915}" name="Column14233"/>
    <tableColumn id="14250" xr3:uid="{90B24492-2C4C-4D2B-9D84-15D6B8127D0F}" name="Column14234"/>
    <tableColumn id="14251" xr3:uid="{4DAC4F9E-097F-4CDA-8A46-DC92B2C716CC}" name="Column14235"/>
    <tableColumn id="14252" xr3:uid="{28F4DE82-C1E5-4123-9A37-84F737AC0550}" name="Column14236"/>
    <tableColumn id="14253" xr3:uid="{60209487-1853-45D6-BCCB-4F767E2C20F1}" name="Column14237"/>
    <tableColumn id="14254" xr3:uid="{4EF4C4DB-321E-4666-85BF-BFF7AE33F527}" name="Column14238"/>
    <tableColumn id="14255" xr3:uid="{E3FE1155-7089-4937-9867-466BE98F4A80}" name="Column14239"/>
    <tableColumn id="14256" xr3:uid="{BA5C04FF-6245-4D82-BF9D-3746637D4CCA}" name="Column14240"/>
    <tableColumn id="14257" xr3:uid="{2B04D808-4C99-43E1-86B5-00047693E512}" name="Column14241"/>
    <tableColumn id="14258" xr3:uid="{2B3FE730-4FCE-4E14-8676-14DF3935EBA5}" name="Column14242"/>
    <tableColumn id="14259" xr3:uid="{2E49719E-E732-48FC-98DE-ADF96139F561}" name="Column14243"/>
    <tableColumn id="14260" xr3:uid="{D0910F5D-C003-4EF6-BCB7-75DA69905E0F}" name="Column14244"/>
    <tableColumn id="14261" xr3:uid="{1D8085EC-865A-4E0D-90F9-98F33A747B09}" name="Column14245"/>
    <tableColumn id="14262" xr3:uid="{C25D12D5-1544-479E-AF57-EC7280D741B9}" name="Column14246"/>
    <tableColumn id="14263" xr3:uid="{E1994BF7-22EB-4F6F-9692-33A8D528A6D0}" name="Column14247"/>
    <tableColumn id="14264" xr3:uid="{F5A46A9D-497E-4935-A00D-4C1B8B919819}" name="Column14248"/>
    <tableColumn id="14265" xr3:uid="{A317FA98-947B-4B26-BF61-9168A2328BD9}" name="Column14249"/>
    <tableColumn id="14266" xr3:uid="{2BE8B44C-D521-4867-AE4A-907C67B8F2D1}" name="Column14250"/>
    <tableColumn id="14267" xr3:uid="{CDCDA1CC-77EC-4BCF-BFFE-CC3C7195BAFD}" name="Column14251"/>
    <tableColumn id="14268" xr3:uid="{DDBE56AF-3A3F-4E62-BB1A-622388606F88}" name="Column14252"/>
    <tableColumn id="14269" xr3:uid="{B562C263-FDE4-4AB9-AA68-6F7B7A9E697F}" name="Column14253"/>
    <tableColumn id="14270" xr3:uid="{A5D32C37-E110-47CE-84C3-962D0920E4FC}" name="Column14254"/>
    <tableColumn id="14271" xr3:uid="{7D11D5E7-768E-4715-9034-1132D37BF5C7}" name="Column14255"/>
    <tableColumn id="14272" xr3:uid="{E43903FC-14C1-442D-B95C-E719C0697598}" name="Column14256"/>
    <tableColumn id="14273" xr3:uid="{313C2766-99CC-4859-84EC-53A17510AF6F}" name="Column14257"/>
    <tableColumn id="14274" xr3:uid="{A1251B95-A681-4945-82EF-7BA7F89A25DB}" name="Column14258"/>
    <tableColumn id="14275" xr3:uid="{0DD1849E-75FC-454A-99A1-FE129C1CCB9A}" name="Column14259"/>
    <tableColumn id="14276" xr3:uid="{428CE8CA-BC40-4B2A-A3A0-1D6C62A4D4C8}" name="Column14260"/>
    <tableColumn id="14277" xr3:uid="{9C811E27-8B53-4576-BE8E-3C8F78CD1A92}" name="Column14261"/>
    <tableColumn id="14278" xr3:uid="{1B58783E-8B75-4D97-BB15-49C31072F852}" name="Column14262"/>
    <tableColumn id="14279" xr3:uid="{F6A74A54-3790-4474-9E9E-6C90BC3A75FA}" name="Column14263"/>
    <tableColumn id="14280" xr3:uid="{EAA02B9B-A45B-457E-9514-3F017BECC6E7}" name="Column14264"/>
    <tableColumn id="14281" xr3:uid="{478CD48F-A3E8-4A37-BEAC-064C520ABB7C}" name="Column14265"/>
    <tableColumn id="14282" xr3:uid="{07F89D80-F3D1-4E3C-84DB-0E7D31BA5636}" name="Column14266"/>
    <tableColumn id="14283" xr3:uid="{8548AE3A-4F1A-4BBE-996D-CE0443EB6F78}" name="Column14267"/>
    <tableColumn id="14284" xr3:uid="{DB377FE0-A318-4A74-A279-69D285564F9F}" name="Column14268"/>
    <tableColumn id="14285" xr3:uid="{D6F6AA5C-569F-421C-B628-4FCD9021E1C1}" name="Column14269"/>
    <tableColumn id="14286" xr3:uid="{40CE9C4D-7897-400F-A281-A17745A05378}" name="Column14270"/>
    <tableColumn id="14287" xr3:uid="{1FBF08B6-4F00-49F0-A99C-0040108C2DF5}" name="Column14271"/>
    <tableColumn id="14288" xr3:uid="{91C63CCA-CFF7-416A-A262-86555C2C1F10}" name="Column14272"/>
    <tableColumn id="14289" xr3:uid="{77C1481F-8AA8-4EE2-A298-802BB1C8C28A}" name="Column14273"/>
    <tableColumn id="14290" xr3:uid="{E6B396DD-1BD5-4BE2-A6FC-2699B67056F0}" name="Column14274"/>
    <tableColumn id="14291" xr3:uid="{70320F52-DCC0-4B96-839F-1FFFA3623FC3}" name="Column14275"/>
    <tableColumn id="14292" xr3:uid="{77855A64-CACE-42A1-AE81-A9B97DBD4E16}" name="Column14276"/>
    <tableColumn id="14293" xr3:uid="{92B2D452-C0E4-4DCF-A71E-5D6F7E080CF7}" name="Column14277"/>
    <tableColumn id="14294" xr3:uid="{2AEB7FEF-0840-4CDB-9C14-E724633E85E0}" name="Column14278"/>
    <tableColumn id="14295" xr3:uid="{223662B4-BD9B-4D96-854C-A09F92FE12FE}" name="Column14279"/>
    <tableColumn id="14296" xr3:uid="{FC3222AC-3270-4929-98F2-9F00D555E45E}" name="Column14280"/>
    <tableColumn id="14297" xr3:uid="{931D0015-6AF2-4E3E-B415-6E58154E808B}" name="Column14281"/>
    <tableColumn id="14298" xr3:uid="{1499A69D-61BB-4C6C-9AA1-2D41E242FF7D}" name="Column14282"/>
    <tableColumn id="14299" xr3:uid="{650B1D98-5DF3-4A17-A86E-F3A4341BF7A7}" name="Column14283"/>
    <tableColumn id="14300" xr3:uid="{81B43B49-226E-489D-A416-4FF7B259117A}" name="Column14284"/>
    <tableColumn id="14301" xr3:uid="{3938B8F8-18B8-4170-B1D7-3C6824152FC8}" name="Column14285"/>
    <tableColumn id="14302" xr3:uid="{96C16481-CC4C-46DD-BEF7-4D4D16363DD7}" name="Column14286"/>
    <tableColumn id="14303" xr3:uid="{81EBC3E6-BD7F-4553-9AA2-58ACF9827762}" name="Column14287"/>
    <tableColumn id="14304" xr3:uid="{1C1DAC3A-FC34-40B7-8CC4-045EBC1EB6E8}" name="Column14288"/>
    <tableColumn id="14305" xr3:uid="{EF4FF5B1-624A-4A86-AC5C-95E4E2C3EFD8}" name="Column14289"/>
    <tableColumn id="14306" xr3:uid="{975B5225-4459-4C6B-BB13-5C9B244EF808}" name="Column14290"/>
    <tableColumn id="14307" xr3:uid="{4629C0B0-A907-4444-AEB7-BC3F1EA67964}" name="Column14291"/>
    <tableColumn id="14308" xr3:uid="{1A020CFA-C0A8-4F65-BE3A-2B0861B7D497}" name="Column14292"/>
    <tableColumn id="14309" xr3:uid="{BE83F1E9-9E06-4CF4-86BA-9CDE1660CCF6}" name="Column14293"/>
    <tableColumn id="14310" xr3:uid="{B38A34D9-B85B-4DA5-AD55-C9EBB82149EF}" name="Column14294"/>
    <tableColumn id="14311" xr3:uid="{9C4DFE4F-C631-4AEF-8124-DECC26A9633F}" name="Column14295"/>
    <tableColumn id="14312" xr3:uid="{6216E012-2282-4B2A-B67B-E5196E535D3D}" name="Column14296"/>
    <tableColumn id="14313" xr3:uid="{64F69E49-50EB-4EF6-885E-74EAE4F05693}" name="Column14297"/>
    <tableColumn id="14314" xr3:uid="{F604EE4C-3AB7-41AD-87DC-54B522DD8A27}" name="Column14298"/>
    <tableColumn id="14315" xr3:uid="{13F2D8C7-922A-4B19-A3DC-938127FF7267}" name="Column14299"/>
    <tableColumn id="14316" xr3:uid="{C20795E2-6B34-4084-8DD1-6D0DD262178E}" name="Column14300"/>
    <tableColumn id="14317" xr3:uid="{98AAA179-B8F0-4E2F-9B95-B790854B91BB}" name="Column14301"/>
    <tableColumn id="14318" xr3:uid="{71F3ADBA-8BC6-4761-B277-44D896B5FBFF}" name="Column14302"/>
    <tableColumn id="14319" xr3:uid="{9C43CF9C-A5BE-4B69-AE1C-CC96A3555539}" name="Column14303"/>
    <tableColumn id="14320" xr3:uid="{45F17F9C-0310-4036-87E4-B8E325C3992C}" name="Column14304"/>
    <tableColumn id="14321" xr3:uid="{8C7D2D90-05DC-48DD-B99D-1CD48C914013}" name="Column14305"/>
    <tableColumn id="14322" xr3:uid="{16FC3DC2-3F84-49EC-9310-DB13941ED2CB}" name="Column14306"/>
    <tableColumn id="14323" xr3:uid="{6B54E7AB-62E1-4651-B311-6577BC90239F}" name="Column14307"/>
    <tableColumn id="14324" xr3:uid="{D1DF07C1-CBA7-45AC-9EB7-129EBEAD4DF7}" name="Column14308"/>
    <tableColumn id="14325" xr3:uid="{301A9AA3-4841-4883-A6CC-F51F08791BE2}" name="Column14309"/>
    <tableColumn id="14326" xr3:uid="{12DEF187-443B-4002-A22E-1786806E3F6D}" name="Column14310"/>
    <tableColumn id="14327" xr3:uid="{1455925E-CF37-47D4-B845-881C5C8D096E}" name="Column14311"/>
    <tableColumn id="14328" xr3:uid="{663D3135-FECA-4FAD-868E-1D916DFF14B5}" name="Column14312"/>
    <tableColumn id="14329" xr3:uid="{C16E4F95-0C61-4C96-A27A-B551A69EDC8D}" name="Column14313"/>
    <tableColumn id="14330" xr3:uid="{3503E5B2-E95B-4FBB-8CB3-3A954055D389}" name="Column14314"/>
    <tableColumn id="14331" xr3:uid="{73E872D3-639E-4104-ADA0-6FE1FE4AC042}" name="Column14315"/>
    <tableColumn id="14332" xr3:uid="{8719A1A1-81C8-4119-B46B-3908CF9C2A64}" name="Column14316"/>
    <tableColumn id="14333" xr3:uid="{A37D6073-27C1-4A0F-B463-8401405F7AB7}" name="Column14317"/>
    <tableColumn id="14334" xr3:uid="{9F943282-4803-459A-93FB-02A50CED8ADE}" name="Column14318"/>
    <tableColumn id="14335" xr3:uid="{048AF0CE-A1A7-4959-97B4-9F363C82AFD7}" name="Column14319"/>
    <tableColumn id="14336" xr3:uid="{B9F2D8DE-FC1E-4BBD-9CA5-7D466916181B}" name="Column14320"/>
    <tableColumn id="14337" xr3:uid="{830A1D09-F231-4888-9778-3E259D8ED725}" name="Column14321"/>
    <tableColumn id="14338" xr3:uid="{EC9AE779-2524-4111-A87F-19511F7FDD3A}" name="Column14322"/>
    <tableColumn id="14339" xr3:uid="{7AD65427-FA8D-48E0-BE43-FD9E34802B57}" name="Column14323"/>
    <tableColumn id="14340" xr3:uid="{EF9F9628-6BD1-4C1C-87E8-8ED58857B235}" name="Column14324"/>
    <tableColumn id="14341" xr3:uid="{8665FACE-0B32-417C-8D3C-4F3DC499A332}" name="Column14325"/>
    <tableColumn id="14342" xr3:uid="{C7A2B5F8-B0DE-4D84-9DE4-57D1F43003FD}" name="Column14326"/>
    <tableColumn id="14343" xr3:uid="{169A695D-1AEE-4156-B2C7-2C839CCB9C96}" name="Column14327"/>
    <tableColumn id="14344" xr3:uid="{0667961E-0614-4A20-8C68-F491416CA593}" name="Column14328"/>
    <tableColumn id="14345" xr3:uid="{E6DB2321-C1CD-45FD-89E1-EE5F8AAD7DC8}" name="Column14329"/>
    <tableColumn id="14346" xr3:uid="{0BC728F9-8CF0-49A9-AB25-5546EE30FF1F}" name="Column14330"/>
    <tableColumn id="14347" xr3:uid="{8BDF0772-51AE-44D3-8665-B4061202B5BC}" name="Column14331"/>
    <tableColumn id="14348" xr3:uid="{4032DE62-8ABE-402A-9017-4F5A27D3CDD3}" name="Column14332"/>
    <tableColumn id="14349" xr3:uid="{58ED930D-E88B-49ED-8137-5991146B4C2F}" name="Column14333"/>
    <tableColumn id="14350" xr3:uid="{01EDD894-37C5-40FA-B092-06036B8A1D37}" name="Column14334"/>
    <tableColumn id="14351" xr3:uid="{25164692-8F93-4294-BE83-13920D66CBEA}" name="Column14335"/>
    <tableColumn id="14352" xr3:uid="{1E4E0247-4C3E-41A0-9ED9-6BFA40C881C5}" name="Column14336"/>
    <tableColumn id="14353" xr3:uid="{B9543F85-54F7-48EE-AAB1-8AE640A0B3D9}" name="Column14337"/>
    <tableColumn id="14354" xr3:uid="{72F8ADE3-F1D4-4EF5-8FAA-9A5DA6C8A513}" name="Column14338"/>
    <tableColumn id="14355" xr3:uid="{3748C1CA-62AD-42DE-A698-6FF299E6D78C}" name="Column14339"/>
    <tableColumn id="14356" xr3:uid="{DEE24F02-3559-4FBB-A34F-ACE11C9CB1BB}" name="Column14340"/>
    <tableColumn id="14357" xr3:uid="{56ECDBC3-1E8C-4368-A9E8-F334E0C52C1A}" name="Column14341"/>
    <tableColumn id="14358" xr3:uid="{77311D63-08BB-44E0-B9A5-CE7532D405C0}" name="Column14342"/>
    <tableColumn id="14359" xr3:uid="{43DB2787-937F-4A26-89DA-E4542692E40E}" name="Column14343"/>
    <tableColumn id="14360" xr3:uid="{21E04F88-03D8-4F56-A223-AEDCA7D1E481}" name="Column14344"/>
    <tableColumn id="14361" xr3:uid="{E40B3ACA-1DB6-4C74-B0D8-74B91446C43A}" name="Column14345"/>
    <tableColumn id="14362" xr3:uid="{88549593-A638-4639-BF39-0301F021F99F}" name="Column14346"/>
    <tableColumn id="14363" xr3:uid="{212E2A3B-8FBF-4526-966F-9756B20E9B9B}" name="Column14347"/>
    <tableColumn id="14364" xr3:uid="{51D76435-FB50-4B92-92D8-D425CACAE98C}" name="Column14348"/>
    <tableColumn id="14365" xr3:uid="{32C25E25-D01F-4E50-85F5-09BBE5A8F340}" name="Column14349"/>
    <tableColumn id="14366" xr3:uid="{BB5F8D24-1B6B-4D20-903D-3304D255FD2C}" name="Column14350"/>
    <tableColumn id="14367" xr3:uid="{A53A5202-A4B1-4AF7-890C-C86A3CB7A1BA}" name="Column14351"/>
    <tableColumn id="14368" xr3:uid="{BB8DA744-BA7A-4198-8733-735C74EA8710}" name="Column14352"/>
    <tableColumn id="14369" xr3:uid="{324A3EFA-BDBA-47BA-949E-9CAE3B7999C0}" name="Column14353"/>
    <tableColumn id="14370" xr3:uid="{2CBF01AF-139C-429D-81A2-D2510A362467}" name="Column14354"/>
    <tableColumn id="14371" xr3:uid="{46ABCAF9-7B2C-4B6F-BEF8-6DA329C637EC}" name="Column14355"/>
    <tableColumn id="14372" xr3:uid="{A070169E-CF6C-498C-9D37-62C07A631CAE}" name="Column14356"/>
    <tableColumn id="14373" xr3:uid="{6E65F207-05A5-4848-B6AE-35B7429CEC92}" name="Column14357"/>
    <tableColumn id="14374" xr3:uid="{C0362213-7DFF-4F9F-BD19-BA258B658C9C}" name="Column14358"/>
    <tableColumn id="14375" xr3:uid="{1CC637B6-574A-4F98-A57D-C86A7933F36C}" name="Column14359"/>
    <tableColumn id="14376" xr3:uid="{7B4249E6-925E-4DCB-A175-1BD653F70EA5}" name="Column14360"/>
    <tableColumn id="14377" xr3:uid="{0344D8C4-4BB4-4A50-9846-25F07C2E1A98}" name="Column14361"/>
    <tableColumn id="14378" xr3:uid="{C2398D43-3837-420F-B6D2-089B54D412C3}" name="Column14362"/>
    <tableColumn id="14379" xr3:uid="{51DAAA6A-1AC3-469E-828D-487EDCB71207}" name="Column14363"/>
    <tableColumn id="14380" xr3:uid="{06A7F6D6-47A7-4A47-97D3-B5BEE04A77AA}" name="Column14364"/>
    <tableColumn id="14381" xr3:uid="{C95AE64A-472A-4F99-A496-E1A5CDCF20DF}" name="Column14365"/>
    <tableColumn id="14382" xr3:uid="{9559600B-2405-4E2E-B972-AAD6E4D67FA1}" name="Column14366"/>
    <tableColumn id="14383" xr3:uid="{AC419869-6713-4E18-8F0F-B56FD29C3C8F}" name="Column14367"/>
    <tableColumn id="14384" xr3:uid="{E207BC4D-25A6-459F-84C4-81AF9E82FD14}" name="Column14368"/>
    <tableColumn id="14385" xr3:uid="{B3B1885A-0D6B-4AA3-8AD4-BF057CDD5BAD}" name="Column14369"/>
    <tableColumn id="14386" xr3:uid="{701471FB-E79F-435E-B288-D5EE06C952C9}" name="Column14370"/>
    <tableColumn id="14387" xr3:uid="{37FA7591-083D-4E9E-B9EA-7FDE6B6AFCDD}" name="Column14371"/>
    <tableColumn id="14388" xr3:uid="{6EEC2121-590A-4AC5-AB54-8E5C33B8398D}" name="Column14372"/>
    <tableColumn id="14389" xr3:uid="{5525958B-514F-48D9-8EF4-87FBEF585138}" name="Column14373"/>
    <tableColumn id="14390" xr3:uid="{46F1FE7D-B6B9-48AE-B19E-412F5324F252}" name="Column14374"/>
    <tableColumn id="14391" xr3:uid="{1A06E3B7-C36E-4613-BBCB-D6BD9D34EDB0}" name="Column14375"/>
    <tableColumn id="14392" xr3:uid="{B5D80697-0BFF-40D8-B769-302133666B97}" name="Column14376"/>
    <tableColumn id="14393" xr3:uid="{DA6D9018-A1D6-4C2B-B897-07245E57B700}" name="Column14377"/>
    <tableColumn id="14394" xr3:uid="{EFAE7C64-8EEF-4367-B6B7-6759F6303576}" name="Column14378"/>
    <tableColumn id="14395" xr3:uid="{28D81C12-701F-407C-9A03-75D849D6BF50}" name="Column14379"/>
    <tableColumn id="14396" xr3:uid="{6BBAE9CD-57EA-4274-82CB-994AD0E90190}" name="Column14380"/>
    <tableColumn id="14397" xr3:uid="{1AEC25BB-AC5A-4BFE-B8F7-C43E02366D5D}" name="Column14381"/>
    <tableColumn id="14398" xr3:uid="{99570359-DFE3-4B52-B197-0883BCC98BCA}" name="Column14382"/>
    <tableColumn id="14399" xr3:uid="{676A5864-CE7B-4510-8657-1058EBEA6B9E}" name="Column14383"/>
    <tableColumn id="14400" xr3:uid="{DB0A5BBA-A413-4860-8B5C-A2BCE76E6938}" name="Column14384"/>
    <tableColumn id="14401" xr3:uid="{8034D800-7C2D-4CD3-B479-A14900858E85}" name="Column14385"/>
    <tableColumn id="14402" xr3:uid="{282E7BD2-A262-4FAB-A9B2-A2BBC263EC42}" name="Column14386"/>
    <tableColumn id="14403" xr3:uid="{7A5DEC45-6C69-43AC-944D-BB2D35A6ACA5}" name="Column14387"/>
    <tableColumn id="14404" xr3:uid="{148E2FFA-D53D-4EC2-BAB8-5F370FAAD1A2}" name="Column14388"/>
    <tableColumn id="14405" xr3:uid="{B92A4FDF-B1EE-4716-8CAD-789B7271A9A5}" name="Column14389"/>
    <tableColumn id="14406" xr3:uid="{246B0978-17B4-4C53-B750-DFEA750A10A3}" name="Column14390"/>
    <tableColumn id="14407" xr3:uid="{2F8A7C3F-68FC-4832-8640-52873B8A3897}" name="Column14391"/>
    <tableColumn id="14408" xr3:uid="{F226DD0D-4659-4F5C-B4EF-7807E5336C49}" name="Column14392"/>
    <tableColumn id="14409" xr3:uid="{73AB6A04-1088-4E79-B608-96AB2F898809}" name="Column14393"/>
    <tableColumn id="14410" xr3:uid="{E4563140-B9C7-4696-B6E7-61AFAC5A94A6}" name="Column14394"/>
    <tableColumn id="14411" xr3:uid="{35153FD8-1AC8-4F80-A25E-26E27669C249}" name="Column14395"/>
    <tableColumn id="14412" xr3:uid="{333149C2-DC7A-433B-9BB6-353D6408DE12}" name="Column14396"/>
    <tableColumn id="14413" xr3:uid="{27A03E4B-B3B0-495D-9090-8B47A7FEBE46}" name="Column14397"/>
    <tableColumn id="14414" xr3:uid="{BC879606-E7A4-4223-9984-2E744F1450C1}" name="Column14398"/>
    <tableColumn id="14415" xr3:uid="{AC72E08E-981F-49E7-9308-2057CA86B930}" name="Column14399"/>
    <tableColumn id="14416" xr3:uid="{992A4D4C-F1BF-4433-8763-217D6A1612A5}" name="Column14400"/>
    <tableColumn id="14417" xr3:uid="{1F4848EF-91AB-408D-AF78-217CA4C5F4C3}" name="Column14401"/>
    <tableColumn id="14418" xr3:uid="{EA66CA81-BE92-4644-BB98-AAF17794BC25}" name="Column14402"/>
    <tableColumn id="14419" xr3:uid="{19378A48-3DBF-4663-A214-F4FFCA6BB833}" name="Column14403"/>
    <tableColumn id="14420" xr3:uid="{BA612A1B-A25B-4359-9EBB-86B5D18613B6}" name="Column14404"/>
    <tableColumn id="14421" xr3:uid="{04B5EF08-E508-4B11-A1E2-0EC7324639E2}" name="Column14405"/>
    <tableColumn id="14422" xr3:uid="{83C2E46F-2B87-4226-A0D6-DEE2DB5A6D28}" name="Column14406"/>
    <tableColumn id="14423" xr3:uid="{25239781-1977-4CEB-97B0-938DB0F51E72}" name="Column14407"/>
    <tableColumn id="14424" xr3:uid="{3E6F7A08-9085-47A8-8029-2E75E92CABBA}" name="Column14408"/>
    <tableColumn id="14425" xr3:uid="{FFD797C0-8C47-4A59-A092-143226E72895}" name="Column14409"/>
    <tableColumn id="14426" xr3:uid="{52517D5D-A786-4536-9AEF-65C0D92E080C}" name="Column14410"/>
    <tableColumn id="14427" xr3:uid="{40278523-F66C-4140-AC90-5308F868E493}" name="Column14411"/>
    <tableColumn id="14428" xr3:uid="{A45B4143-C2E5-48C1-982A-88D8E7A72C8F}" name="Column14412"/>
    <tableColumn id="14429" xr3:uid="{B321455B-60E4-4F71-83DD-39EC9E15D99D}" name="Column14413"/>
    <tableColumn id="14430" xr3:uid="{A5F12B88-A20F-487D-9D0F-118F47FE2EB4}" name="Column14414"/>
    <tableColumn id="14431" xr3:uid="{E4009BCE-7557-4515-9421-E64247D5097A}" name="Column14415"/>
    <tableColumn id="14432" xr3:uid="{5CEC9F32-3026-431B-936B-0F42610ABE62}" name="Column14416"/>
    <tableColumn id="14433" xr3:uid="{D4A17B29-F186-45EC-B7E3-EE184ED7710E}" name="Column14417"/>
    <tableColumn id="14434" xr3:uid="{88D07913-3E24-4915-908A-28E11CBEAC9C}" name="Column14418"/>
    <tableColumn id="14435" xr3:uid="{2563873D-6770-49EC-BC53-58D47DC145AA}" name="Column14419"/>
    <tableColumn id="14436" xr3:uid="{6E3982AF-B95D-464B-8630-E3F451C38DB0}" name="Column14420"/>
    <tableColumn id="14437" xr3:uid="{C69EEA5E-D64F-4A42-9246-6AA453BEB95E}" name="Column14421"/>
    <tableColumn id="14438" xr3:uid="{0D07EC62-6295-4B11-989A-A03ADABE8A9C}" name="Column14422"/>
    <tableColumn id="14439" xr3:uid="{6A4B09B1-979F-41F1-866E-798407994103}" name="Column14423"/>
    <tableColumn id="14440" xr3:uid="{19B69DD2-4E1A-4DCA-A15E-0F65F9AB166E}" name="Column14424"/>
    <tableColumn id="14441" xr3:uid="{DB86A574-965B-4E61-9D42-CB8B97EE226E}" name="Column14425"/>
    <tableColumn id="14442" xr3:uid="{91E7E975-62BD-44BD-856D-CFC65931F04C}" name="Column14426"/>
    <tableColumn id="14443" xr3:uid="{59212D42-60CA-4174-BB67-D84A3A2DA6E5}" name="Column14427"/>
    <tableColumn id="14444" xr3:uid="{60A06182-6AD7-428F-A845-189F19801313}" name="Column14428"/>
    <tableColumn id="14445" xr3:uid="{F53AA9C2-4D3F-4C2E-B00A-284525AE753A}" name="Column14429"/>
    <tableColumn id="14446" xr3:uid="{324512A5-F5EA-423F-81D4-6E416B8AF758}" name="Column14430"/>
    <tableColumn id="14447" xr3:uid="{28DF7BA7-C029-451C-837B-41C08E428718}" name="Column14431"/>
    <tableColumn id="14448" xr3:uid="{6D6BBB69-C932-4D93-BAD5-F4488BCADCEC}" name="Column14432"/>
    <tableColumn id="14449" xr3:uid="{553138F9-17B5-458A-9FAA-7D28EDE6CA60}" name="Column14433"/>
    <tableColumn id="14450" xr3:uid="{483F63DE-38B0-4F37-8604-0DFAE34FA7A3}" name="Column14434"/>
    <tableColumn id="14451" xr3:uid="{37BD4803-76FB-4998-AF36-FD1DB16EDE7B}" name="Column14435"/>
    <tableColumn id="14452" xr3:uid="{E048C882-B46A-42E7-95DD-48485B437DF7}" name="Column14436"/>
    <tableColumn id="14453" xr3:uid="{204E9FCF-1D5C-493C-8E59-33AD0F79DAB1}" name="Column14437"/>
    <tableColumn id="14454" xr3:uid="{F949D799-F042-4DDA-925C-1EFD914237E5}" name="Column14438"/>
    <tableColumn id="14455" xr3:uid="{170DBCF7-47C3-443E-9652-E9A3E271ADD8}" name="Column14439"/>
    <tableColumn id="14456" xr3:uid="{A33044FF-8A48-4C88-894C-A8B765A47DAE}" name="Column14440"/>
    <tableColumn id="14457" xr3:uid="{03A85180-8A83-4651-9F76-CF27FFB92060}" name="Column14441"/>
    <tableColumn id="14458" xr3:uid="{56AB646D-DAD8-432A-B2C1-9E29D942AF67}" name="Column14442"/>
    <tableColumn id="14459" xr3:uid="{C658D030-F573-4C4C-8B32-D7EAC4011CAB}" name="Column14443"/>
    <tableColumn id="14460" xr3:uid="{6464FDBB-E983-48A3-BC4D-B9273C0D7D7F}" name="Column14444"/>
    <tableColumn id="14461" xr3:uid="{4ACF5AB6-E109-4ECD-974E-2F9CD3D65564}" name="Column14445"/>
    <tableColumn id="14462" xr3:uid="{ECC8663C-F305-4A2F-87C5-FB94FC938A03}" name="Column14446"/>
    <tableColumn id="14463" xr3:uid="{60CA45DB-5D5E-45D1-A452-2771B3B6727F}" name="Column14447"/>
    <tableColumn id="14464" xr3:uid="{53B788F4-5E9A-47B2-8202-01DBFCF2AB41}" name="Column14448"/>
    <tableColumn id="14465" xr3:uid="{7C2923DA-DEE7-4F03-AD45-225536FF9D07}" name="Column14449"/>
    <tableColumn id="14466" xr3:uid="{14EF2AEC-5618-438E-99CD-D7A4C2E530FC}" name="Column14450"/>
    <tableColumn id="14467" xr3:uid="{C61E408F-CF26-47BB-8B08-ED5B9C31164A}" name="Column14451"/>
    <tableColumn id="14468" xr3:uid="{B48CDF84-44D8-4039-91A2-1803E8F2A971}" name="Column14452"/>
    <tableColumn id="14469" xr3:uid="{8C2BAB2B-7F79-4F14-920F-386DFEF7A6F8}" name="Column14453"/>
    <tableColumn id="14470" xr3:uid="{7FD0B861-C0DC-4542-B050-E9038669D2E9}" name="Column14454"/>
    <tableColumn id="14471" xr3:uid="{2D5965BA-7062-4C12-8404-E4F72A1243A5}" name="Column14455"/>
    <tableColumn id="14472" xr3:uid="{E4F153BC-78D6-4E08-A7BC-2928010AA385}" name="Column14456"/>
    <tableColumn id="14473" xr3:uid="{6D1CA5A4-BBCF-4A8E-8FA5-70451A2E1972}" name="Column14457"/>
    <tableColumn id="14474" xr3:uid="{10ED0367-037F-455F-B7E1-40574007D3F9}" name="Column14458"/>
    <tableColumn id="14475" xr3:uid="{34D9B2D2-0D00-47B5-AF4C-6341A69EC8E1}" name="Column14459"/>
    <tableColumn id="14476" xr3:uid="{A9BA6C94-9C1C-47F3-BE7F-464FBD7346DC}" name="Column14460"/>
    <tableColumn id="14477" xr3:uid="{0D7DA73A-C616-4477-806F-ACB045AA9D6A}" name="Column14461"/>
    <tableColumn id="14478" xr3:uid="{13B7D868-420B-4C48-9D17-063C388DCA96}" name="Column14462"/>
    <tableColumn id="14479" xr3:uid="{B8CDC6A2-07BA-45DA-AC1A-109C08EB5C64}" name="Column14463"/>
    <tableColumn id="14480" xr3:uid="{D126F232-E037-4D63-BDCA-BD06745EE79B}" name="Column14464"/>
    <tableColumn id="14481" xr3:uid="{C171CD0D-0EFB-4BD7-83F4-4EC53896947D}" name="Column14465"/>
    <tableColumn id="14482" xr3:uid="{52058EAA-5D24-4CAE-8158-205AAEADC135}" name="Column14466"/>
    <tableColumn id="14483" xr3:uid="{3346D342-DCAA-4DFE-90ED-78AF0D354400}" name="Column14467"/>
    <tableColumn id="14484" xr3:uid="{3C266338-24D5-4646-B06F-F7D2B172E773}" name="Column14468"/>
    <tableColumn id="14485" xr3:uid="{67EC1FEC-8772-4B83-BC29-D44EE3221941}" name="Column14469"/>
    <tableColumn id="14486" xr3:uid="{9CB69530-6B32-4142-910E-B129D86DD86E}" name="Column14470"/>
    <tableColumn id="14487" xr3:uid="{21068D96-4238-416A-A3F3-FA4C3A69C8FE}" name="Column14471"/>
    <tableColumn id="14488" xr3:uid="{626E05B7-EBFD-4180-86DF-12CE55511ED8}" name="Column14472"/>
    <tableColumn id="14489" xr3:uid="{1956A750-CA7C-42FF-82CE-E0D63AFDB0C0}" name="Column14473"/>
    <tableColumn id="14490" xr3:uid="{AACB7E54-0A25-4D5D-BB69-4CB3E1A0B015}" name="Column14474"/>
    <tableColumn id="14491" xr3:uid="{AC978585-3667-4578-ACCF-FB183F69BCA4}" name="Column14475"/>
    <tableColumn id="14492" xr3:uid="{7C466D9F-6BB0-4AEF-9A2F-00A5AB46BCFE}" name="Column14476"/>
    <tableColumn id="14493" xr3:uid="{2DE2EDDF-1104-42FF-8A9D-EF8508C86323}" name="Column14477"/>
    <tableColumn id="14494" xr3:uid="{F6DEE8B9-6CF7-4D9F-A63F-5FE648EAEC68}" name="Column14478"/>
    <tableColumn id="14495" xr3:uid="{E75B1F98-F476-4A46-9B28-38C474081D3F}" name="Column14479"/>
    <tableColumn id="14496" xr3:uid="{A7A02D3A-B3E0-4682-A42E-589C3376FDA7}" name="Column14480"/>
    <tableColumn id="14497" xr3:uid="{DE445BF6-EF86-4D7F-ACF6-D656FE7F4579}" name="Column14481"/>
    <tableColumn id="14498" xr3:uid="{878D5042-128D-46B5-820B-0B6D2DDAB15A}" name="Column14482"/>
    <tableColumn id="14499" xr3:uid="{65D3A6AF-AC71-46CB-95F4-30BC53A99090}" name="Column14483"/>
    <tableColumn id="14500" xr3:uid="{A95F4EFA-CBBA-46A3-9A41-F20FA8C7D2BF}" name="Column14484"/>
    <tableColumn id="14501" xr3:uid="{CB1D5F3B-D7DB-42AD-8B53-2C19293F0CC5}" name="Column14485"/>
    <tableColumn id="14502" xr3:uid="{534ECCD0-A99E-4653-B384-60C8EE235308}" name="Column14486"/>
    <tableColumn id="14503" xr3:uid="{834545B9-6403-4FAA-BFDD-79D5CD1F0B44}" name="Column14487"/>
    <tableColumn id="14504" xr3:uid="{31EC68C0-22B1-4F78-94A2-F8CA145D49D4}" name="Column14488"/>
    <tableColumn id="14505" xr3:uid="{4E679C7C-0361-48CB-98FF-6875B7DB2938}" name="Column14489"/>
    <tableColumn id="14506" xr3:uid="{23173E36-C2A5-44F8-ACF7-06B2BEF87650}" name="Column14490"/>
    <tableColumn id="14507" xr3:uid="{0E2F6224-CFC0-4BDF-A907-D44D08F37282}" name="Column14491"/>
    <tableColumn id="14508" xr3:uid="{7C4231DE-59CF-4DF4-906A-7874F5660786}" name="Column14492"/>
    <tableColumn id="14509" xr3:uid="{85E2A26D-25C4-4AAD-B679-5DB6E3BCF624}" name="Column14493"/>
    <tableColumn id="14510" xr3:uid="{7C21FB71-4E2A-474A-AF8C-8898C3CEADB5}" name="Column14494"/>
    <tableColumn id="14511" xr3:uid="{BC1FA884-E29B-42F0-9240-90F8B8608566}" name="Column14495"/>
    <tableColumn id="14512" xr3:uid="{0CCA24E6-EB72-40E0-A20D-F7B29640FD21}" name="Column14496"/>
    <tableColumn id="14513" xr3:uid="{FD1DBB15-6609-481D-97E6-89AF0CA304BF}" name="Column14497"/>
    <tableColumn id="14514" xr3:uid="{18D5BBAE-E8B9-4C2D-AADA-E069446689B8}" name="Column14498"/>
    <tableColumn id="14515" xr3:uid="{C17A580C-CDBF-4D7E-A3B0-CCC723931A40}" name="Column14499"/>
    <tableColumn id="14516" xr3:uid="{72B0B0F7-EDBA-4B6C-B7F6-EA1F23DD4C21}" name="Column14500"/>
    <tableColumn id="14517" xr3:uid="{951BD2BE-088D-4210-BCEC-2F4E7111E608}" name="Column14501"/>
    <tableColumn id="14518" xr3:uid="{A249BBB5-7856-4D6C-B417-D9523930070E}" name="Column14502"/>
    <tableColumn id="14519" xr3:uid="{6450B57D-1BC0-480A-85FB-E8E08AEED915}" name="Column14503"/>
    <tableColumn id="14520" xr3:uid="{E7928E5A-7C43-4209-A9E6-1E906295AD34}" name="Column14504"/>
    <tableColumn id="14521" xr3:uid="{889A0A63-3618-4822-982B-06456D106AAA}" name="Column14505"/>
    <tableColumn id="14522" xr3:uid="{F669F45D-48A3-46F0-AB86-D77FB4EFE61C}" name="Column14506"/>
    <tableColumn id="14523" xr3:uid="{3186186B-CBB4-4301-9F89-A96F0639F483}" name="Column14507"/>
    <tableColumn id="14524" xr3:uid="{99C4BD26-F321-4278-A547-105ADB46AEE6}" name="Column14508"/>
    <tableColumn id="14525" xr3:uid="{FA2AB880-D5CE-4648-8957-853B78582564}" name="Column14509"/>
    <tableColumn id="14526" xr3:uid="{C4EA540C-79EA-48BA-95F4-73E80BAC2F4D}" name="Column14510"/>
    <tableColumn id="14527" xr3:uid="{5FD75C3D-7E55-4422-84CD-AB1318BA6C03}" name="Column14511"/>
    <tableColumn id="14528" xr3:uid="{F9B7E9FD-4244-4326-BC7E-0C7EF64651E8}" name="Column14512"/>
    <tableColumn id="14529" xr3:uid="{99ECBD23-7D64-4ED0-A73B-E89B37ED1A67}" name="Column14513"/>
    <tableColumn id="14530" xr3:uid="{2B5EA61D-5A61-4E97-AB78-2AAF4BEE8BC7}" name="Column14514"/>
    <tableColumn id="14531" xr3:uid="{E1975270-518F-4903-A0D0-82931FEA5A2A}" name="Column14515"/>
    <tableColumn id="14532" xr3:uid="{24105D79-FBA5-4F5C-A47A-163241641154}" name="Column14516"/>
    <tableColumn id="14533" xr3:uid="{9FCBA87E-BF9A-496D-A6EF-14D9DA7E462C}" name="Column14517"/>
    <tableColumn id="14534" xr3:uid="{4B5DEB7E-69C5-438B-A51D-887EF2408CFD}" name="Column14518"/>
    <tableColumn id="14535" xr3:uid="{88115096-8926-4943-883E-E10202AACD0E}" name="Column14519"/>
    <tableColumn id="14536" xr3:uid="{FD8D5A32-C99E-41B8-B0EE-AFD591D80A8D}" name="Column14520"/>
    <tableColumn id="14537" xr3:uid="{6F23EDD8-63DC-4436-A0EF-1D8481B88F70}" name="Column14521"/>
    <tableColumn id="14538" xr3:uid="{8D1D8080-1FCE-4F1C-912A-2AA7F139FD3B}" name="Column14522"/>
    <tableColumn id="14539" xr3:uid="{D0A8F8D9-6213-4DF7-95A5-FCCC51484558}" name="Column14523"/>
    <tableColumn id="14540" xr3:uid="{A4A6F570-0421-437F-BF9B-75413EF02E9C}" name="Column14524"/>
    <tableColumn id="14541" xr3:uid="{D9DB73DE-DB33-4637-AD6A-3FB8AA0D1078}" name="Column14525"/>
    <tableColumn id="14542" xr3:uid="{92B32C86-0796-4B5C-81CE-098575D68331}" name="Column14526"/>
    <tableColumn id="14543" xr3:uid="{7FFE4A18-2B7D-46ED-BFBB-630FAD328F44}" name="Column14527"/>
    <tableColumn id="14544" xr3:uid="{99FDDD75-ACC2-4D3A-8BC2-64041A275D5D}" name="Column14528"/>
    <tableColumn id="14545" xr3:uid="{EC31DA67-63A5-4699-87AD-D14BDA107F2C}" name="Column14529"/>
    <tableColumn id="14546" xr3:uid="{666172BC-DD7B-4944-B3EA-1AACBE103FD7}" name="Column14530"/>
    <tableColumn id="14547" xr3:uid="{42472094-DE6F-43CE-8104-C50D64E713BD}" name="Column14531"/>
    <tableColumn id="14548" xr3:uid="{509CE818-36E6-451D-9E67-35E4F85BB306}" name="Column14532"/>
    <tableColumn id="14549" xr3:uid="{AA966D0F-CC0E-4FAA-A997-415D68E9C500}" name="Column14533"/>
    <tableColumn id="14550" xr3:uid="{C3F772DE-49AB-41A0-840E-91C5AA8F18D4}" name="Column14534"/>
    <tableColumn id="14551" xr3:uid="{8C454E8E-039E-47F9-B7B4-FEEB80603CB1}" name="Column14535"/>
    <tableColumn id="14552" xr3:uid="{7F70530D-AC0D-4DDF-9D48-5D6E09124529}" name="Column14536"/>
    <tableColumn id="14553" xr3:uid="{9D96B986-3DC1-490D-BDB0-620BA9AF8D5D}" name="Column14537"/>
    <tableColumn id="14554" xr3:uid="{D7A21EFD-C40E-4D76-AD12-F5A1F8161EA2}" name="Column14538"/>
    <tableColumn id="14555" xr3:uid="{9848BB9C-6617-4148-AA86-F9CBC6E74213}" name="Column14539"/>
    <tableColumn id="14556" xr3:uid="{F2166D67-E8EB-489E-AA45-5A33932666F2}" name="Column14540"/>
    <tableColumn id="14557" xr3:uid="{ED13244E-F50C-4976-96E7-3597C03FD6DB}" name="Column14541"/>
    <tableColumn id="14558" xr3:uid="{4FF282C7-598B-4AB4-82AD-26452AAF7C32}" name="Column14542"/>
    <tableColumn id="14559" xr3:uid="{2473F3F4-0837-4835-B3AC-77AC8FECCDD5}" name="Column14543"/>
    <tableColumn id="14560" xr3:uid="{20E74063-106F-4B25-8C28-5886170863A6}" name="Column14544"/>
    <tableColumn id="14561" xr3:uid="{5BA4F200-7DCA-4AA3-83F7-9435E7C98398}" name="Column14545"/>
    <tableColumn id="14562" xr3:uid="{26573E5B-F0EE-4BD7-8F23-D28D1F2FF65C}" name="Column14546"/>
    <tableColumn id="14563" xr3:uid="{3EA2A4D8-FB92-4DA6-B63A-89E440A6A30D}" name="Column14547"/>
    <tableColumn id="14564" xr3:uid="{7CF0A206-54F5-45B0-9DC9-8351E6437021}" name="Column14548"/>
    <tableColumn id="14565" xr3:uid="{9E378C6F-E5D7-487C-9896-4CB8D530A68E}" name="Column14549"/>
    <tableColumn id="14566" xr3:uid="{47143BE5-241E-4BE4-9C0D-8C133DA9D162}" name="Column14550"/>
    <tableColumn id="14567" xr3:uid="{0E877227-C0FE-44A5-AD8C-D23AD1301160}" name="Column14551"/>
    <tableColumn id="14568" xr3:uid="{F637711A-8926-42E7-B14C-EA1C1610CA5F}" name="Column14552"/>
    <tableColumn id="14569" xr3:uid="{F74FDE3D-A491-4B61-9DFB-F790EF144D9E}" name="Column14553"/>
    <tableColumn id="14570" xr3:uid="{FBA2E3AF-7AA0-4B1B-8A3E-FE9787A47ED1}" name="Column14554"/>
    <tableColumn id="14571" xr3:uid="{47E457F0-89A8-466E-BCF8-341F853BB942}" name="Column14555"/>
    <tableColumn id="14572" xr3:uid="{FE9A8EED-4158-4359-8260-EFF23893FAA1}" name="Column14556"/>
    <tableColumn id="14573" xr3:uid="{85A30ED0-CD18-48FE-A6AA-EBD6B9713F31}" name="Column14557"/>
    <tableColumn id="14574" xr3:uid="{C93D0E11-F41D-4F68-B79A-8C4D9371757D}" name="Column14558"/>
    <tableColumn id="14575" xr3:uid="{F85D5536-E271-4722-B9F3-AFAE3319E99E}" name="Column14559"/>
    <tableColumn id="14576" xr3:uid="{B17DC71E-7AE1-4E09-A947-6B0DAC687DA2}" name="Column14560"/>
    <tableColumn id="14577" xr3:uid="{712A035F-7CB9-44AD-A037-6A7ABD188BE6}" name="Column14561"/>
    <tableColumn id="14578" xr3:uid="{B9096164-A70E-471B-8D8E-8FF060CE5668}" name="Column14562"/>
    <tableColumn id="14579" xr3:uid="{DCD298DC-237B-4479-A3BE-0C50D80C2133}" name="Column14563"/>
    <tableColumn id="14580" xr3:uid="{48B6219F-88BC-46CD-9935-262558C58C20}" name="Column14564"/>
    <tableColumn id="14581" xr3:uid="{067E452D-DFDD-4DEE-874D-3A9E84EE45B3}" name="Column14565"/>
    <tableColumn id="14582" xr3:uid="{4229B75B-7597-482A-BBD2-13F91BD66EC0}" name="Column14566"/>
    <tableColumn id="14583" xr3:uid="{A25E7EFC-9C99-49B7-988B-3446FB76C20A}" name="Column14567"/>
    <tableColumn id="14584" xr3:uid="{1E10CF5C-F173-4D47-87A2-3A6F642AFD43}" name="Column14568"/>
    <tableColumn id="14585" xr3:uid="{5C046D4A-9304-4574-8E8A-D5A1BBBAC7F5}" name="Column14569"/>
    <tableColumn id="14586" xr3:uid="{022A221E-D0C8-4BB7-92DF-FB0AD29D5CB6}" name="Column14570"/>
    <tableColumn id="14587" xr3:uid="{7C00194D-5386-4F4D-AD37-4E4070A0664E}" name="Column14571"/>
    <tableColumn id="14588" xr3:uid="{D2C64E93-71B2-40CD-950A-8811FF5A57A4}" name="Column14572"/>
    <tableColumn id="14589" xr3:uid="{3158EC1F-4BC8-4CC8-985B-F0795DC3A10B}" name="Column14573"/>
    <tableColumn id="14590" xr3:uid="{5302556C-C10F-4A0E-8089-BBF5F79480BF}" name="Column14574"/>
    <tableColumn id="14591" xr3:uid="{5B8D84C8-282D-48AD-978B-9F5F65A79AE2}" name="Column14575"/>
    <tableColumn id="14592" xr3:uid="{557B35D6-8541-44AA-B779-5917A11A37E9}" name="Column14576"/>
    <tableColumn id="14593" xr3:uid="{C1DAAEAA-6033-44E8-BA30-0EBB0AB3AE13}" name="Column14577"/>
    <tableColumn id="14594" xr3:uid="{2EA3671F-8337-4DD9-9FEC-27572477C763}" name="Column14578"/>
    <tableColumn id="14595" xr3:uid="{5E17ACFB-58B0-4E61-B44E-6F4E08072278}" name="Column14579"/>
    <tableColumn id="14596" xr3:uid="{9ADFE921-32AE-470B-AA81-EE9A2C38797B}" name="Column14580"/>
    <tableColumn id="14597" xr3:uid="{F4A69BB3-6A02-4C7B-B188-7DCBD32B06F6}" name="Column14581"/>
    <tableColumn id="14598" xr3:uid="{C51B5539-14D5-44B9-BA07-781669FEABBF}" name="Column14582"/>
    <tableColumn id="14599" xr3:uid="{98E1533D-CF54-4815-A5DD-0EC37B1D1EE1}" name="Column14583"/>
    <tableColumn id="14600" xr3:uid="{332F0F11-33B7-4330-9C37-B0DD06A51ACD}" name="Column14584"/>
    <tableColumn id="14601" xr3:uid="{026417A0-7E8F-443A-87B8-95C7CA209FCB}" name="Column14585"/>
    <tableColumn id="14602" xr3:uid="{CC6110AE-7700-4529-8547-4AA2E1BF1D55}" name="Column14586"/>
    <tableColumn id="14603" xr3:uid="{002C0DEB-0A7C-464E-B368-248C0FB69C16}" name="Column14587"/>
    <tableColumn id="14604" xr3:uid="{2894A7AE-A5C6-4865-B345-30588A286B48}" name="Column14588"/>
    <tableColumn id="14605" xr3:uid="{9600184F-A8AF-417F-B922-2BE93F8EF1D3}" name="Column14589"/>
    <tableColumn id="14606" xr3:uid="{E5952968-3494-4A97-8296-B82D606DB976}" name="Column14590"/>
    <tableColumn id="14607" xr3:uid="{5FCE4A11-4624-4F72-A5C2-3B97690A8780}" name="Column14591"/>
    <tableColumn id="14608" xr3:uid="{1B8CF769-CB1F-402D-A821-AF0C2D8F1C86}" name="Column14592"/>
    <tableColumn id="14609" xr3:uid="{AB6DBA38-55D7-4A36-A00E-D7E91B184C0B}" name="Column14593"/>
    <tableColumn id="14610" xr3:uid="{60D8E952-E335-4037-87FF-56F5859D356E}" name="Column14594"/>
    <tableColumn id="14611" xr3:uid="{D7FC1EB8-9363-4E19-883B-3E28551BAD04}" name="Column14595"/>
    <tableColumn id="14612" xr3:uid="{C6F51CE5-D667-43EF-9CB2-E8F876B8F105}" name="Column14596"/>
    <tableColumn id="14613" xr3:uid="{3D6B8106-DC9D-4100-BAFA-849621E764D0}" name="Column14597"/>
    <tableColumn id="14614" xr3:uid="{DADC0C10-FE62-40E8-A356-9EE25539E427}" name="Column14598"/>
    <tableColumn id="14615" xr3:uid="{B4CAAFFD-8DF2-4C9D-B44E-ADA4F16CC172}" name="Column14599"/>
    <tableColumn id="14616" xr3:uid="{2901E2E7-4D0E-48F4-8B9B-FFF040771494}" name="Column14600"/>
    <tableColumn id="14617" xr3:uid="{5C0C0756-C7F8-4B00-AC77-BD684B3EF55F}" name="Column14601"/>
    <tableColumn id="14618" xr3:uid="{70517426-7A0E-4F7E-92BA-1C2F38C99EE9}" name="Column14602"/>
    <tableColumn id="14619" xr3:uid="{AE55F86E-3AA4-4353-9AF8-AB6D43D27A8D}" name="Column14603"/>
    <tableColumn id="14620" xr3:uid="{4DCD43EB-B743-415A-A491-503391BF4E7F}" name="Column14604"/>
    <tableColumn id="14621" xr3:uid="{740B147E-9E87-45E3-8277-1C2742E16783}" name="Column14605"/>
    <tableColumn id="14622" xr3:uid="{9747F205-B06E-4A35-B783-EDBAC01CEAA7}" name="Column14606"/>
    <tableColumn id="14623" xr3:uid="{B8B15F2C-5207-4A92-9BBC-4427518CC78D}" name="Column14607"/>
    <tableColumn id="14624" xr3:uid="{70766624-506E-43CD-ADFD-318377840DFF}" name="Column14608"/>
    <tableColumn id="14625" xr3:uid="{F13B5525-EF52-46D1-B9F5-A5C31C5CA091}" name="Column14609"/>
    <tableColumn id="14626" xr3:uid="{F4F21F3D-C451-4D29-AA62-F6376C668308}" name="Column14610"/>
    <tableColumn id="14627" xr3:uid="{5444CBA5-D046-4C2A-9081-61937133016A}" name="Column14611"/>
    <tableColumn id="14628" xr3:uid="{EE5F8658-2045-4456-8C7D-FE84138504B1}" name="Column14612"/>
    <tableColumn id="14629" xr3:uid="{0BD35C45-2001-4F68-A121-FC5521C6FF66}" name="Column14613"/>
    <tableColumn id="14630" xr3:uid="{5D35F6D8-B620-40FA-B5A9-1D3E5D062AD1}" name="Column14614"/>
    <tableColumn id="14631" xr3:uid="{ED210BC5-7BDB-48CF-803A-185F962F1E37}" name="Column14615"/>
    <tableColumn id="14632" xr3:uid="{BF7EE3F5-1C56-4F81-9824-5BCE17970A96}" name="Column14616"/>
    <tableColumn id="14633" xr3:uid="{593BA9F4-31D2-4B35-9277-EC499DC5ED3A}" name="Column14617"/>
    <tableColumn id="14634" xr3:uid="{73E9483A-3709-41E6-8087-94E7AAB86507}" name="Column14618"/>
    <tableColumn id="14635" xr3:uid="{9D73C2CD-68CA-4482-BE8C-CDAD72A8FB25}" name="Column14619"/>
    <tableColumn id="14636" xr3:uid="{C9D5A2EC-AD96-42A0-B93D-41D2F3AAFD94}" name="Column14620"/>
    <tableColumn id="14637" xr3:uid="{3E9753BE-953D-4D56-88E8-430B5A652B15}" name="Column14621"/>
    <tableColumn id="14638" xr3:uid="{10E2D7BB-7171-4134-9F4C-24FCC9D16EAF}" name="Column14622"/>
    <tableColumn id="14639" xr3:uid="{051F42B3-74F6-4045-BC3E-2B868B080282}" name="Column14623"/>
    <tableColumn id="14640" xr3:uid="{5079CED6-EC38-4830-81BE-BC3A339D50F3}" name="Column14624"/>
    <tableColumn id="14641" xr3:uid="{050FE99B-5EBA-417F-B5C1-7925736B128C}" name="Column14625"/>
    <tableColumn id="14642" xr3:uid="{23E77204-A600-43B6-9A76-DF85828832C2}" name="Column14626"/>
    <tableColumn id="14643" xr3:uid="{757D8F84-3ABB-4500-9EBF-352A2012C86C}" name="Column14627"/>
    <tableColumn id="14644" xr3:uid="{6370F770-3533-4686-AD41-8BF84A6B07DC}" name="Column14628"/>
    <tableColumn id="14645" xr3:uid="{305D2529-4D77-47CF-BA7C-E680C5DF4AC1}" name="Column14629"/>
    <tableColumn id="14646" xr3:uid="{3C68C69F-ADDB-43AA-971E-5152A62D5982}" name="Column14630"/>
    <tableColumn id="14647" xr3:uid="{BD547050-6518-4466-BD8D-0B91BB02EB04}" name="Column14631"/>
    <tableColumn id="14648" xr3:uid="{6A87721F-36F6-4B1B-853F-0556E53B22ED}" name="Column14632"/>
    <tableColumn id="14649" xr3:uid="{844EBE7C-4EF2-4ABB-ACE1-94A6FF1677FE}" name="Column14633"/>
    <tableColumn id="14650" xr3:uid="{6A7D0EE7-A468-402F-B87B-571794BE3ECB}" name="Column14634"/>
    <tableColumn id="14651" xr3:uid="{722C1DCF-DBFC-40A7-838A-C0B2DF09B367}" name="Column14635"/>
    <tableColumn id="14652" xr3:uid="{BEFC4D6F-06B8-4930-9452-71690AEEC88F}" name="Column14636"/>
    <tableColumn id="14653" xr3:uid="{DC402B26-4876-4068-9111-74B593A43F3A}" name="Column14637"/>
    <tableColumn id="14654" xr3:uid="{D83D9125-FE0C-4961-992E-2BE4EFEC526D}" name="Column14638"/>
    <tableColumn id="14655" xr3:uid="{4DCE5C1B-0809-4961-86A4-33FA924E9354}" name="Column14639"/>
    <tableColumn id="14656" xr3:uid="{20D5A438-E735-4492-B14E-5A7752712D30}" name="Column14640"/>
    <tableColumn id="14657" xr3:uid="{3C7F8D00-5EAA-4037-9B06-AEBF2A750CFD}" name="Column14641"/>
    <tableColumn id="14658" xr3:uid="{F4DBEBF9-1938-47B6-8404-E8AA5D731945}" name="Column14642"/>
    <tableColumn id="14659" xr3:uid="{748DB96C-FF32-4D31-BDC4-2BAC8A888FFB}" name="Column14643"/>
    <tableColumn id="14660" xr3:uid="{426E120A-3639-4B77-931B-EC7C0BDF7BFF}" name="Column14644"/>
    <tableColumn id="14661" xr3:uid="{BF97C28E-0104-490D-870B-0E6D89099C1B}" name="Column14645"/>
    <tableColumn id="14662" xr3:uid="{E501A50F-2952-4E75-87B8-2CBCBBFF72A1}" name="Column14646"/>
    <tableColumn id="14663" xr3:uid="{9AF062C6-C79A-463C-A74B-17CEEB82174E}" name="Column14647"/>
    <tableColumn id="14664" xr3:uid="{7AF7FCEC-84BE-40B4-A9C3-EFFE9FECE52C}" name="Column14648"/>
    <tableColumn id="14665" xr3:uid="{C4D025B2-6D5F-4049-A80C-8761F308F52F}" name="Column14649"/>
    <tableColumn id="14666" xr3:uid="{44597084-E781-4894-8E1A-89E6FCFFCC4F}" name="Column14650"/>
    <tableColumn id="14667" xr3:uid="{C6BFC204-3A18-4C96-8FEA-EAD2C16ACAD8}" name="Column14651"/>
    <tableColumn id="14668" xr3:uid="{DD6537DE-2A14-4467-A703-637F67AE5D52}" name="Column14652"/>
    <tableColumn id="14669" xr3:uid="{D3BD05FB-42D5-44F4-9B14-BCC0815B281E}" name="Column14653"/>
    <tableColumn id="14670" xr3:uid="{3A310A2C-ED54-45CF-B49B-8908433A953C}" name="Column14654"/>
    <tableColumn id="14671" xr3:uid="{396A19AC-489F-4BDA-B472-CA1BCE4C3B31}" name="Column14655"/>
    <tableColumn id="14672" xr3:uid="{97DCD805-48F1-4601-BF7B-311F5678BABC}" name="Column14656"/>
    <tableColumn id="14673" xr3:uid="{ABEDB716-38A5-4350-9DE0-B5BF05A1E50D}" name="Column14657"/>
    <tableColumn id="14674" xr3:uid="{16BC299D-5D12-41C5-A709-630343D756C7}" name="Column14658"/>
    <tableColumn id="14675" xr3:uid="{E75391A3-42A6-48B9-B73B-44B4C73BEA5C}" name="Column14659"/>
    <tableColumn id="14676" xr3:uid="{89EF4C6C-72FA-496E-B2CE-470B7F462B51}" name="Column14660"/>
    <tableColumn id="14677" xr3:uid="{C54F99AE-917B-4A2F-8D79-88E1572BB4BD}" name="Column14661"/>
    <tableColumn id="14678" xr3:uid="{C2A4CE49-1E78-4E85-9808-B0148B6CB2A2}" name="Column14662"/>
    <tableColumn id="14679" xr3:uid="{429AAD2A-B2F4-4FEB-B9AE-5CC83E4D60E0}" name="Column14663"/>
    <tableColumn id="14680" xr3:uid="{68121C1B-9AD5-45B9-A3D8-CDA94A50E867}" name="Column14664"/>
    <tableColumn id="14681" xr3:uid="{0B029EC4-071D-4052-BA44-ECDB6F2D2E06}" name="Column14665"/>
    <tableColumn id="14682" xr3:uid="{99BB9BF9-BC30-4EFA-9945-200802B19F89}" name="Column14666"/>
    <tableColumn id="14683" xr3:uid="{5D8D792C-E893-43F7-B314-BCD6C925945D}" name="Column14667"/>
    <tableColumn id="14684" xr3:uid="{65BFED19-5108-4C02-A7EB-50E74824018F}" name="Column14668"/>
    <tableColumn id="14685" xr3:uid="{05DBD5F3-9075-4AC6-814C-DF610D067CCF}" name="Column14669"/>
    <tableColumn id="14686" xr3:uid="{646F13C2-C9E6-47EE-9B31-88D40D1A4DBA}" name="Column14670"/>
    <tableColumn id="14687" xr3:uid="{23CF8D40-666B-4843-BFB5-48122A7998BE}" name="Column14671"/>
    <tableColumn id="14688" xr3:uid="{607970EB-CCC7-4D56-86C2-F1165BE24D28}" name="Column14672"/>
    <tableColumn id="14689" xr3:uid="{2100BB98-2A4F-44C3-B55F-0804F1EDDA24}" name="Column14673"/>
    <tableColumn id="14690" xr3:uid="{F1C1582D-0717-424D-ADD7-244F4490CC11}" name="Column14674"/>
    <tableColumn id="14691" xr3:uid="{42472DC7-67AC-43A9-9FBE-66D6468B8C47}" name="Column14675"/>
    <tableColumn id="14692" xr3:uid="{A39B919F-A4A9-4BE3-B06D-3B3CD8EAC7CA}" name="Column14676"/>
    <tableColumn id="14693" xr3:uid="{0A335787-3353-4487-9D78-C63533C65C01}" name="Column14677"/>
    <tableColumn id="14694" xr3:uid="{C864A3BC-936F-46FB-A5C1-A162E30D4D97}" name="Column14678"/>
    <tableColumn id="14695" xr3:uid="{D1D9C3CB-2710-498A-8143-78222BF4C7BF}" name="Column14679"/>
    <tableColumn id="14696" xr3:uid="{02F4FD24-270C-45FE-B27F-8EDFA1BB549D}" name="Column14680"/>
    <tableColumn id="14697" xr3:uid="{19998574-6BA1-4A01-B103-5D9462717C89}" name="Column14681"/>
    <tableColumn id="14698" xr3:uid="{25A9C89B-CF14-4A9B-87F6-8F1112F9C3C4}" name="Column14682"/>
    <tableColumn id="14699" xr3:uid="{512CBA69-41D6-4A44-975B-0C53D7F9A1CA}" name="Column14683"/>
    <tableColumn id="14700" xr3:uid="{B510E723-2180-4CF3-88F5-C01001F2E393}" name="Column14684"/>
    <tableColumn id="14701" xr3:uid="{E484B80B-3D36-44AF-B02A-B081664CF5E7}" name="Column14685"/>
    <tableColumn id="14702" xr3:uid="{89DC4050-5B6C-46A7-8117-6A41EED7096E}" name="Column14686"/>
    <tableColumn id="14703" xr3:uid="{29885529-9184-4CEE-A76C-9578BA6731AB}" name="Column14687"/>
    <tableColumn id="14704" xr3:uid="{8FB9A5E2-3FD9-4090-B142-9D5561406B16}" name="Column14688"/>
    <tableColumn id="14705" xr3:uid="{712BAAEC-5257-4B15-A8BE-3147214E8166}" name="Column14689"/>
    <tableColumn id="14706" xr3:uid="{778070CB-2AA0-4807-B8CB-D3388B0D7049}" name="Column14690"/>
    <tableColumn id="14707" xr3:uid="{F25CCEC4-2D5E-4F79-8988-51A1200D3495}" name="Column14691"/>
    <tableColumn id="14708" xr3:uid="{BA2465A0-076A-4A88-8B77-DFCC8B7AA65F}" name="Column14692"/>
    <tableColumn id="14709" xr3:uid="{B392C7B3-80C4-44FA-BAED-AB43A3E56F7E}" name="Column14693"/>
    <tableColumn id="14710" xr3:uid="{C9DC289F-9B9B-4F68-A85A-012588FCA7A3}" name="Column14694"/>
    <tableColumn id="14711" xr3:uid="{593664FD-45D1-4D18-A245-A4F80FD5E83C}" name="Column14695"/>
    <tableColumn id="14712" xr3:uid="{CCA486D9-5B26-4BC1-ABE5-139464B96E86}" name="Column14696"/>
    <tableColumn id="14713" xr3:uid="{A17CFB3C-71C5-44BA-855B-8BC2C531198E}" name="Column14697"/>
    <tableColumn id="14714" xr3:uid="{5E061636-6CB9-4B2F-B740-D59B80FB90A0}" name="Column14698"/>
    <tableColumn id="14715" xr3:uid="{056E86C5-8E25-4163-AC43-84F083222867}" name="Column14699"/>
    <tableColumn id="14716" xr3:uid="{DABFEAD9-9324-449E-A840-BDE9423789EB}" name="Column14700"/>
    <tableColumn id="14717" xr3:uid="{E70FF159-9098-41EB-B7EF-99E84F4C981F}" name="Column14701"/>
    <tableColumn id="14718" xr3:uid="{5B75DA9F-D153-4A8C-A865-6AE7A638792B}" name="Column14702"/>
    <tableColumn id="14719" xr3:uid="{8D5E0C26-9D4A-4BFB-A578-15FC7B65C502}" name="Column14703"/>
    <tableColumn id="14720" xr3:uid="{92830831-9607-476F-B57C-F1E21B558C6D}" name="Column14704"/>
    <tableColumn id="14721" xr3:uid="{F950568E-04B0-4D66-82CE-5EDAB3509283}" name="Column14705"/>
    <tableColumn id="14722" xr3:uid="{33CB76D6-6B15-4AE7-9D59-93E5EAC987F2}" name="Column14706"/>
    <tableColumn id="14723" xr3:uid="{30DBE9C9-5411-42D3-BBF0-DD94EFCA6261}" name="Column14707"/>
    <tableColumn id="14724" xr3:uid="{55BDC2BA-CC5D-43A6-80F8-D56EDD387A33}" name="Column14708"/>
    <tableColumn id="14725" xr3:uid="{0CD369CF-BBCB-4A74-AC05-5E755B9CC642}" name="Column14709"/>
    <tableColumn id="14726" xr3:uid="{C36180FB-8E12-4EDE-B76F-2FA189C2C6C2}" name="Column14710"/>
    <tableColumn id="14727" xr3:uid="{AA8AB690-B006-41CE-9F73-20EE92F6AC87}" name="Column14711"/>
    <tableColumn id="14728" xr3:uid="{9C19D96C-89B4-4B96-9AE5-BE1156CDFB13}" name="Column14712"/>
    <tableColumn id="14729" xr3:uid="{05E1757B-40E4-4779-8541-9AAB0964467F}" name="Column14713"/>
    <tableColumn id="14730" xr3:uid="{3FB32EBA-E20D-4B49-B330-67E42DA8C994}" name="Column14714"/>
    <tableColumn id="14731" xr3:uid="{07529ABE-7EE0-493A-9BB4-3F325BCAAE71}" name="Column14715"/>
    <tableColumn id="14732" xr3:uid="{84ED4EC6-E5A3-4FCC-97D7-CF36CC7C91E9}" name="Column14716"/>
    <tableColumn id="14733" xr3:uid="{38F4215D-78FC-4D81-9FC7-C6B811666E4C}" name="Column14717"/>
    <tableColumn id="14734" xr3:uid="{092B4185-4B6C-4DD9-939C-6D98B15CE71C}" name="Column14718"/>
    <tableColumn id="14735" xr3:uid="{F2B7FAB0-1FA7-48A3-8185-D428B12AD593}" name="Column14719"/>
    <tableColumn id="14736" xr3:uid="{226C1E15-18A7-4095-9270-C71C2018B453}" name="Column14720"/>
    <tableColumn id="14737" xr3:uid="{EFCD7659-CDE6-45CB-9609-0AED539F93B7}" name="Column14721"/>
    <tableColumn id="14738" xr3:uid="{B457E560-0B47-4602-B025-AC7956C76654}" name="Column14722"/>
    <tableColumn id="14739" xr3:uid="{00071EDB-D5CE-453E-B300-B87B917D6133}" name="Column14723"/>
    <tableColumn id="14740" xr3:uid="{0A798DF5-DC0C-4F38-B334-74425320B836}" name="Column14724"/>
    <tableColumn id="14741" xr3:uid="{309414C2-1716-4889-9287-26ECE1CBBD3C}" name="Column14725"/>
    <tableColumn id="14742" xr3:uid="{32277EB0-85F1-4C3D-9E1D-F6AAB14827B7}" name="Column14726"/>
    <tableColumn id="14743" xr3:uid="{49E15460-4FBA-49F8-A746-7F946D21CD4F}" name="Column14727"/>
    <tableColumn id="14744" xr3:uid="{BF868D51-B9B1-45BA-875F-B817B554CA86}" name="Column14728"/>
    <tableColumn id="14745" xr3:uid="{040A8025-F573-4864-9BA2-F7FFE7C18628}" name="Column14729"/>
    <tableColumn id="14746" xr3:uid="{3650D4BA-FB0A-458C-AC85-926C23865612}" name="Column14730"/>
    <tableColumn id="14747" xr3:uid="{671C1D38-F33E-417B-AE35-1ED1143A8505}" name="Column14731"/>
    <tableColumn id="14748" xr3:uid="{A5030617-8ECA-4093-BFB1-440AB1FDF850}" name="Column14732"/>
    <tableColumn id="14749" xr3:uid="{199BDF97-D1EE-459F-879C-2C488673C3AE}" name="Column14733"/>
    <tableColumn id="14750" xr3:uid="{6EFD689F-E0DA-407F-826C-CC3C59DD481E}" name="Column14734"/>
    <tableColumn id="14751" xr3:uid="{62B9B755-7A12-4CB6-A91E-393B5143D938}" name="Column14735"/>
    <tableColumn id="14752" xr3:uid="{858E616F-D74A-4305-A8EF-9AA825661D1F}" name="Column14736"/>
    <tableColumn id="14753" xr3:uid="{9E970D45-06C0-4993-8C80-E83BC0B88D2A}" name="Column14737"/>
    <tableColumn id="14754" xr3:uid="{AC3E8A66-6D98-410F-9A86-4C0B547FC6C2}" name="Column14738"/>
    <tableColumn id="14755" xr3:uid="{6AE108C6-1BC4-465A-B618-50B4E83E7E94}" name="Column14739"/>
    <tableColumn id="14756" xr3:uid="{163F7592-430F-4F00-89E7-2EB0CC51DBA6}" name="Column14740"/>
    <tableColumn id="14757" xr3:uid="{C22BFB2F-96AC-481B-BFFB-5BF98BC7FFFC}" name="Column14741"/>
    <tableColumn id="14758" xr3:uid="{0D4B57D9-809C-44D9-B86B-2877EA4FFE26}" name="Column14742"/>
    <tableColumn id="14759" xr3:uid="{6102E786-63BB-40D1-8D76-F88123661064}" name="Column14743"/>
    <tableColumn id="14760" xr3:uid="{91CB42BE-83B0-480E-BAD0-D926277106C7}" name="Column14744"/>
    <tableColumn id="14761" xr3:uid="{E99E9737-524A-4C4B-81C4-D5E27040BD69}" name="Column14745"/>
    <tableColumn id="14762" xr3:uid="{22A63687-DCEC-4356-8909-69C87468BA22}" name="Column14746"/>
    <tableColumn id="14763" xr3:uid="{3A08559F-2375-43AB-B778-3E819FFD860E}" name="Column14747"/>
    <tableColumn id="14764" xr3:uid="{6E247CA9-3CFD-40D7-9FEC-947724295FFC}" name="Column14748"/>
    <tableColumn id="14765" xr3:uid="{C01E8141-A19A-4990-93AF-9DBC1DFDEC4B}" name="Column14749"/>
    <tableColumn id="14766" xr3:uid="{F53548E9-BE23-4AB8-87E2-AB2EE4653CCF}" name="Column14750"/>
    <tableColumn id="14767" xr3:uid="{86074738-7B0B-47AC-8D06-10F6292D75C6}" name="Column14751"/>
    <tableColumn id="14768" xr3:uid="{89134993-F20D-46D9-B8AC-D55E5C6DBC34}" name="Column14752"/>
    <tableColumn id="14769" xr3:uid="{903D8B79-CF92-4F7F-8EFB-3CDEC4415BD3}" name="Column14753"/>
    <tableColumn id="14770" xr3:uid="{49E7C2CA-14E1-4F4C-8E80-EBE499A0B7E2}" name="Column14754"/>
    <tableColumn id="14771" xr3:uid="{0AF6DAD2-FA39-43C8-BCFD-9B5948F0A497}" name="Column14755"/>
    <tableColumn id="14772" xr3:uid="{7D1CC8D7-A7C8-41C2-BC14-E89F3B375DB0}" name="Column14756"/>
    <tableColumn id="14773" xr3:uid="{72161BB7-CB25-4795-B9B8-083E943B747D}" name="Column14757"/>
    <tableColumn id="14774" xr3:uid="{2753C11E-E60B-45A4-91BE-FC63BEBB84D1}" name="Column14758"/>
    <tableColumn id="14775" xr3:uid="{680A555F-2D32-4647-B821-8EADE55B0B51}" name="Column14759"/>
    <tableColumn id="14776" xr3:uid="{5915447F-5DBA-41A4-B216-6DDEA3AD6A8C}" name="Column14760"/>
    <tableColumn id="14777" xr3:uid="{D1DBCFD1-D089-4B25-899E-750B37A8EC44}" name="Column14761"/>
    <tableColumn id="14778" xr3:uid="{C80AD141-151D-478A-BA58-0D7F7F74D5FA}" name="Column14762"/>
    <tableColumn id="14779" xr3:uid="{2D33DE65-5FEC-4FC6-8A06-916027993E9C}" name="Column14763"/>
    <tableColumn id="14780" xr3:uid="{E86AB67C-9D9E-464D-97AD-F140BD47F29B}" name="Column14764"/>
    <tableColumn id="14781" xr3:uid="{F4B6BAD5-52A4-45B8-B47B-20C32C91E680}" name="Column14765"/>
    <tableColumn id="14782" xr3:uid="{5D144EAB-89B0-4591-ABB8-85B0966295F7}" name="Column14766"/>
    <tableColumn id="14783" xr3:uid="{BA929B41-DFDD-4A74-B870-A9EC87EAEBAF}" name="Column14767"/>
    <tableColumn id="14784" xr3:uid="{CF4D2EDC-87E9-4036-952C-74909DEB1F26}" name="Column14768"/>
    <tableColumn id="14785" xr3:uid="{CEBA396B-4E81-4D29-AB41-C641891C05E3}" name="Column14769"/>
    <tableColumn id="14786" xr3:uid="{D541D9C8-D784-46E7-8FBB-D0B4A2CC68C1}" name="Column14770"/>
    <tableColumn id="14787" xr3:uid="{B9437302-AFBF-4676-9135-ECC396005174}" name="Column14771"/>
    <tableColumn id="14788" xr3:uid="{14E59473-2842-4460-8556-F05CEAD395B1}" name="Column14772"/>
    <tableColumn id="14789" xr3:uid="{28FAD1CA-668A-448E-A232-EAFC4C161F8E}" name="Column14773"/>
    <tableColumn id="14790" xr3:uid="{00F0E43C-92BD-4DB1-936F-FDEF835AC51F}" name="Column14774"/>
    <tableColumn id="14791" xr3:uid="{985ED31B-07C8-4C38-8DA9-C0EC8BBD1734}" name="Column14775"/>
    <tableColumn id="14792" xr3:uid="{AF9BA52B-2E52-4AA5-9332-3F31AF266D53}" name="Column14776"/>
    <tableColumn id="14793" xr3:uid="{F31AFBB9-8A5A-4E66-865E-30FF9B86A2E3}" name="Column14777"/>
    <tableColumn id="14794" xr3:uid="{4569877C-111B-4F21-BCDA-2C4362088C53}" name="Column14778"/>
    <tableColumn id="14795" xr3:uid="{A4D5CAEF-4EFD-4749-A98E-438D93E39D7C}" name="Column14779"/>
    <tableColumn id="14796" xr3:uid="{7ACA7D4C-1B87-47C9-8048-22CE40E1A518}" name="Column14780"/>
    <tableColumn id="14797" xr3:uid="{DD284D27-C2ED-4183-9B74-A8F8892B6563}" name="Column14781"/>
    <tableColumn id="14798" xr3:uid="{E5671197-4BF7-4084-A24C-E86CF6249C95}" name="Column14782"/>
    <tableColumn id="14799" xr3:uid="{B0CC20B4-42A7-4DA7-B3F4-2A156A242A14}" name="Column14783"/>
    <tableColumn id="14800" xr3:uid="{DC27AC66-E869-4290-8857-B148084713AC}" name="Column14784"/>
    <tableColumn id="14801" xr3:uid="{946DBE01-A7A7-41CE-8DF8-42DF85D33A0E}" name="Column14785"/>
    <tableColumn id="14802" xr3:uid="{5B294A51-A860-41F3-94A9-AA2F536EF963}" name="Column14786"/>
    <tableColumn id="14803" xr3:uid="{73E54EA3-30FA-4A10-BA2A-16B2EB721D87}" name="Column14787"/>
    <tableColumn id="14804" xr3:uid="{469CFB89-31C7-4C6E-9FBF-622F017C505B}" name="Column14788"/>
    <tableColumn id="14805" xr3:uid="{1B79CC4D-1B70-481D-99C2-AAD1C33D6A30}" name="Column14789"/>
    <tableColumn id="14806" xr3:uid="{1AFEE08B-378C-4178-A8B7-CBFEB669284B}" name="Column14790"/>
    <tableColumn id="14807" xr3:uid="{8D572099-6F61-4904-9FAF-4E37A9F53C49}" name="Column14791"/>
    <tableColumn id="14808" xr3:uid="{83BC8F28-46FE-416F-883B-419C8865ECB5}" name="Column14792"/>
    <tableColumn id="14809" xr3:uid="{88DF7CC4-35FD-4500-B494-DDF793C4DEE2}" name="Column14793"/>
    <tableColumn id="14810" xr3:uid="{D84E1764-7290-42EA-AE37-59AFD4B0F65C}" name="Column14794"/>
    <tableColumn id="14811" xr3:uid="{32547973-8594-4BC8-9E70-D3EC8CA36032}" name="Column14795"/>
    <tableColumn id="14812" xr3:uid="{80D3EDF3-33CC-451D-A9EA-447FA308C549}" name="Column14796"/>
    <tableColumn id="14813" xr3:uid="{6FE26F63-47D7-4F59-B83B-DF413DDB5956}" name="Column14797"/>
    <tableColumn id="14814" xr3:uid="{1F55A7C6-0869-4520-8FED-6EA2BCBEEA02}" name="Column14798"/>
    <tableColumn id="14815" xr3:uid="{F04F275F-9E62-4D46-A0B5-3888B25E4509}" name="Column14799"/>
    <tableColumn id="14816" xr3:uid="{C322A941-2021-4714-B1DD-F6F1B303F57C}" name="Column14800"/>
    <tableColumn id="14817" xr3:uid="{C6559538-FD8D-4D96-81AE-B33B5FD02B27}" name="Column14801"/>
    <tableColumn id="14818" xr3:uid="{09A06B0A-FFC4-4D37-9CA7-EFCF1CE7EB2A}" name="Column14802"/>
    <tableColumn id="14819" xr3:uid="{4E3E72AB-AA1A-4B3E-A4B9-AFA8690EA64B}" name="Column14803"/>
    <tableColumn id="14820" xr3:uid="{EC45AE2B-0FF1-4EB6-AA5F-5C895750DD6E}" name="Column14804"/>
    <tableColumn id="14821" xr3:uid="{CB3DD4CA-0443-4A9D-B87F-96587CEC07D4}" name="Column14805"/>
    <tableColumn id="14822" xr3:uid="{80D136B7-4824-4DF8-AD24-D6DFB1B5376B}" name="Column14806"/>
    <tableColumn id="14823" xr3:uid="{4AC35AFC-5A9E-419D-8225-F60051EEC053}" name="Column14807"/>
    <tableColumn id="14824" xr3:uid="{C80FF1C5-19EF-429D-9080-415C36EAD48F}" name="Column14808"/>
    <tableColumn id="14825" xr3:uid="{A38A2834-67B3-4411-8DD5-ACA4042565D8}" name="Column14809"/>
    <tableColumn id="14826" xr3:uid="{7013345D-B90F-4A21-B724-EF28356EC577}" name="Column14810"/>
    <tableColumn id="14827" xr3:uid="{C5668BAE-0FC3-4E46-858E-78495391673D}" name="Column14811"/>
    <tableColumn id="14828" xr3:uid="{008E14A1-8CDB-4127-A6A9-5F73052DBCDF}" name="Column14812"/>
    <tableColumn id="14829" xr3:uid="{A6B197C0-E27E-4DEB-8188-AE077EF42940}" name="Column14813"/>
    <tableColumn id="14830" xr3:uid="{1EDD5915-F0AD-498E-8023-438D8827AB21}" name="Column14814"/>
    <tableColumn id="14831" xr3:uid="{169FBC21-C136-43C0-B56A-CCFA3773E690}" name="Column14815"/>
    <tableColumn id="14832" xr3:uid="{4EE188A6-BCF1-4A9D-81A4-F535A201C0D8}" name="Column14816"/>
    <tableColumn id="14833" xr3:uid="{9AD17D26-626B-4B1A-BEDC-82282E1C63A1}" name="Column14817"/>
    <tableColumn id="14834" xr3:uid="{4C704FDB-E7FF-4D7E-827B-86BAF53F3059}" name="Column14818"/>
    <tableColumn id="14835" xr3:uid="{6AB4AFC7-4CCC-4802-89FA-BE1F7D8DB1FC}" name="Column14819"/>
    <tableColumn id="14836" xr3:uid="{05207F85-BF8D-4647-BCC0-8022AAEA1BAA}" name="Column14820"/>
    <tableColumn id="14837" xr3:uid="{0F8286B1-E747-4564-9B90-873C219ED83A}" name="Column14821"/>
    <tableColumn id="14838" xr3:uid="{946FF95B-81B8-40EF-A8D1-9A657F9E77D1}" name="Column14822"/>
    <tableColumn id="14839" xr3:uid="{BAE28946-108E-4BE4-9D04-1FF8F4FF1C46}" name="Column14823"/>
    <tableColumn id="14840" xr3:uid="{AD4598FA-6254-49C0-9CD7-9DE8D8A2C2F3}" name="Column14824"/>
    <tableColumn id="14841" xr3:uid="{36960D20-4705-45B0-9030-57FB636018A6}" name="Column14825"/>
    <tableColumn id="14842" xr3:uid="{DC7E2C88-19CD-4D8D-933C-35666ABBB8A1}" name="Column14826"/>
    <tableColumn id="14843" xr3:uid="{28BC2174-0573-46C3-97F6-7D4B3C5973FF}" name="Column14827"/>
    <tableColumn id="14844" xr3:uid="{2736D9AA-A146-48B2-8A26-F1041419935E}" name="Column14828"/>
    <tableColumn id="14845" xr3:uid="{CB4A5C6B-2C53-4D64-85D7-BA80D1ECE5CE}" name="Column14829"/>
    <tableColumn id="14846" xr3:uid="{F30F1012-568C-44A3-8B21-CBAAA616D6F5}" name="Column14830"/>
    <tableColumn id="14847" xr3:uid="{9402575C-0627-435F-B8E4-3DEFC6F975E8}" name="Column14831"/>
    <tableColumn id="14848" xr3:uid="{4BCAA205-1C22-46F6-B39A-1D5C88651EF8}" name="Column14832"/>
    <tableColumn id="14849" xr3:uid="{796ECADB-A38A-43D6-8C7D-FE32821D4F2D}" name="Column14833"/>
    <tableColumn id="14850" xr3:uid="{54854DF6-8C10-4D11-8791-86436F6C30BD}" name="Column14834"/>
    <tableColumn id="14851" xr3:uid="{1DA9D18A-6643-4069-A4A2-451071802686}" name="Column14835"/>
    <tableColumn id="14852" xr3:uid="{2CC660C3-D7F4-4A89-A019-9F02E1689971}" name="Column14836"/>
    <tableColumn id="14853" xr3:uid="{386CBDD7-D0D3-4C00-AC64-138407A2A28E}" name="Column14837"/>
    <tableColumn id="14854" xr3:uid="{F568F4FF-6B0B-4CDE-B6FF-D3E38142868E}" name="Column14838"/>
    <tableColumn id="14855" xr3:uid="{E460C6E6-1E67-49A5-8678-25A8BB717C14}" name="Column14839"/>
    <tableColumn id="14856" xr3:uid="{89E04532-8268-4FF0-914A-831A8C7DF677}" name="Column14840"/>
    <tableColumn id="14857" xr3:uid="{3ACC7D32-CC53-4997-84B5-7872F5896BBC}" name="Column14841"/>
    <tableColumn id="14858" xr3:uid="{48439DA8-297D-4DE5-9D12-361AB80F6AAB}" name="Column14842"/>
    <tableColumn id="14859" xr3:uid="{09C1710A-ADD3-41B5-830B-9C484A08EFFE}" name="Column14843"/>
    <tableColumn id="14860" xr3:uid="{D3B3B15F-6988-4575-991A-C75AC8EE38D1}" name="Column14844"/>
    <tableColumn id="14861" xr3:uid="{E5A6EF0C-F13F-4F7E-A696-42B4DAB58EEA}" name="Column14845"/>
    <tableColumn id="14862" xr3:uid="{197DC07E-C9A5-4E3F-AF3A-A90E6588B47A}" name="Column14846"/>
    <tableColumn id="14863" xr3:uid="{9AE765C8-D5DD-488D-A1A8-3A1B8D8EF044}" name="Column14847"/>
    <tableColumn id="14864" xr3:uid="{9654CDC5-A4AB-4B36-AB71-28BC809356A4}" name="Column14848"/>
    <tableColumn id="14865" xr3:uid="{CF50B1E9-5154-481B-9773-E0823DCFDEC1}" name="Column14849"/>
    <tableColumn id="14866" xr3:uid="{F74CA963-C02F-48B6-9593-96ACB1D7B721}" name="Column14850"/>
    <tableColumn id="14867" xr3:uid="{47485488-4CF7-4CF6-B961-F3F39D672CE1}" name="Column14851"/>
    <tableColumn id="14868" xr3:uid="{72B51E99-C22A-41DC-8530-DAE9A6DA009F}" name="Column14852"/>
    <tableColumn id="14869" xr3:uid="{0767EEEB-A1CC-4566-9485-15710A91DA3B}" name="Column14853"/>
    <tableColumn id="14870" xr3:uid="{E99FC941-FDD2-459A-A1C4-FA2CE81F3364}" name="Column14854"/>
    <tableColumn id="14871" xr3:uid="{B0253707-828F-4875-A10D-73140219D4B9}" name="Column14855"/>
    <tableColumn id="14872" xr3:uid="{18AB39E4-5373-475D-8D52-63B237E5719F}" name="Column14856"/>
    <tableColumn id="14873" xr3:uid="{A1023C99-DE9B-4007-8F8D-E0D653CD5E21}" name="Column14857"/>
    <tableColumn id="14874" xr3:uid="{05987F80-F978-41D7-AE95-765CD980BED1}" name="Column14858"/>
    <tableColumn id="14875" xr3:uid="{066BD54B-6305-49F9-A382-94DFD2BA7E0F}" name="Column14859"/>
    <tableColumn id="14876" xr3:uid="{04835D08-AA77-4239-BEF5-457D4ABA10E4}" name="Column14860"/>
    <tableColumn id="14877" xr3:uid="{41137A35-70E6-4D2E-BE52-E94CF89C4B3A}" name="Column14861"/>
    <tableColumn id="14878" xr3:uid="{BA3AD8F5-4AFE-4B9B-BF91-368277FA1136}" name="Column14862"/>
    <tableColumn id="14879" xr3:uid="{3B124338-8390-4991-9513-2A57CA7384AE}" name="Column14863"/>
    <tableColumn id="14880" xr3:uid="{0BA57CEF-0739-4234-9262-003B11471214}" name="Column14864"/>
    <tableColumn id="14881" xr3:uid="{67599CAF-D8FE-489A-82D3-AC4100934B8F}" name="Column14865"/>
    <tableColumn id="14882" xr3:uid="{9A39B969-3779-4C58-84A3-0BBB24A747B3}" name="Column14866"/>
    <tableColumn id="14883" xr3:uid="{F1930DBE-D751-45E0-8B00-0E824297B7C3}" name="Column14867"/>
    <tableColumn id="14884" xr3:uid="{9D0B8F54-EAC9-4A14-81CD-5CAF36D46372}" name="Column14868"/>
    <tableColumn id="14885" xr3:uid="{19CE5E45-3817-4FB0-BC70-5AAA3B28444D}" name="Column14869"/>
    <tableColumn id="14886" xr3:uid="{0DA76300-F4B0-4F8B-8BFD-1DB97548DE23}" name="Column14870"/>
    <tableColumn id="14887" xr3:uid="{D4715BD6-809B-40FF-B148-779FAEC70211}" name="Column14871"/>
    <tableColumn id="14888" xr3:uid="{645DF92A-F606-4EF5-8021-FC45CABE69EA}" name="Column14872"/>
    <tableColumn id="14889" xr3:uid="{D1FDE5A8-D5C1-4713-9298-CC79BE99E9E1}" name="Column14873"/>
    <tableColumn id="14890" xr3:uid="{11271C64-360B-4CEE-91EE-F8350FC65E5D}" name="Column14874"/>
    <tableColumn id="14891" xr3:uid="{0D2B66DE-AE41-4885-9FC0-80AB5569E9E7}" name="Column14875"/>
    <tableColumn id="14892" xr3:uid="{4AC47D5D-8719-468F-8F9F-292BA81B951C}" name="Column14876"/>
    <tableColumn id="14893" xr3:uid="{40FD3052-359A-4C4E-B1A1-F00CD1A2E826}" name="Column14877"/>
    <tableColumn id="14894" xr3:uid="{62270437-B187-4ED6-A0E9-095B161254F8}" name="Column14878"/>
    <tableColumn id="14895" xr3:uid="{B95A8947-03E6-4097-99DB-AB781EBD508C}" name="Column14879"/>
    <tableColumn id="14896" xr3:uid="{60C25060-E805-4DC3-93C6-ED3153DB6520}" name="Column14880"/>
    <tableColumn id="14897" xr3:uid="{2962E629-4278-46C9-87B4-7FEC17D06608}" name="Column14881"/>
    <tableColumn id="14898" xr3:uid="{550CBB43-5660-4897-BC94-95B041DF34FA}" name="Column14882"/>
    <tableColumn id="14899" xr3:uid="{0C937E6E-60CA-475A-8F2C-BA1D5F1485EE}" name="Column14883"/>
    <tableColumn id="14900" xr3:uid="{F5CBAC86-457A-4F43-8438-51F1AB6DCB66}" name="Column14884"/>
    <tableColumn id="14901" xr3:uid="{067F257D-3977-451F-A67F-0E6335587463}" name="Column14885"/>
    <tableColumn id="14902" xr3:uid="{EEAFD3F5-6246-4A16-83BC-D721055AF142}" name="Column14886"/>
    <tableColumn id="14903" xr3:uid="{FEC4B3B6-4DE2-413E-AA60-6FDC812864AF}" name="Column14887"/>
    <tableColumn id="14904" xr3:uid="{4DD889F5-ECF1-4AD1-81A8-6F60741559C9}" name="Column14888"/>
    <tableColumn id="14905" xr3:uid="{4BA90F7F-BCA4-4EF4-8016-DA68D25ADA04}" name="Column14889"/>
    <tableColumn id="14906" xr3:uid="{CA6E1BA3-92AC-4769-9568-DF6639251A35}" name="Column14890"/>
    <tableColumn id="14907" xr3:uid="{E561B8CF-8557-42CA-B196-7DCC71F9A50E}" name="Column14891"/>
    <tableColumn id="14908" xr3:uid="{357DD40F-4505-4B0A-8F00-2A140F5E1C75}" name="Column14892"/>
    <tableColumn id="14909" xr3:uid="{7059512F-6117-4256-AC10-F47796FF21BF}" name="Column14893"/>
    <tableColumn id="14910" xr3:uid="{8AE80260-C6B8-4805-AC3B-BBA54458E4A8}" name="Column14894"/>
    <tableColumn id="14911" xr3:uid="{5878AE26-8F54-48E0-BAB5-85211F11701E}" name="Column14895"/>
    <tableColumn id="14912" xr3:uid="{A4B8AE43-B9CD-4884-ABC9-1608FF560123}" name="Column14896"/>
    <tableColumn id="14913" xr3:uid="{8793C9BE-D30E-4003-BD83-C93D46FC89AC}" name="Column14897"/>
    <tableColumn id="14914" xr3:uid="{67BB7F73-BD7E-47F7-AE51-A8AFE05F3BEF}" name="Column14898"/>
    <tableColumn id="14915" xr3:uid="{27DB9CAE-1679-4C6D-A08D-81A3C15A2A97}" name="Column14899"/>
    <tableColumn id="14916" xr3:uid="{7F1DD983-C187-4382-B3C0-2DD7E92B561E}" name="Column14900"/>
    <tableColumn id="14917" xr3:uid="{C091397C-9707-4C92-9A94-2596F65FBAE3}" name="Column14901"/>
    <tableColumn id="14918" xr3:uid="{595E0EA1-CD07-4466-B571-CF3DE95525AC}" name="Column14902"/>
    <tableColumn id="14919" xr3:uid="{B19DD784-4C08-4215-8B98-0DC4018F6D41}" name="Column14903"/>
    <tableColumn id="14920" xr3:uid="{D92EDD7F-7B0F-49D0-904A-6A53E8D64674}" name="Column14904"/>
    <tableColumn id="14921" xr3:uid="{612429A4-5C64-41B3-8A3B-99E9241783ED}" name="Column14905"/>
    <tableColumn id="14922" xr3:uid="{0F37D4FA-3067-4341-BFB5-714C8EE387A1}" name="Column14906"/>
    <tableColumn id="14923" xr3:uid="{0C6C827B-DB10-4A7C-9137-9F2678BC31DA}" name="Column14907"/>
    <tableColumn id="14924" xr3:uid="{6D1E3C47-4596-4AE9-A173-A8BBD1A253BE}" name="Column14908"/>
    <tableColumn id="14925" xr3:uid="{8546A6EA-60B0-4608-9A31-BB6FE028E509}" name="Column14909"/>
    <tableColumn id="14926" xr3:uid="{8F2090E9-1A2C-4588-B3A7-C38D0CF4744E}" name="Column14910"/>
    <tableColumn id="14927" xr3:uid="{7183D380-83C2-44B5-A317-E178B5DB9B7D}" name="Column14911"/>
    <tableColumn id="14928" xr3:uid="{D5E04295-F070-4EE7-A8EC-B7312CF4F35C}" name="Column14912"/>
    <tableColumn id="14929" xr3:uid="{AEA8C996-9C3D-4DF6-A3DA-1896DC2AAA16}" name="Column14913"/>
    <tableColumn id="14930" xr3:uid="{19B3010A-2F09-4F5B-8DC8-6E56EEACDD6C}" name="Column14914"/>
    <tableColumn id="14931" xr3:uid="{ABB8FB29-2E75-4083-8C8F-3A7317756C43}" name="Column14915"/>
    <tableColumn id="14932" xr3:uid="{AE510453-0D83-4D3A-9DC2-21914CE07DE0}" name="Column14916"/>
    <tableColumn id="14933" xr3:uid="{15E9E92A-FA2D-4D23-A134-C69BE21487C3}" name="Column14917"/>
    <tableColumn id="14934" xr3:uid="{B8199D2C-4AE8-4F50-BBAA-B7DDABD589A8}" name="Column14918"/>
    <tableColumn id="14935" xr3:uid="{21404255-9418-4C9F-BE69-95D222F31185}" name="Column14919"/>
    <tableColumn id="14936" xr3:uid="{CBABBCC9-A8AB-4CDC-BD84-113BE91A59AB}" name="Column14920"/>
    <tableColumn id="14937" xr3:uid="{C5D2DE5A-77C6-48C4-A092-0F6BAE2BEB01}" name="Column14921"/>
    <tableColumn id="14938" xr3:uid="{CDED8BEF-9481-4245-800D-9521FE959F24}" name="Column14922"/>
    <tableColumn id="14939" xr3:uid="{4A52EC11-9720-4192-92DB-BA48E9FC51C5}" name="Column14923"/>
    <tableColumn id="14940" xr3:uid="{A5A2E055-4A6D-4B9B-A0B8-B3AA2CCA1297}" name="Column14924"/>
    <tableColumn id="14941" xr3:uid="{F22ABE87-27C4-4248-8A53-46B7469D6522}" name="Column14925"/>
    <tableColumn id="14942" xr3:uid="{D2E963FC-7194-43FF-B1F8-911359237C33}" name="Column14926"/>
    <tableColumn id="14943" xr3:uid="{F89025AC-14BE-482C-88ED-2CF39A473147}" name="Column14927"/>
    <tableColumn id="14944" xr3:uid="{ADF94CB6-FD8A-461B-A3AD-90D71A33F02D}" name="Column14928"/>
    <tableColumn id="14945" xr3:uid="{E1535432-28F9-4356-8ECB-232D5BC183FC}" name="Column14929"/>
    <tableColumn id="14946" xr3:uid="{F74055B2-9053-4C71-A5E4-BF99D3B548AE}" name="Column14930"/>
    <tableColumn id="14947" xr3:uid="{C955B890-D18B-4F32-98A6-75083A8396C9}" name="Column14931"/>
    <tableColumn id="14948" xr3:uid="{D2142520-CD5F-4C32-98F2-6F4BCECA6E8E}" name="Column14932"/>
    <tableColumn id="14949" xr3:uid="{055E70AE-DD10-4067-BD5A-F01E63A13405}" name="Column14933"/>
    <tableColumn id="14950" xr3:uid="{60D4AE4A-7677-4215-AB27-46A30D94E86B}" name="Column14934"/>
    <tableColumn id="14951" xr3:uid="{156CB30A-A0DC-4F4E-AA57-3C8561571D00}" name="Column14935"/>
    <tableColumn id="14952" xr3:uid="{88C48854-7988-483F-B39F-C657470034DA}" name="Column14936"/>
    <tableColumn id="14953" xr3:uid="{CAF2235B-62BD-4784-ABD7-348A62174ABA}" name="Column14937"/>
    <tableColumn id="14954" xr3:uid="{0571639F-CC7E-473A-BFF7-D678C474FFCA}" name="Column14938"/>
    <tableColumn id="14955" xr3:uid="{C11EA494-59CF-46A8-B35C-15B37E72ED7D}" name="Column14939"/>
    <tableColumn id="14956" xr3:uid="{F2A9D82F-C4B7-48D2-BC51-1682A7AB2A5E}" name="Column14940"/>
    <tableColumn id="14957" xr3:uid="{E7DA5704-6002-4C90-A103-6ACCB65F5A7F}" name="Column14941"/>
    <tableColumn id="14958" xr3:uid="{AE663A40-FF60-434D-B9C2-1D2AC6A86591}" name="Column14942"/>
    <tableColumn id="14959" xr3:uid="{6C5EB4F6-CD00-4DBE-80DF-A010874A8386}" name="Column14943"/>
    <tableColumn id="14960" xr3:uid="{2A67A7A2-BDFE-456F-910A-A64C47E6ECDC}" name="Column14944"/>
    <tableColumn id="14961" xr3:uid="{992CD966-33DD-4484-BC1A-E2B4057D1EE6}" name="Column14945"/>
    <tableColumn id="14962" xr3:uid="{B48B8137-A2BC-4C67-9D20-8C41F71D1E19}" name="Column14946"/>
    <tableColumn id="14963" xr3:uid="{1905D375-D3AE-41EF-8B5F-E1D7319D5EFA}" name="Column14947"/>
    <tableColumn id="14964" xr3:uid="{3F336985-4396-4BB7-A932-44E334FAB37E}" name="Column14948"/>
    <tableColumn id="14965" xr3:uid="{679E2A2B-1A55-40C0-BEC1-1F830EBE7E05}" name="Column14949"/>
    <tableColumn id="14966" xr3:uid="{3018205B-376A-4A07-A153-48F8E5BF85E1}" name="Column14950"/>
    <tableColumn id="14967" xr3:uid="{DD090941-D719-4AE1-9F63-3F9430A9FB03}" name="Column14951"/>
    <tableColumn id="14968" xr3:uid="{55227420-4E7D-4312-B9F0-177F64BD13C4}" name="Column14952"/>
    <tableColumn id="14969" xr3:uid="{B6070D8B-C923-493D-A9E6-BFD083E75DF5}" name="Column14953"/>
    <tableColumn id="14970" xr3:uid="{981685F1-3995-41FC-BDAA-B1FE98245242}" name="Column14954"/>
    <tableColumn id="14971" xr3:uid="{18326815-41BB-46E2-AFA7-459BAACC0ABE}" name="Column14955"/>
    <tableColumn id="14972" xr3:uid="{31C08E2F-C98D-44A4-B78E-F72830DBAE92}" name="Column14956"/>
    <tableColumn id="14973" xr3:uid="{2B9AFB6C-0455-48D2-AD07-CCB3B07AD819}" name="Column14957"/>
    <tableColumn id="14974" xr3:uid="{28ED753A-259A-4E87-AB15-46EF42B29C1B}" name="Column14958"/>
    <tableColumn id="14975" xr3:uid="{70170D23-851C-4421-861D-1E5071922ACC}" name="Column14959"/>
    <tableColumn id="14976" xr3:uid="{56B40C1B-36AC-4B4B-8358-AF93F7557142}" name="Column14960"/>
    <tableColumn id="14977" xr3:uid="{A86401BD-4930-4793-A79A-3377CEC957B0}" name="Column14961"/>
    <tableColumn id="14978" xr3:uid="{07EAF63C-8B09-498B-94B2-D2B7F8FD4EEB}" name="Column14962"/>
    <tableColumn id="14979" xr3:uid="{AFDA3694-FFF1-4FC0-9A0E-ECEAB4ECD0EA}" name="Column14963"/>
    <tableColumn id="14980" xr3:uid="{B7900CE4-C96E-4F2F-8518-02DED40ABA0F}" name="Column14964"/>
    <tableColumn id="14981" xr3:uid="{03595940-0414-4FBE-9023-7386923B8FB3}" name="Column14965"/>
    <tableColumn id="14982" xr3:uid="{A30A81E8-0364-4C96-8DF9-C56678185354}" name="Column14966"/>
    <tableColumn id="14983" xr3:uid="{CB7FFDA8-F69C-4EF1-A40F-6CDFD4516A18}" name="Column14967"/>
    <tableColumn id="14984" xr3:uid="{42239A9A-DB08-451D-A67C-5993E3A36C5B}" name="Column14968"/>
    <tableColumn id="14985" xr3:uid="{C02883B7-715F-4241-BF12-AB9E227E04A8}" name="Column14969"/>
    <tableColumn id="14986" xr3:uid="{2E8B0AAC-DFA8-46C7-9274-03CB517C6281}" name="Column14970"/>
    <tableColumn id="14987" xr3:uid="{31BB97FE-9709-41CA-B777-91FB5AD69CC0}" name="Column14971"/>
    <tableColumn id="14988" xr3:uid="{060B87D6-CE34-413F-AE8B-B71BD3861957}" name="Column14972"/>
    <tableColumn id="14989" xr3:uid="{580D994A-E3CC-4058-8D52-F972CB282CA6}" name="Column14973"/>
    <tableColumn id="14990" xr3:uid="{EAD456CD-59C1-437D-84E7-753C8021B7E9}" name="Column14974"/>
    <tableColumn id="14991" xr3:uid="{981FF53F-76F2-4EAE-BFFC-9CCC5B0ECCDF}" name="Column14975"/>
    <tableColumn id="14992" xr3:uid="{F915F16A-43E5-4C87-B852-FB6B41377B1A}" name="Column14976"/>
    <tableColumn id="14993" xr3:uid="{A4E8FDBF-5955-49FC-AE9F-3F0D9A5021A4}" name="Column14977"/>
    <tableColumn id="14994" xr3:uid="{87FD0045-D1C7-4E91-A167-262CCD376445}" name="Column14978"/>
    <tableColumn id="14995" xr3:uid="{A9CC8360-63CE-4332-ABBD-EC63AC22D548}" name="Column14979"/>
    <tableColumn id="14996" xr3:uid="{6B43AC4C-F238-464E-8D0B-C57E201F3C8A}" name="Column14980"/>
    <tableColumn id="14997" xr3:uid="{BBE8D7CD-478F-4514-8EBB-9CBA0CDA0A3F}" name="Column14981"/>
    <tableColumn id="14998" xr3:uid="{4FDC7D7F-92CB-48BE-9791-019B25F53C3D}" name="Column14982"/>
    <tableColumn id="14999" xr3:uid="{7E0FEADE-B314-4FCC-A744-08F537E2CA08}" name="Column14983"/>
    <tableColumn id="15000" xr3:uid="{BD39A03E-55FB-4E89-9F74-56D91D4B311C}" name="Column14984"/>
    <tableColumn id="15001" xr3:uid="{C757A2E9-4C37-410F-A580-39E17F0A419B}" name="Column14985"/>
    <tableColumn id="15002" xr3:uid="{228C89D4-0FE9-4E08-A875-0E18A6D5081F}" name="Column14986"/>
    <tableColumn id="15003" xr3:uid="{0E99EE4D-619C-4F67-9FAF-A48039811711}" name="Column14987"/>
    <tableColumn id="15004" xr3:uid="{BE6669B1-2C5D-4475-B928-B3DE7AB03F84}" name="Column14988"/>
    <tableColumn id="15005" xr3:uid="{C5F5CB47-894E-410B-8EBA-51B1668B8FDC}" name="Column14989"/>
    <tableColumn id="15006" xr3:uid="{D2C479DD-D15C-42C3-B363-90131720BDFD}" name="Column14990"/>
    <tableColumn id="15007" xr3:uid="{5A72B310-124D-444F-A6AF-07206888AE29}" name="Column14991"/>
    <tableColumn id="15008" xr3:uid="{1DB1A0C8-1C9C-436D-B75B-F20EB522DF78}" name="Column14992"/>
    <tableColumn id="15009" xr3:uid="{E7BCAF49-BDE0-4BB1-A001-C78F4E90190C}" name="Column14993"/>
    <tableColumn id="15010" xr3:uid="{AA5C8B7D-5470-491E-A038-AF76F6D0EC1A}" name="Column14994"/>
    <tableColumn id="15011" xr3:uid="{5E496F8E-A8D5-4938-BEB7-F45E2B1EDA8F}" name="Column14995"/>
    <tableColumn id="15012" xr3:uid="{00148D46-4B92-4C49-B5BA-C665EF0E688E}" name="Column14996"/>
    <tableColumn id="15013" xr3:uid="{BC5DA690-46E0-4F06-881F-24BDBFEEE7F1}" name="Column14997"/>
    <tableColumn id="15014" xr3:uid="{13F8FC7C-6B41-4FC4-81B6-A1B71186E029}" name="Column14998"/>
    <tableColumn id="15015" xr3:uid="{56F278E7-19A4-48C3-A7B5-BF9095DCF686}" name="Column14999"/>
    <tableColumn id="15016" xr3:uid="{8A15A523-B262-4EC2-903D-52C30F33CFB0}" name="Column15000"/>
    <tableColumn id="15017" xr3:uid="{0076A7FC-F957-4976-97A4-87FBD1A625E2}" name="Column15001"/>
    <tableColumn id="15018" xr3:uid="{E190E9F2-1220-4771-B56E-07F2B198EA0F}" name="Column15002"/>
    <tableColumn id="15019" xr3:uid="{2EEDD1EA-F124-40CA-B3C5-175ACAB49046}" name="Column15003"/>
    <tableColumn id="15020" xr3:uid="{D565F8FE-350B-4A2D-B50F-A7FFED0291D7}" name="Column15004"/>
    <tableColumn id="15021" xr3:uid="{FBA9D935-CC19-426D-80CA-1DB7609A7FD2}" name="Column15005"/>
    <tableColumn id="15022" xr3:uid="{8D9AAF8A-F7D9-4A23-B0E6-7A6CA8CBBB5F}" name="Column15006"/>
    <tableColumn id="15023" xr3:uid="{4DF3E24D-8473-4828-96AC-4650B02F326A}" name="Column15007"/>
    <tableColumn id="15024" xr3:uid="{C21C8DE5-98F0-4E77-963F-C388806CE492}" name="Column15008"/>
    <tableColumn id="15025" xr3:uid="{3CF48EDE-C74C-4A99-AE54-F1F3A8710D3A}" name="Column15009"/>
    <tableColumn id="15026" xr3:uid="{718B54AC-EAB1-47C0-8A6F-D1D95BDA9804}" name="Column15010"/>
    <tableColumn id="15027" xr3:uid="{4FE94F1B-DE96-4BBA-9E22-31A4D58A466B}" name="Column15011"/>
    <tableColumn id="15028" xr3:uid="{75B6A092-180F-4D1D-85D4-59BE52FE56DC}" name="Column15012"/>
    <tableColumn id="15029" xr3:uid="{F5BCB4F7-BBBE-4972-BE22-D6C8A110D12F}" name="Column15013"/>
    <tableColumn id="15030" xr3:uid="{20C964D6-7B6B-4B2C-8051-948A2E4AF570}" name="Column15014"/>
    <tableColumn id="15031" xr3:uid="{CB41443B-9848-47CF-A9D8-740DA9DAD48A}" name="Column15015"/>
    <tableColumn id="15032" xr3:uid="{21160874-7AF2-4B52-A98E-66FB132B719B}" name="Column15016"/>
    <tableColumn id="15033" xr3:uid="{A00DD1B7-69F0-45F1-9DF8-4B2BD4422408}" name="Column15017"/>
    <tableColumn id="15034" xr3:uid="{BA5F67E8-179C-4AB1-AB1F-A606EC4E0F18}" name="Column15018"/>
    <tableColumn id="15035" xr3:uid="{82F413B0-2BCA-4027-8159-F5856C45DCAA}" name="Column15019"/>
    <tableColumn id="15036" xr3:uid="{47456D5B-20E7-4CE7-ADE8-9EC522B21062}" name="Column15020"/>
    <tableColumn id="15037" xr3:uid="{6EB2B048-CFB2-4E79-8279-427F2C1404AF}" name="Column15021"/>
    <tableColumn id="15038" xr3:uid="{3DA5B5FC-9897-4A9D-B4DE-ABBAA2E2E8F5}" name="Column15022"/>
    <tableColumn id="15039" xr3:uid="{67A01A9A-4C59-4100-9A4B-E98AFA23EE38}" name="Column15023"/>
    <tableColumn id="15040" xr3:uid="{3954A3CF-504A-4048-BB3C-21E97C0DAE5F}" name="Column15024"/>
    <tableColumn id="15041" xr3:uid="{09FB2AAF-001C-442F-8833-064135A89958}" name="Column15025"/>
    <tableColumn id="15042" xr3:uid="{903FEE5C-77E3-444C-B947-259D44429B82}" name="Column15026"/>
    <tableColumn id="15043" xr3:uid="{714AF9D2-5254-4A2F-8144-94AB21F439EB}" name="Column15027"/>
    <tableColumn id="15044" xr3:uid="{AD1FA9DB-7637-4D13-B331-44FD038AAAD2}" name="Column15028"/>
    <tableColumn id="15045" xr3:uid="{6D50FAC3-7E96-40EF-8CC5-82D460341659}" name="Column15029"/>
    <tableColumn id="15046" xr3:uid="{D4E98CF9-A830-4641-8DAA-5ECF96CC9D85}" name="Column15030"/>
    <tableColumn id="15047" xr3:uid="{80FC4A62-4E0E-458A-92DA-ABA86A86E8B7}" name="Column15031"/>
    <tableColumn id="15048" xr3:uid="{C7FB5F05-B774-4050-9132-F8E964920967}" name="Column15032"/>
    <tableColumn id="15049" xr3:uid="{AAA93604-2F37-4E96-BA0B-27F066777DF3}" name="Column15033"/>
    <tableColumn id="15050" xr3:uid="{A02AD908-0FF9-4E2E-9204-AB54A12E5B7A}" name="Column15034"/>
    <tableColumn id="15051" xr3:uid="{D98B82E3-06F8-40B2-98DB-3DB38F4590FC}" name="Column15035"/>
    <tableColumn id="15052" xr3:uid="{956B68F3-24B6-4122-A514-2691D26D4D39}" name="Column15036"/>
    <tableColumn id="15053" xr3:uid="{4B426F22-D99B-4940-86B1-727DE1E25967}" name="Column15037"/>
    <tableColumn id="15054" xr3:uid="{A8DEAD3A-E503-418B-9416-65F78C033904}" name="Column15038"/>
    <tableColumn id="15055" xr3:uid="{8C0E4181-6C39-49D9-B0F5-F361C02ED342}" name="Column15039"/>
    <tableColumn id="15056" xr3:uid="{4AE06A6E-57DE-45F5-9290-B109BABA5293}" name="Column15040"/>
    <tableColumn id="15057" xr3:uid="{F6809C8C-59B6-4AFF-9B47-4E84B90073D6}" name="Column15041"/>
    <tableColumn id="15058" xr3:uid="{35C158B3-5438-40F9-90A2-8E7C1ED54AE9}" name="Column15042"/>
    <tableColumn id="15059" xr3:uid="{3BF4601B-EE67-4D55-A52B-8C456830B853}" name="Column15043"/>
    <tableColumn id="15060" xr3:uid="{CFEF6D4B-FC05-467E-9BDC-80E130F787F4}" name="Column15044"/>
    <tableColumn id="15061" xr3:uid="{4C4EC261-9DBB-4393-B458-771285677174}" name="Column15045"/>
    <tableColumn id="15062" xr3:uid="{60C86FB3-4D04-4298-B2FE-E2945730E78B}" name="Column15046"/>
    <tableColumn id="15063" xr3:uid="{5857057F-C377-41EA-84BA-8A0DDCA9A659}" name="Column15047"/>
    <tableColumn id="15064" xr3:uid="{F4F692AC-6881-4BC2-9F99-2051B08283D8}" name="Column15048"/>
    <tableColumn id="15065" xr3:uid="{CFDDD339-5DE8-44F7-A4C5-A4C45351F1BC}" name="Column15049"/>
    <tableColumn id="15066" xr3:uid="{5D2109F5-0601-49D2-9D75-ED0C468D458E}" name="Column15050"/>
    <tableColumn id="15067" xr3:uid="{2C04EA56-9031-476D-86E7-F9BA433431E1}" name="Column15051"/>
    <tableColumn id="15068" xr3:uid="{CBE713A6-C31E-4FCC-B5A2-41740C68F806}" name="Column15052"/>
    <tableColumn id="15069" xr3:uid="{7AF6858C-69D7-4A4B-B42C-E589F9E18559}" name="Column15053"/>
    <tableColumn id="15070" xr3:uid="{BC72EA76-B56D-4FDC-8A08-4AE32EFE7739}" name="Column15054"/>
    <tableColumn id="15071" xr3:uid="{6685C69A-1A2D-42AA-8D59-77ACA58B05AA}" name="Column15055"/>
    <tableColumn id="15072" xr3:uid="{39A0BE42-245F-41AD-8066-996F485B9337}" name="Column15056"/>
    <tableColumn id="15073" xr3:uid="{81C2D631-321B-41D5-80ED-C5690271E420}" name="Column15057"/>
    <tableColumn id="15074" xr3:uid="{16B521A7-124E-4D2F-83DD-B87E7C6A6D11}" name="Column15058"/>
    <tableColumn id="15075" xr3:uid="{E039A580-6325-4828-9435-F73F0C1AC556}" name="Column15059"/>
    <tableColumn id="15076" xr3:uid="{9DAC499C-768B-4309-8FE3-8B057A0C87D0}" name="Column15060"/>
    <tableColumn id="15077" xr3:uid="{B2C12367-0815-4148-9A09-0C5737470F46}" name="Column15061"/>
    <tableColumn id="15078" xr3:uid="{5601E1DC-D801-47CD-ACD2-FEF73C2A84D8}" name="Column15062"/>
    <tableColumn id="15079" xr3:uid="{A1C453A1-73A3-4C52-BA94-8EE7CE1EC5CD}" name="Column15063"/>
    <tableColumn id="15080" xr3:uid="{D32C2F89-ACAA-4E33-87F9-81612DDB20FF}" name="Column15064"/>
    <tableColumn id="15081" xr3:uid="{3BA5E73D-DAEC-491F-91A0-7424233E78A0}" name="Column15065"/>
    <tableColumn id="15082" xr3:uid="{E456ACB5-F709-4520-B097-74049F98CD1D}" name="Column15066"/>
    <tableColumn id="15083" xr3:uid="{F86F0C71-B27E-451F-986A-E9DB048F5BFE}" name="Column15067"/>
    <tableColumn id="15084" xr3:uid="{4B919422-4ABA-41B1-A5BE-F5F9708DA622}" name="Column15068"/>
    <tableColumn id="15085" xr3:uid="{0D918520-0759-4532-9225-2429E8A5C95C}" name="Column15069"/>
    <tableColumn id="15086" xr3:uid="{5B495017-0FD6-49A6-9BE4-DDDAF23EAB1A}" name="Column15070"/>
    <tableColumn id="15087" xr3:uid="{D42B24E3-B214-49A7-B641-97D85A5432B3}" name="Column15071"/>
    <tableColumn id="15088" xr3:uid="{4073EBF2-6FF9-4DA0-88A5-622B88509B23}" name="Column15072"/>
    <tableColumn id="15089" xr3:uid="{71C9AB58-48E5-479D-943F-29C1B51A3C8F}" name="Column15073"/>
    <tableColumn id="15090" xr3:uid="{7802BB74-FCB8-4C1E-AA97-9A8C2D1F32D7}" name="Column15074"/>
    <tableColumn id="15091" xr3:uid="{FCA21A6F-01D3-4773-89BF-69656F27F3D3}" name="Column15075"/>
    <tableColumn id="15092" xr3:uid="{9E856E48-874D-4E6A-B2A9-A6D7BB16D593}" name="Column15076"/>
    <tableColumn id="15093" xr3:uid="{6BBE7008-84B4-48F6-BB77-ADBB010F472C}" name="Column15077"/>
    <tableColumn id="15094" xr3:uid="{226A115B-458B-4BF4-B000-74AD3AD082DA}" name="Column15078"/>
    <tableColumn id="15095" xr3:uid="{0A0DF582-A2E0-4898-804B-2C398DAF96E2}" name="Column15079"/>
    <tableColumn id="15096" xr3:uid="{BD7D9ECB-FD20-4540-8752-1A0719CF5310}" name="Column15080"/>
    <tableColumn id="15097" xr3:uid="{D393AE7C-7390-4A9E-83E8-413C983BC5FF}" name="Column15081"/>
    <tableColumn id="15098" xr3:uid="{562795A7-D475-456F-81EF-6432B181FE84}" name="Column15082"/>
    <tableColumn id="15099" xr3:uid="{B704933B-2166-471D-B494-03572C69636C}" name="Column15083"/>
    <tableColumn id="15100" xr3:uid="{A8975390-4AEA-41A4-84BC-96CC81077887}" name="Column15084"/>
    <tableColumn id="15101" xr3:uid="{7C23EB8F-5571-46B7-BC8A-8145CDF246B6}" name="Column15085"/>
    <tableColumn id="15102" xr3:uid="{6E21E217-F391-4CD2-9A65-FFA63F486259}" name="Column15086"/>
    <tableColumn id="15103" xr3:uid="{C5B849E4-5D98-461A-8E95-DD56AC01C44D}" name="Column15087"/>
    <tableColumn id="15104" xr3:uid="{C28F5379-E71B-42A4-B9EC-7F38A9480F9A}" name="Column15088"/>
    <tableColumn id="15105" xr3:uid="{1FCF771D-2CDF-4673-85B0-F11EBD1AC310}" name="Column15089"/>
    <tableColumn id="15106" xr3:uid="{3F68037B-957D-4660-811D-829D9C1DDF42}" name="Column15090"/>
    <tableColumn id="15107" xr3:uid="{7652392E-0E2E-4406-83F4-78DFE731ED36}" name="Column15091"/>
    <tableColumn id="15108" xr3:uid="{83244538-C190-4385-8215-3BCCA5B6AF7F}" name="Column15092"/>
    <tableColumn id="15109" xr3:uid="{F047EA4B-6F9A-419B-980D-BCC75DDEA6FF}" name="Column15093"/>
    <tableColumn id="15110" xr3:uid="{7A5CD6F0-EF0A-4E19-9EFD-A44F6926413C}" name="Column15094"/>
    <tableColumn id="15111" xr3:uid="{440EE133-75AB-4723-B275-3CFCD43BC1EE}" name="Column15095"/>
    <tableColumn id="15112" xr3:uid="{7EFAB9A1-6EB9-4AD2-9523-F736D3C1C743}" name="Column15096"/>
    <tableColumn id="15113" xr3:uid="{6B119EC8-B78D-48C7-9823-EFBEA103090E}" name="Column15097"/>
    <tableColumn id="15114" xr3:uid="{71136F45-E54F-4FE7-9EEE-21EE28CD1FBF}" name="Column15098"/>
    <tableColumn id="15115" xr3:uid="{877B513F-8159-4FB5-A21F-E1DBF2C4040F}" name="Column15099"/>
    <tableColumn id="15116" xr3:uid="{93DBFE7D-5DE0-4627-A154-D8C5F297009F}" name="Column15100"/>
    <tableColumn id="15117" xr3:uid="{5AC82780-1A98-40F0-9310-0DE08F231C19}" name="Column15101"/>
    <tableColumn id="15118" xr3:uid="{9274965E-6C3D-4639-A5E9-3266AB28A74A}" name="Column15102"/>
    <tableColumn id="15119" xr3:uid="{1EC56F09-1C01-471D-B688-F2DA463E5468}" name="Column15103"/>
    <tableColumn id="15120" xr3:uid="{89A6B656-3CD5-47EB-A157-1B7F39BF6C62}" name="Column15104"/>
    <tableColumn id="15121" xr3:uid="{2F5EECAF-2EAA-43DE-8B2D-ABDAFA225D03}" name="Column15105"/>
    <tableColumn id="15122" xr3:uid="{D8462689-720F-4366-B2F2-0FF85BC94545}" name="Column15106"/>
    <tableColumn id="15123" xr3:uid="{C1925F36-46BA-4239-ACB8-CA3C268498D6}" name="Column15107"/>
    <tableColumn id="15124" xr3:uid="{7FD28C1C-FC92-4ADD-90C2-A35001C2A3FB}" name="Column15108"/>
    <tableColumn id="15125" xr3:uid="{841C2C06-0B73-4147-8EB2-3EBAFB2FB5A2}" name="Column15109"/>
    <tableColumn id="15126" xr3:uid="{2457E845-2D77-4E4E-B9DC-362372871A21}" name="Column15110"/>
    <tableColumn id="15127" xr3:uid="{CA8A3911-7524-48AD-9050-BEE8B201252E}" name="Column15111"/>
    <tableColumn id="15128" xr3:uid="{1A6B6274-6A39-4067-8E46-F022AD6AA93B}" name="Column15112"/>
    <tableColumn id="15129" xr3:uid="{8C5A58B9-D2E6-4F35-92FF-1259194888E6}" name="Column15113"/>
    <tableColumn id="15130" xr3:uid="{78913EBF-5A2D-435F-BD02-AD81A9786369}" name="Column15114"/>
    <tableColumn id="15131" xr3:uid="{30200A6D-A7C6-4DE8-B8CB-7C8BAAC1B96C}" name="Column15115"/>
    <tableColumn id="15132" xr3:uid="{AF9A152B-BE43-4D7A-84EB-344DA3160303}" name="Column15116"/>
    <tableColumn id="15133" xr3:uid="{088D1E05-3365-45D8-A46F-DD000D02C732}" name="Column15117"/>
    <tableColumn id="15134" xr3:uid="{088DA2A7-FFCC-4EB7-8661-C6C1914EFF48}" name="Column15118"/>
    <tableColumn id="15135" xr3:uid="{00D1B6C0-254C-4330-928E-C15F9FC4BC5A}" name="Column15119"/>
    <tableColumn id="15136" xr3:uid="{3375A1ED-DB9C-47B6-8872-9737C9745AEA}" name="Column15120"/>
    <tableColumn id="15137" xr3:uid="{42103B35-80D6-4377-9E24-ADDA6593EFCA}" name="Column15121"/>
    <tableColumn id="15138" xr3:uid="{24201522-2AF6-48BC-9176-F6B27011873A}" name="Column15122"/>
    <tableColumn id="15139" xr3:uid="{C07783B3-FC14-4802-B9E7-F16BC9FFE879}" name="Column15123"/>
    <tableColumn id="15140" xr3:uid="{454C87E6-3E62-4F60-A86D-89CCE1D432DC}" name="Column15124"/>
    <tableColumn id="15141" xr3:uid="{7D5DD5E3-F617-4764-9FA2-4D4C08A405A2}" name="Column15125"/>
    <tableColumn id="15142" xr3:uid="{BEB66D1C-292A-4CE6-A4EE-23F1883602E0}" name="Column15126"/>
    <tableColumn id="15143" xr3:uid="{D573FE06-369A-467A-BA9E-49E38E3AD486}" name="Column15127"/>
    <tableColumn id="15144" xr3:uid="{40784122-A6D8-446D-9425-CA3E2E17AB19}" name="Column15128"/>
    <tableColumn id="15145" xr3:uid="{37BD451A-5CC6-486C-83D8-1DEA42C6977A}" name="Column15129"/>
    <tableColumn id="15146" xr3:uid="{162CC423-8A9F-4905-9466-029E5BD5F512}" name="Column15130"/>
    <tableColumn id="15147" xr3:uid="{413BFB9A-4D60-4BB0-BDA6-303A8A289017}" name="Column15131"/>
    <tableColumn id="15148" xr3:uid="{F0544273-710C-4B44-A42F-188770004867}" name="Column15132"/>
    <tableColumn id="15149" xr3:uid="{4FCE1D3C-6D60-4A57-93D4-45C9897F5C2E}" name="Column15133"/>
    <tableColumn id="15150" xr3:uid="{06CBB468-2B19-4825-B1E8-9C70E083622C}" name="Column15134"/>
    <tableColumn id="15151" xr3:uid="{38B1DFD2-12E2-46E8-9588-92D2D60EE9BD}" name="Column15135"/>
    <tableColumn id="15152" xr3:uid="{8C27C41B-80BD-4A79-B1B4-7CB755546BDA}" name="Column15136"/>
    <tableColumn id="15153" xr3:uid="{3C2CB1DB-98B6-42A7-B3B7-9E85C3150297}" name="Column15137"/>
    <tableColumn id="15154" xr3:uid="{7A95F194-D945-40F7-9E05-2A7B0526CBF5}" name="Column15138"/>
    <tableColumn id="15155" xr3:uid="{37CC5FF7-7D2D-4EDE-8DDD-2CDDB0EDFF34}" name="Column15139"/>
    <tableColumn id="15156" xr3:uid="{FA1E1651-B4E8-4E12-808F-250F2087F04B}" name="Column15140"/>
    <tableColumn id="15157" xr3:uid="{8A25A90D-9840-45C0-A8B8-56F33266E99A}" name="Column15141"/>
    <tableColumn id="15158" xr3:uid="{6A34660A-2CCA-437B-9FDE-F8567659F63B}" name="Column15142"/>
    <tableColumn id="15159" xr3:uid="{F36D9362-7300-4867-BCCE-C0B475D68D9D}" name="Column15143"/>
    <tableColumn id="15160" xr3:uid="{250D3EAE-0A91-4EE3-B48A-3D91AC9F699D}" name="Column15144"/>
    <tableColumn id="15161" xr3:uid="{447FAAFA-0156-4A90-95CC-BC2CFAF9534A}" name="Column15145"/>
    <tableColumn id="15162" xr3:uid="{4D7F9EF0-08DD-4D3F-96EC-7FD1E044C2F7}" name="Column15146"/>
    <tableColumn id="15163" xr3:uid="{5C77BA9A-E635-402B-BA8D-B3195899986E}" name="Column15147"/>
    <tableColumn id="15164" xr3:uid="{4148EC2F-D527-4D2A-95FD-F668085A78E9}" name="Column15148"/>
    <tableColumn id="15165" xr3:uid="{A37C43C7-D7B6-465B-BB91-B653C0EAFF4F}" name="Column15149"/>
    <tableColumn id="15166" xr3:uid="{D6701247-9494-4722-82C8-1FB0B6706BDF}" name="Column15150"/>
    <tableColumn id="15167" xr3:uid="{FE67EEF3-558B-418F-BD9F-D8F16D529AB2}" name="Column15151"/>
    <tableColumn id="15168" xr3:uid="{EAC1B7B7-60CA-4925-AE8C-5CC4B51E5C44}" name="Column15152"/>
    <tableColumn id="15169" xr3:uid="{D0027804-4FE5-4653-9D3B-0B9FC6F7F76A}" name="Column15153"/>
    <tableColumn id="15170" xr3:uid="{26C19F4E-CB38-48EF-90C9-16D4BD10B80C}" name="Column15154"/>
    <tableColumn id="15171" xr3:uid="{A6E7B13E-FE5A-496D-B14C-1FD1DC155FCA}" name="Column15155"/>
    <tableColumn id="15172" xr3:uid="{8B630D1A-E97F-48C8-A479-8C0B1D2EFD90}" name="Column15156"/>
    <tableColumn id="15173" xr3:uid="{73CBBB70-0094-4C8F-B83A-B6893A5C0A95}" name="Column15157"/>
    <tableColumn id="15174" xr3:uid="{EA0BAAC3-DEF5-432B-B772-82112E000046}" name="Column15158"/>
    <tableColumn id="15175" xr3:uid="{610735B9-1DF5-4646-868C-1ACB8B0B2D14}" name="Column15159"/>
    <tableColumn id="15176" xr3:uid="{DB3F5D13-BCF4-407B-ABD0-AD4B2E35BFBB}" name="Column15160"/>
    <tableColumn id="15177" xr3:uid="{E0EC1FDA-5898-4928-BD62-36EF564EC055}" name="Column15161"/>
    <tableColumn id="15178" xr3:uid="{AF104834-EBEA-4323-B05E-7FF238DEAC4F}" name="Column15162"/>
    <tableColumn id="15179" xr3:uid="{7EBF31BE-CE53-4741-BB3F-3239EDEBC7E1}" name="Column15163"/>
    <tableColumn id="15180" xr3:uid="{051D464F-9B4B-47D3-9B96-F98B7C3B1DB9}" name="Column15164"/>
    <tableColumn id="15181" xr3:uid="{2D0F9FBD-BC0C-4D9A-86DD-C77E54FCCB9E}" name="Column15165"/>
    <tableColumn id="15182" xr3:uid="{DBF0AD9E-808F-44E6-A741-94721E181711}" name="Column15166"/>
    <tableColumn id="15183" xr3:uid="{73632378-ADE2-4C1E-8305-18A02E7082A6}" name="Column15167"/>
    <tableColumn id="15184" xr3:uid="{F11D3882-7889-40DD-BA46-A581EB8DAD5D}" name="Column15168"/>
    <tableColumn id="15185" xr3:uid="{9E48BD13-5FDE-4326-B157-55C84B421F9C}" name="Column15169"/>
    <tableColumn id="15186" xr3:uid="{2CF69395-7F86-48FD-898F-69D392DFFE11}" name="Column15170"/>
    <tableColumn id="15187" xr3:uid="{B140D4BD-7399-4BC6-A177-807A854EDA36}" name="Column15171"/>
    <tableColumn id="15188" xr3:uid="{4F38C9EC-DD07-4276-AA04-77AE69F00B21}" name="Column15172"/>
    <tableColumn id="15189" xr3:uid="{7EE80D05-F3BC-4A65-9395-1A2DB2AFCD19}" name="Column15173"/>
    <tableColumn id="15190" xr3:uid="{E2F521E8-86AC-4CAA-A7FF-F105264C6CB5}" name="Column15174"/>
    <tableColumn id="15191" xr3:uid="{5BEFAC68-CBB4-495B-864B-8641F40FAC9A}" name="Column15175"/>
    <tableColumn id="15192" xr3:uid="{DF20E5EE-A26F-4AE0-AC1E-B676CFDF8C5E}" name="Column15176"/>
    <tableColumn id="15193" xr3:uid="{B4772D0D-8810-4AD3-809A-64319FDEDD28}" name="Column15177"/>
    <tableColumn id="15194" xr3:uid="{1B6F9E01-07AD-4FDD-8EB0-02E56F44E0F5}" name="Column15178"/>
    <tableColumn id="15195" xr3:uid="{7192A7D9-9F56-4F1C-93B2-94FB62936BFF}" name="Column15179"/>
    <tableColumn id="15196" xr3:uid="{3CA08FDF-EBCF-4CD8-9818-BE7589F5AC6C}" name="Column15180"/>
    <tableColumn id="15197" xr3:uid="{A941162A-EF45-448A-823B-75D56FE9E6E2}" name="Column15181"/>
    <tableColumn id="15198" xr3:uid="{57401258-2F10-49AC-9F83-9E09B244B6E1}" name="Column15182"/>
    <tableColumn id="15199" xr3:uid="{0C0C690D-73EC-4E80-8FBA-424611A4CD82}" name="Column15183"/>
    <tableColumn id="15200" xr3:uid="{0F007145-4E08-4D14-980E-404E05C90E76}" name="Column15184"/>
    <tableColumn id="15201" xr3:uid="{C886DCF0-3F7B-45EE-B6C8-C4FCADCC2E5D}" name="Column15185"/>
    <tableColumn id="15202" xr3:uid="{51797DF1-C5BF-4A93-A435-8363F95BD404}" name="Column15186"/>
    <tableColumn id="15203" xr3:uid="{1FCB7964-49C1-4E0B-9107-54E986FC9DDE}" name="Column15187"/>
    <tableColumn id="15204" xr3:uid="{E3B26062-4214-4C48-977A-4FB7E04E1C19}" name="Column15188"/>
    <tableColumn id="15205" xr3:uid="{D8093D8C-BE5D-4DDE-912B-AD232CBD8C84}" name="Column15189"/>
    <tableColumn id="15206" xr3:uid="{80319CE5-A338-4CC8-979F-B4C1752ABF6D}" name="Column15190"/>
    <tableColumn id="15207" xr3:uid="{22D99432-BC71-481F-813A-E6897F3EFE3A}" name="Column15191"/>
    <tableColumn id="15208" xr3:uid="{E8AA8F9A-7EF5-4EB4-8A1C-ECE0D4605EE4}" name="Column15192"/>
    <tableColumn id="15209" xr3:uid="{6A266825-B34E-43DE-88E1-7E67E9DD3E1F}" name="Column15193"/>
    <tableColumn id="15210" xr3:uid="{A16B8CE2-7899-42A0-996E-41B86D61E3AB}" name="Column15194"/>
    <tableColumn id="15211" xr3:uid="{321B5BD2-F4FD-4665-98E4-51A9C8EA383C}" name="Column15195"/>
    <tableColumn id="15212" xr3:uid="{022F64FB-C311-45C2-B8DB-3286756BBC9B}" name="Column15196"/>
    <tableColumn id="15213" xr3:uid="{88976E88-662E-415D-B6B5-F84060717DA5}" name="Column15197"/>
    <tableColumn id="15214" xr3:uid="{45BD9D72-2A8F-4A24-820B-9A61F24866D6}" name="Column15198"/>
    <tableColumn id="15215" xr3:uid="{49AF0A74-45FB-4431-A317-02950267D828}" name="Column15199"/>
    <tableColumn id="15216" xr3:uid="{A7C769A6-3993-40C1-9818-8416B8A16AFA}" name="Column15200"/>
    <tableColumn id="15217" xr3:uid="{90C91694-3A28-4A18-8573-BA1D7F354A44}" name="Column15201"/>
    <tableColumn id="15218" xr3:uid="{801C3C36-98DB-4171-8343-FED6CC040F3F}" name="Column15202"/>
    <tableColumn id="15219" xr3:uid="{5A7BBC23-3274-4439-BAE1-62D155BA029F}" name="Column15203"/>
    <tableColumn id="15220" xr3:uid="{CE8F4D24-7505-428E-8565-59A9687F0B8D}" name="Column15204"/>
    <tableColumn id="15221" xr3:uid="{02B9FB35-393F-4672-8AA6-3988A23B2144}" name="Column15205"/>
    <tableColumn id="15222" xr3:uid="{D2399719-A849-4A00-B329-AF7ED8EBDC1A}" name="Column15206"/>
    <tableColumn id="15223" xr3:uid="{4D1ED7E1-E954-4507-BECD-BFBA8E964A3F}" name="Column15207"/>
    <tableColumn id="15224" xr3:uid="{4C946F9B-4F61-4CC5-BB6F-29678B26B887}" name="Column15208"/>
    <tableColumn id="15225" xr3:uid="{FE964373-E7B1-48D5-ADFF-DFB88B07C23E}" name="Column15209"/>
    <tableColumn id="15226" xr3:uid="{C1027E55-C97E-4858-A790-94ACADDAE22C}" name="Column15210"/>
    <tableColumn id="15227" xr3:uid="{E53B425C-C4B6-4ADE-9ED7-78ECD1EAAB94}" name="Column15211"/>
    <tableColumn id="15228" xr3:uid="{BE65FB90-150F-4C5C-9AF6-03DB048957B7}" name="Column15212"/>
    <tableColumn id="15229" xr3:uid="{F4C628A6-3BAA-4143-BB47-99A19D73D950}" name="Column15213"/>
    <tableColumn id="15230" xr3:uid="{C0EB50BD-31DB-4FC0-85F2-6AB9D0FD5903}" name="Column15214"/>
    <tableColumn id="15231" xr3:uid="{4C2D2D99-20D4-42F7-BC0A-5B96716CEA99}" name="Column15215"/>
    <tableColumn id="15232" xr3:uid="{26F7BC67-50AF-47AE-B48C-CD2CBCB2E84C}" name="Column15216"/>
    <tableColumn id="15233" xr3:uid="{7BC28061-9949-4742-AF14-10290A061BA2}" name="Column15217"/>
    <tableColumn id="15234" xr3:uid="{9B328B49-5D97-4B53-867C-89ACE949C36A}" name="Column15218"/>
    <tableColumn id="15235" xr3:uid="{A1ED892E-2A9E-4D77-80D8-883380DC39DB}" name="Column15219"/>
    <tableColumn id="15236" xr3:uid="{08F79E53-E02E-4059-9124-5BC5FD7D4C09}" name="Column15220"/>
    <tableColumn id="15237" xr3:uid="{289B71D7-4310-4013-8448-F6E2D6708749}" name="Column15221"/>
    <tableColumn id="15238" xr3:uid="{9766786E-3A6C-480A-A9E3-7515906CA482}" name="Column15222"/>
    <tableColumn id="15239" xr3:uid="{9B77A8A7-97D1-4166-83AB-EAD2996BB36F}" name="Column15223"/>
    <tableColumn id="15240" xr3:uid="{C69CFF58-6F7F-41BA-8C3D-3D2C2A54899D}" name="Column15224"/>
    <tableColumn id="15241" xr3:uid="{910264C4-40BF-45FF-88F7-7B4B6640D2F5}" name="Column15225"/>
    <tableColumn id="15242" xr3:uid="{D8D5579C-A606-49C4-BC7E-B47C8BC66B80}" name="Column15226"/>
    <tableColumn id="15243" xr3:uid="{B7C708D1-5E69-4336-B316-DD27D29EE39A}" name="Column15227"/>
    <tableColumn id="15244" xr3:uid="{CFEE8A3F-9169-4A3D-A7C9-15B0F0E9AF7F}" name="Column15228"/>
    <tableColumn id="15245" xr3:uid="{C9FA19C8-2D16-4F2C-A434-8E996F892DC8}" name="Column15229"/>
    <tableColumn id="15246" xr3:uid="{64BD0808-10E5-49BE-BA49-14D923D5FD68}" name="Column15230"/>
    <tableColumn id="15247" xr3:uid="{19FA8947-11CC-4C0E-A843-C28B4196F5EB}" name="Column15231"/>
    <tableColumn id="15248" xr3:uid="{5BEAF163-F240-4D93-A8E3-1855070AA1E0}" name="Column15232"/>
    <tableColumn id="15249" xr3:uid="{87AFECC7-A4CE-40C8-8EAE-8DE06FF6AAA6}" name="Column15233"/>
    <tableColumn id="15250" xr3:uid="{B1ABD84B-CB46-4734-ACAC-3AC383FC74AF}" name="Column15234"/>
    <tableColumn id="15251" xr3:uid="{FCF49960-1A76-4A3C-8337-CCA05DE8A6EF}" name="Column15235"/>
    <tableColumn id="15252" xr3:uid="{C4DA31AE-5D6A-4C2F-896D-D1B6A9265284}" name="Column15236"/>
    <tableColumn id="15253" xr3:uid="{5982BAA1-9E3E-4AC4-8E5F-BBBDC55DAC2A}" name="Column15237"/>
    <tableColumn id="15254" xr3:uid="{9BFFC3CE-1623-4A69-8B13-091AB28A9E53}" name="Column15238"/>
    <tableColumn id="15255" xr3:uid="{83F2FBF3-5D77-4F57-883F-00311A00FBB4}" name="Column15239"/>
    <tableColumn id="15256" xr3:uid="{EAB9A9F0-3DAB-4BC7-AEE0-E37ABBC26BD7}" name="Column15240"/>
    <tableColumn id="15257" xr3:uid="{A86E9ACD-CCD0-4C7E-B7C2-4AAC726BFFEC}" name="Column15241"/>
    <tableColumn id="15258" xr3:uid="{2BC80260-7C16-408C-9BFA-19CDF9AA024B}" name="Column15242"/>
    <tableColumn id="15259" xr3:uid="{E6D90889-B992-4023-BC2E-E99F75CFED9F}" name="Column15243"/>
    <tableColumn id="15260" xr3:uid="{55CE719A-3F18-4ADE-8447-0325C973CBEB}" name="Column15244"/>
    <tableColumn id="15261" xr3:uid="{95D93D82-8850-44E4-A4C7-DEF2E2B7B2AE}" name="Column15245"/>
    <tableColumn id="15262" xr3:uid="{EA4AC935-0D43-450A-BE42-692C098973DC}" name="Column15246"/>
    <tableColumn id="15263" xr3:uid="{94FE143F-67AF-4703-A8E2-B98FB00155B2}" name="Column15247"/>
    <tableColumn id="15264" xr3:uid="{580B10F5-5822-4B63-BDF9-D906BD3C3603}" name="Column15248"/>
    <tableColumn id="15265" xr3:uid="{EEC194D0-9C5B-4041-8FC0-6E211279947C}" name="Column15249"/>
    <tableColumn id="15266" xr3:uid="{6A6BAFF6-4A2B-4409-B461-AF6513800C47}" name="Column15250"/>
    <tableColumn id="15267" xr3:uid="{297F4CC1-5171-460D-88A8-3D9003B017D2}" name="Column15251"/>
    <tableColumn id="15268" xr3:uid="{C1765A01-A00F-42D6-B693-E15AC28CB700}" name="Column15252"/>
    <tableColumn id="15269" xr3:uid="{527D8108-619D-4667-92F3-ADFB6D095547}" name="Column15253"/>
    <tableColumn id="15270" xr3:uid="{1569B067-D5E6-4EAB-844C-BE0357BCDC77}" name="Column15254"/>
    <tableColumn id="15271" xr3:uid="{2A280C17-7663-4EBA-AA77-DA24B46C2D25}" name="Column15255"/>
    <tableColumn id="15272" xr3:uid="{5327FEA8-9A56-40FA-A178-0C5378493DE6}" name="Column15256"/>
    <tableColumn id="15273" xr3:uid="{225E7D2F-1A7A-40AB-AE21-F73E1A90B21F}" name="Column15257"/>
    <tableColumn id="15274" xr3:uid="{D7D34434-8F8E-4DD7-8570-9DE2783FF8DD}" name="Column15258"/>
    <tableColumn id="15275" xr3:uid="{A8B0E72C-582C-4B2B-9024-091C40C95FF3}" name="Column15259"/>
    <tableColumn id="15276" xr3:uid="{A31DE31E-B645-4A6F-B6F4-422845A11164}" name="Column15260"/>
    <tableColumn id="15277" xr3:uid="{00D8BCE7-3414-461A-9601-AD8425A1FDFB}" name="Column15261"/>
    <tableColumn id="15278" xr3:uid="{F6064D58-8E0F-4154-9A5B-B5FBA699748E}" name="Column15262"/>
    <tableColumn id="15279" xr3:uid="{42DE9DB4-5280-4E54-82B0-8AEBD0633E8E}" name="Column15263"/>
    <tableColumn id="15280" xr3:uid="{172C6F39-C3F8-40B0-9533-59AADBEC37FE}" name="Column15264"/>
    <tableColumn id="15281" xr3:uid="{733BEE87-B9BB-4F04-A4D6-38C6C50CA06F}" name="Column15265"/>
    <tableColumn id="15282" xr3:uid="{427128B1-1229-49FB-97EB-2039F62AEF3D}" name="Column15266"/>
    <tableColumn id="15283" xr3:uid="{1E6D95C4-2DC4-4C61-A6C5-36E6446AA957}" name="Column15267"/>
    <tableColumn id="15284" xr3:uid="{9EECDC1B-974B-4077-BB6E-D9A79AB158E9}" name="Column15268"/>
    <tableColumn id="15285" xr3:uid="{A350F908-74A9-4AD5-AF10-993718606655}" name="Column15269"/>
    <tableColumn id="15286" xr3:uid="{14650D9C-DF9D-4D47-B9BF-FFE3F6214F4E}" name="Column15270"/>
    <tableColumn id="15287" xr3:uid="{2F69F328-579F-4A94-9E9F-5C2C093B225D}" name="Column15271"/>
    <tableColumn id="15288" xr3:uid="{C668D9DB-228A-4773-BE27-F3323C801CF3}" name="Column15272"/>
    <tableColumn id="15289" xr3:uid="{95EAC633-4E91-4AE8-B637-61106789123B}" name="Column15273"/>
    <tableColumn id="15290" xr3:uid="{DD1CFC34-2186-4252-9575-F2965DCA2204}" name="Column15274"/>
    <tableColumn id="15291" xr3:uid="{B93FAA0C-9393-4CCB-97FD-D13FDFAEAD06}" name="Column15275"/>
    <tableColumn id="15292" xr3:uid="{2C261734-3D05-4E90-96CB-0115823D8AC2}" name="Column15276"/>
    <tableColumn id="15293" xr3:uid="{F40CE8A0-1E06-4BD3-8205-A524FCF59E19}" name="Column15277"/>
    <tableColumn id="15294" xr3:uid="{F420A643-6BE3-41CE-AD17-33C272C169AA}" name="Column15278"/>
    <tableColumn id="15295" xr3:uid="{B867D301-7BFC-46EB-9060-E5F094276AAA}" name="Column15279"/>
    <tableColumn id="15296" xr3:uid="{D866F08D-F7F6-4E5C-A225-C055DA6F58AE}" name="Column15280"/>
    <tableColumn id="15297" xr3:uid="{B79A4990-126E-43A4-AD00-33BE5FD3B009}" name="Column15281"/>
    <tableColumn id="15298" xr3:uid="{9C2A9968-0D30-4D6D-8FE1-65B0BDB43B2A}" name="Column15282"/>
    <tableColumn id="15299" xr3:uid="{FF170071-4B36-4BE1-8750-6845A2B38040}" name="Column15283"/>
    <tableColumn id="15300" xr3:uid="{8876C4A0-C24A-4284-BFE7-CBC9607B509F}" name="Column15284"/>
    <tableColumn id="15301" xr3:uid="{F6C36EA4-8C6E-4AD4-9303-AEE003F9E966}" name="Column15285"/>
    <tableColumn id="15302" xr3:uid="{5AA3E089-A18F-487F-976D-73FD433F81A0}" name="Column15286"/>
    <tableColumn id="15303" xr3:uid="{7BFAAD18-588D-4BAA-9FBF-D311FB93ACA0}" name="Column15287"/>
    <tableColumn id="15304" xr3:uid="{F32A01EF-12FE-4312-A131-5E68B093FCC1}" name="Column15288"/>
    <tableColumn id="15305" xr3:uid="{B1B22ED0-BF12-4990-B0FB-CFF4E32B3768}" name="Column15289"/>
    <tableColumn id="15306" xr3:uid="{5B163B09-0B32-4E85-BFAA-52A44EBF4167}" name="Column15290"/>
    <tableColumn id="15307" xr3:uid="{54379801-AB9B-4555-9A70-9B7600A8CB06}" name="Column15291"/>
    <tableColumn id="15308" xr3:uid="{5901112C-9294-40A4-9113-0D0728FE14DE}" name="Column15292"/>
    <tableColumn id="15309" xr3:uid="{118BABDD-A82F-4124-BB24-E93BCE83AE8C}" name="Column15293"/>
    <tableColumn id="15310" xr3:uid="{F3896859-0230-4CE0-BB3F-1038BF77F366}" name="Column15294"/>
    <tableColumn id="15311" xr3:uid="{B518FA41-4EA5-4BC3-B0E4-BB5817B9F4DD}" name="Column15295"/>
    <tableColumn id="15312" xr3:uid="{F6E0CB6B-ED6E-4A09-898D-F671BE06EF23}" name="Column15296"/>
    <tableColumn id="15313" xr3:uid="{659BB7EF-CEC4-4A89-B40F-38C3E47232F3}" name="Column15297"/>
    <tableColumn id="15314" xr3:uid="{E0B36C9D-BFBD-4785-A307-55B4FE498041}" name="Column15298"/>
    <tableColumn id="15315" xr3:uid="{B4259FD7-250A-4CF1-872D-0CF0CC4078F5}" name="Column15299"/>
    <tableColumn id="15316" xr3:uid="{6A2AFE54-902A-42D8-AB2D-2EFBE2E00A01}" name="Column15300"/>
    <tableColumn id="15317" xr3:uid="{A64A3145-AD03-4247-810E-1AFE869F87D9}" name="Column15301"/>
    <tableColumn id="15318" xr3:uid="{05D7ADA5-55FC-4FA9-A651-3F0A9BFBFC6C}" name="Column15302"/>
    <tableColumn id="15319" xr3:uid="{41780372-79AA-4758-9BC6-40DCF857C3E9}" name="Column15303"/>
    <tableColumn id="15320" xr3:uid="{E5CB6CCC-0979-48E2-A15F-9D40E238E20D}" name="Column15304"/>
    <tableColumn id="15321" xr3:uid="{A6F1A9C4-05BC-4447-B32C-D7A31B547021}" name="Column15305"/>
    <tableColumn id="15322" xr3:uid="{361FBE2D-9BD7-4EE8-AA99-68A553ABE845}" name="Column15306"/>
    <tableColumn id="15323" xr3:uid="{46AA8D31-D6A6-42B5-8B8B-683A96D56047}" name="Column15307"/>
    <tableColumn id="15324" xr3:uid="{5A503908-44F9-4E41-9A75-6507DA653A81}" name="Column15308"/>
    <tableColumn id="15325" xr3:uid="{C7F47282-0DD8-4453-9402-6153E66C401D}" name="Column15309"/>
    <tableColumn id="15326" xr3:uid="{FA7DF383-4856-4715-A283-142C8EBCB9F2}" name="Column15310"/>
    <tableColumn id="15327" xr3:uid="{05025C14-B04E-4D28-B40E-E0C26215654A}" name="Column15311"/>
    <tableColumn id="15328" xr3:uid="{11ADC1A5-698C-4AEF-9127-CB5ADF1F1937}" name="Column15312"/>
    <tableColumn id="15329" xr3:uid="{CC60D382-46ED-41A2-B956-44D1B5EBF4DF}" name="Column15313"/>
    <tableColumn id="15330" xr3:uid="{CBB298E3-1522-4408-93DF-7857D141B134}" name="Column15314"/>
    <tableColumn id="15331" xr3:uid="{93B68B6E-880C-4820-A6A1-11C91D85C148}" name="Column15315"/>
    <tableColumn id="15332" xr3:uid="{2D0C8572-BF76-4DAA-A76D-A1AFBA0CABD6}" name="Column15316"/>
    <tableColumn id="15333" xr3:uid="{0FBD6835-9471-4242-9544-5A64CE8A7852}" name="Column15317"/>
    <tableColumn id="15334" xr3:uid="{3B5B7313-FF42-43C8-876A-F423852C8C47}" name="Column15318"/>
    <tableColumn id="15335" xr3:uid="{4BE17441-E5E8-47F6-A8D2-3A52EFBCBEA5}" name="Column15319"/>
    <tableColumn id="15336" xr3:uid="{CDA32908-B812-4B53-AB96-3CF90060E7E5}" name="Column15320"/>
    <tableColumn id="15337" xr3:uid="{13164723-B74F-4475-B97B-125443393873}" name="Column15321"/>
    <tableColumn id="15338" xr3:uid="{FA49488E-56D8-4C2F-9B50-C4901C1DA0E7}" name="Column15322"/>
    <tableColumn id="15339" xr3:uid="{1D145C1A-B766-4B35-BBAA-C0BBD49918F4}" name="Column15323"/>
    <tableColumn id="15340" xr3:uid="{520982A2-E06A-4AF1-B7F8-4AB7CFD46208}" name="Column15324"/>
    <tableColumn id="15341" xr3:uid="{13A053BA-85E9-45FE-810A-2F814B5B1469}" name="Column15325"/>
    <tableColumn id="15342" xr3:uid="{F73444BF-458E-446C-B168-47708B7AB6FC}" name="Column15326"/>
    <tableColumn id="15343" xr3:uid="{0B1AFF19-D818-4914-B277-28C8C534A967}" name="Column15327"/>
    <tableColumn id="15344" xr3:uid="{7AD74886-6A4F-4362-872A-C80400E4C2A4}" name="Column15328"/>
    <tableColumn id="15345" xr3:uid="{C8B5BC60-3050-461B-87F5-11DD729C5903}" name="Column15329"/>
    <tableColumn id="15346" xr3:uid="{B5994F59-786B-417D-9C9C-CC4493D353E5}" name="Column15330"/>
    <tableColumn id="15347" xr3:uid="{E46C3503-D1F0-490B-AB5B-4763692DF2DC}" name="Column15331"/>
    <tableColumn id="15348" xr3:uid="{E17C859E-0CF1-45C1-BDC1-E6B16D1464F2}" name="Column15332"/>
    <tableColumn id="15349" xr3:uid="{53257486-056E-48C5-8EA5-14D59F914095}" name="Column15333"/>
    <tableColumn id="15350" xr3:uid="{1C9A9697-EF47-4C76-A3C6-E0D89D766649}" name="Column15334"/>
    <tableColumn id="15351" xr3:uid="{E26C9469-F976-44BC-B67F-1A9332319792}" name="Column15335"/>
    <tableColumn id="15352" xr3:uid="{8B33287A-DBFC-4703-A59F-BC4ABD0B52AE}" name="Column15336"/>
    <tableColumn id="15353" xr3:uid="{786898AB-B7F5-42DA-9597-890449EF2B6B}" name="Column15337"/>
    <tableColumn id="15354" xr3:uid="{FF408AA7-695C-4305-B3B9-A8A7E87DCFDE}" name="Column15338"/>
    <tableColumn id="15355" xr3:uid="{F554B5EB-601F-4922-B5B7-6D2AADF10B90}" name="Column15339"/>
    <tableColumn id="15356" xr3:uid="{0093CEC1-0360-4427-8B19-E2CDC9A49920}" name="Column15340"/>
    <tableColumn id="15357" xr3:uid="{A5B0C5A9-996F-4B61-BAD4-7C1367045537}" name="Column15341"/>
    <tableColumn id="15358" xr3:uid="{B22FC3DC-A465-49FE-97AF-77680FB034CC}" name="Column15342"/>
    <tableColumn id="15359" xr3:uid="{EBB9F0DD-0D8E-4AE4-96D8-ECF48DA51C71}" name="Column15343"/>
    <tableColumn id="15360" xr3:uid="{E0DB0155-38A4-44B3-B069-0D277FECE710}" name="Column15344"/>
    <tableColumn id="15361" xr3:uid="{51D47D17-57D5-48E1-9953-A92B2B7B218C}" name="Column15345"/>
    <tableColumn id="15362" xr3:uid="{1127798E-80B4-48D7-B34D-6470C7A7F225}" name="Column15346"/>
    <tableColumn id="15363" xr3:uid="{5E7D84AA-35B5-42E6-ADF0-81A282DD81CA}" name="Column15347"/>
    <tableColumn id="15364" xr3:uid="{7FCBA6AA-9B7A-4C5F-B90A-6FBCA31EA797}" name="Column15348"/>
    <tableColumn id="15365" xr3:uid="{CE9FAE38-FF24-4FC3-BBCA-ECC2DE4F036C}" name="Column15349"/>
    <tableColumn id="15366" xr3:uid="{83DFD61D-B6D7-4CF7-A9BB-4EC2BE975DEE}" name="Column15350"/>
    <tableColumn id="15367" xr3:uid="{32C39C8C-CE9A-4C5D-BC8E-CE0C42F321A6}" name="Column15351"/>
    <tableColumn id="15368" xr3:uid="{43E1FFBD-C16F-4A37-84E3-54F1FB172CE1}" name="Column15352"/>
    <tableColumn id="15369" xr3:uid="{4B974FA0-7522-4236-A155-5092C36F1320}" name="Column15353"/>
    <tableColumn id="15370" xr3:uid="{60394D7B-B97D-4FFF-B342-1E5F90AF3385}" name="Column15354"/>
    <tableColumn id="15371" xr3:uid="{4A99AF5B-B137-42F3-880A-F4AC9A78A5C3}" name="Column15355"/>
    <tableColumn id="15372" xr3:uid="{463246BC-142B-4C93-A950-E282A047D250}" name="Column15356"/>
    <tableColumn id="15373" xr3:uid="{847966E9-063D-4B1C-9D25-61E880965AEB}" name="Column15357"/>
    <tableColumn id="15374" xr3:uid="{3DB00A86-B4E2-4ED6-8121-5335ADBE0BE9}" name="Column15358"/>
    <tableColumn id="15375" xr3:uid="{9AA6080F-0A1E-403A-A9FF-A1665C5DB1AC}" name="Column15359"/>
    <tableColumn id="15376" xr3:uid="{F80EC7C6-2094-4327-B7BC-4A152901992F}" name="Column15360"/>
    <tableColumn id="15377" xr3:uid="{564E8D38-3BFA-4801-8F7D-A6653FA10F75}" name="Column15361"/>
    <tableColumn id="15378" xr3:uid="{BA6EC351-7167-4228-834E-640235E622B8}" name="Column15362"/>
    <tableColumn id="15379" xr3:uid="{09A28C2D-08DF-465A-AE9E-14825F15B191}" name="Column15363"/>
    <tableColumn id="15380" xr3:uid="{4DB5B6BC-8DC0-4928-A671-8A46CF0DE69C}" name="Column15364"/>
    <tableColumn id="15381" xr3:uid="{87A50DD5-FBE6-4586-8511-DE1CBC1CA01A}" name="Column15365"/>
    <tableColumn id="15382" xr3:uid="{DBF89346-FDFE-4A24-AEEB-B67CE1B95ED9}" name="Column15366"/>
    <tableColumn id="15383" xr3:uid="{C9D7E98D-7838-4E72-AFAB-46576004D6A0}" name="Column15367"/>
    <tableColumn id="15384" xr3:uid="{26275346-D72C-473C-B119-31B7FCC07714}" name="Column15368"/>
    <tableColumn id="15385" xr3:uid="{FA7EB81F-57C5-4333-A356-E14591218F01}" name="Column15369"/>
    <tableColumn id="15386" xr3:uid="{61673275-D4F5-491C-8244-A191F04639E1}" name="Column15370"/>
    <tableColumn id="15387" xr3:uid="{9B8FEBCA-1C16-4F8E-9BA6-376CCD6C6752}" name="Column15371"/>
    <tableColumn id="15388" xr3:uid="{DED3EF48-5EDC-42B6-AEB9-8BB513C1BCC0}" name="Column15372"/>
    <tableColumn id="15389" xr3:uid="{153A8656-CE63-44F8-B758-48E29C620FB9}" name="Column15373"/>
    <tableColumn id="15390" xr3:uid="{12440B79-6913-4189-800E-954D3E8C9AED}" name="Column15374"/>
    <tableColumn id="15391" xr3:uid="{E04BC0AC-37BE-4BD0-8EA6-E4B4139EDC87}" name="Column15375"/>
    <tableColumn id="15392" xr3:uid="{FAB56535-BDAF-4E10-AE35-9D20F53D9E7A}" name="Column15376"/>
    <tableColumn id="15393" xr3:uid="{86876F71-B21B-4A6D-951D-79710C14717B}" name="Column15377"/>
    <tableColumn id="15394" xr3:uid="{D8ADE23C-9418-4F73-900B-53661755674B}" name="Column15378"/>
    <tableColumn id="15395" xr3:uid="{B449610D-D71C-4091-9BE3-E054E149B884}" name="Column15379"/>
    <tableColumn id="15396" xr3:uid="{4D795B76-E2BB-4F70-BE4C-5B0ED4364B54}" name="Column15380"/>
    <tableColumn id="15397" xr3:uid="{A25391FA-9259-4C45-9E57-25575D3225FA}" name="Column15381"/>
    <tableColumn id="15398" xr3:uid="{E2CF9674-154E-4D27-A4A5-E012DEAF199F}" name="Column15382"/>
    <tableColumn id="15399" xr3:uid="{CC8D149B-AC50-49FC-90CE-96BC28A39F7F}" name="Column15383"/>
    <tableColumn id="15400" xr3:uid="{043B5924-1648-4AA6-8FB1-D0F7CCE58A92}" name="Column15384"/>
    <tableColumn id="15401" xr3:uid="{FEC297E4-CAE7-4536-A0EF-71E8BCD95C43}" name="Column15385"/>
    <tableColumn id="15402" xr3:uid="{1841F3A0-1093-4706-96BB-810D0B5B85A6}" name="Column15386"/>
    <tableColumn id="15403" xr3:uid="{D9265A28-76A5-409F-BCF1-58A28DA05E61}" name="Column15387"/>
    <tableColumn id="15404" xr3:uid="{40B679F2-A011-4BFA-93BA-1900AC4C4E7F}" name="Column15388"/>
    <tableColumn id="15405" xr3:uid="{2ABCF811-2A45-467F-8C94-6DDABF193B59}" name="Column15389"/>
    <tableColumn id="15406" xr3:uid="{737602B0-F63E-4C05-8CF7-E7EEFFDE80B2}" name="Column15390"/>
    <tableColumn id="15407" xr3:uid="{37185F5D-DBD2-4934-BE73-C0124A79AD13}" name="Column15391"/>
    <tableColumn id="15408" xr3:uid="{99A581B8-3EF4-40B0-ADE1-FF31C347D070}" name="Column15392"/>
    <tableColumn id="15409" xr3:uid="{BDA39D8E-7D16-4875-8EC0-10970857DDA5}" name="Column15393"/>
    <tableColumn id="15410" xr3:uid="{19278944-0B59-47AB-BD25-A765C835E745}" name="Column15394"/>
    <tableColumn id="15411" xr3:uid="{B790D0C7-A303-4C43-8234-AC2A5809A31F}" name="Column15395"/>
    <tableColumn id="15412" xr3:uid="{2C3CD2E8-19CF-4CDA-BC42-A52089E473F5}" name="Column15396"/>
    <tableColumn id="15413" xr3:uid="{8EF2FC82-7A3F-4A7A-9D8D-BA9E06742EEE}" name="Column15397"/>
    <tableColumn id="15414" xr3:uid="{B9053085-51A2-4FF6-A10A-F8A4262F4DA9}" name="Column15398"/>
    <tableColumn id="15415" xr3:uid="{548D9C7B-53A6-4AD0-A6DB-659606789681}" name="Column15399"/>
    <tableColumn id="15416" xr3:uid="{4F75215E-0C4A-4997-AA3E-732F2F6C6327}" name="Column15400"/>
    <tableColumn id="15417" xr3:uid="{23F9243C-F4F5-4C8E-B339-93685AC5B641}" name="Column15401"/>
    <tableColumn id="15418" xr3:uid="{A5B143A5-DF39-42D8-B78C-C6110FBA6CD3}" name="Column15402"/>
    <tableColumn id="15419" xr3:uid="{97F847F0-114D-4466-8D7B-626F33008CD2}" name="Column15403"/>
    <tableColumn id="15420" xr3:uid="{98085D2F-4444-45BE-8297-D2CC46DB1CA7}" name="Column15404"/>
    <tableColumn id="15421" xr3:uid="{70773B6F-745B-434E-98E9-97011F5662CA}" name="Column15405"/>
    <tableColumn id="15422" xr3:uid="{C994609B-A06A-4396-A8AD-622392303686}" name="Column15406"/>
    <tableColumn id="15423" xr3:uid="{72A1C061-2D5C-4A2F-A275-3B5BB47E3C88}" name="Column15407"/>
    <tableColumn id="15424" xr3:uid="{483ED0AF-9154-4FFF-BFB6-5497E069D173}" name="Column15408"/>
    <tableColumn id="15425" xr3:uid="{BF0BCAB0-1D2B-4458-960B-3DF76569F017}" name="Column15409"/>
    <tableColumn id="15426" xr3:uid="{72F4C2AE-DD81-4C0D-9659-D8F77BBCAFC7}" name="Column15410"/>
    <tableColumn id="15427" xr3:uid="{14473023-8EE3-44AC-B99D-3EBEEA1C4225}" name="Column15411"/>
    <tableColumn id="15428" xr3:uid="{55862BB8-72E1-4FF2-9EB8-4EB381E34886}" name="Column15412"/>
    <tableColumn id="15429" xr3:uid="{233C96C2-2808-461E-86A3-4AD445C0803A}" name="Column15413"/>
    <tableColumn id="15430" xr3:uid="{DC049F91-CB02-488B-8B4F-C4D22EE49F8B}" name="Column15414"/>
    <tableColumn id="15431" xr3:uid="{BF6E72D2-A11D-476D-8EAA-C11F1A74BF68}" name="Column15415"/>
    <tableColumn id="15432" xr3:uid="{857AD155-09AC-4000-9247-B7AFCA879486}" name="Column15416"/>
    <tableColumn id="15433" xr3:uid="{17902776-0EED-47B1-BC3E-FE896EB3EE9C}" name="Column15417"/>
    <tableColumn id="15434" xr3:uid="{33A7ACE2-DA1D-421C-B77A-345A60236654}" name="Column15418"/>
    <tableColumn id="15435" xr3:uid="{9FE429B7-E63D-4E2F-915A-97499A508691}" name="Column15419"/>
    <tableColumn id="15436" xr3:uid="{0F75C41A-E44D-47BF-AA27-69CD7D05097E}" name="Column15420"/>
    <tableColumn id="15437" xr3:uid="{3C805396-43A5-4BD1-977B-F26FC7736A04}" name="Column15421"/>
    <tableColumn id="15438" xr3:uid="{5CF7E5A6-ABBF-433C-B2C5-A5BB489CA24A}" name="Column15422"/>
    <tableColumn id="15439" xr3:uid="{C35529B9-3589-4F63-975C-D63FAF989D2D}" name="Column15423"/>
    <tableColumn id="15440" xr3:uid="{0A49EDEE-78E5-4E94-8947-306917DE40B3}" name="Column15424"/>
    <tableColumn id="15441" xr3:uid="{42D1F5AE-9D03-4599-87BC-C9B68211CEBA}" name="Column15425"/>
    <tableColumn id="15442" xr3:uid="{1BDA284C-B345-455E-A0E6-CB61E86A0D49}" name="Column15426"/>
    <tableColumn id="15443" xr3:uid="{23875836-AAD7-45E1-A237-F202A49D7B1A}" name="Column15427"/>
    <tableColumn id="15444" xr3:uid="{220755E4-62E6-413D-BE76-1255A8596310}" name="Column15428"/>
    <tableColumn id="15445" xr3:uid="{7BFADE43-9E64-4E76-A55C-E989188091A4}" name="Column15429"/>
    <tableColumn id="15446" xr3:uid="{502F92DE-37C0-4D77-8295-45B4AD6D1738}" name="Column15430"/>
    <tableColumn id="15447" xr3:uid="{FAC1B193-0D95-4F3A-AF89-4A0290CD4BA6}" name="Column15431"/>
    <tableColumn id="15448" xr3:uid="{91262CC7-282C-44A7-99C0-EC939CC3FC38}" name="Column15432"/>
    <tableColumn id="15449" xr3:uid="{9F803887-DEC2-4732-8363-56B596944318}" name="Column15433"/>
    <tableColumn id="15450" xr3:uid="{11CFD114-070B-4106-ACA1-807A1790D94D}" name="Column15434"/>
    <tableColumn id="15451" xr3:uid="{009FD455-5C83-4468-8D98-8812FD064E5B}" name="Column15435"/>
    <tableColumn id="15452" xr3:uid="{C6D978C1-728B-4C47-A795-A00A1C95F0C9}" name="Column15436"/>
    <tableColumn id="15453" xr3:uid="{8C52F3F4-2F3B-4681-888D-07BC40D5DFB3}" name="Column15437"/>
    <tableColumn id="15454" xr3:uid="{43CBDAA0-B7E0-4F42-AA21-C6B6F5A9D12E}" name="Column15438"/>
    <tableColumn id="15455" xr3:uid="{1D5073BC-22FD-4F2E-AC5C-7B7E712A9D90}" name="Column15439"/>
    <tableColumn id="15456" xr3:uid="{CEF239CE-238C-4D02-B870-EA3C2579BF40}" name="Column15440"/>
    <tableColumn id="15457" xr3:uid="{B583E31B-FCE8-4554-840B-B90995EE0E94}" name="Column15441"/>
    <tableColumn id="15458" xr3:uid="{2C89F59D-D05A-469D-A98E-A6C3DD805BF0}" name="Column15442"/>
    <tableColumn id="15459" xr3:uid="{C66BCC95-60FB-4EDA-9CED-4167C5CBAE4B}" name="Column15443"/>
    <tableColumn id="15460" xr3:uid="{F9CD32F9-2FB8-48AE-829E-CE843E381B5E}" name="Column15444"/>
    <tableColumn id="15461" xr3:uid="{EB7AF09D-E2CE-4D1F-922D-4DBE4BA0D7FF}" name="Column15445"/>
    <tableColumn id="15462" xr3:uid="{5BB03F54-A5EB-40F4-8D23-230AFD343D5B}" name="Column15446"/>
    <tableColumn id="15463" xr3:uid="{4BC34851-6A01-41A5-B8B5-8491726D8933}" name="Column15447"/>
    <tableColumn id="15464" xr3:uid="{A4C85472-F94A-4335-ADA7-6E988275C8DB}" name="Column15448"/>
    <tableColumn id="15465" xr3:uid="{728F154B-76AB-45F2-A952-2377E2F608D8}" name="Column15449"/>
    <tableColumn id="15466" xr3:uid="{D98C54F3-3F94-40D8-83ED-57FBF7587226}" name="Column15450"/>
    <tableColumn id="15467" xr3:uid="{25129C1E-7531-4049-A677-6477AC6BA0A6}" name="Column15451"/>
    <tableColumn id="15468" xr3:uid="{1673CC91-C7E4-4CC4-9C58-49120909A4FB}" name="Column15452"/>
    <tableColumn id="15469" xr3:uid="{21C3E347-624B-4C8E-9F95-ABE9F5FB5AC4}" name="Column15453"/>
    <tableColumn id="15470" xr3:uid="{C9B7A64D-5DCD-450A-BD8C-590412F57498}" name="Column15454"/>
    <tableColumn id="15471" xr3:uid="{A697B63A-1DD2-4C75-AA7E-E03201A792E5}" name="Column15455"/>
    <tableColumn id="15472" xr3:uid="{E9314DD2-7D52-47CC-9922-6E55B89FB369}" name="Column15456"/>
    <tableColumn id="15473" xr3:uid="{365AD223-AB94-494F-9A08-4FE180274EEF}" name="Column15457"/>
    <tableColumn id="15474" xr3:uid="{5C26225B-09A8-45BE-ADF9-6CB1195A24D7}" name="Column15458"/>
    <tableColumn id="15475" xr3:uid="{0712AE2E-A631-4AB8-A43E-1DEFF0A5DBDC}" name="Column15459"/>
    <tableColumn id="15476" xr3:uid="{7C9DAD2C-803D-4F9B-8143-67427C5BC102}" name="Column15460"/>
    <tableColumn id="15477" xr3:uid="{17D7C016-9BB6-494E-88E9-83A180F1ADD0}" name="Column15461"/>
    <tableColumn id="15478" xr3:uid="{AE56F5D0-2E52-450C-BC09-559087F27924}" name="Column15462"/>
    <tableColumn id="15479" xr3:uid="{DCDE5B00-0AA3-4E51-9D8E-F59DCB56B208}" name="Column15463"/>
    <tableColumn id="15480" xr3:uid="{FA98A21F-5A31-479C-8494-D1DE146AA0FE}" name="Column15464"/>
    <tableColumn id="15481" xr3:uid="{A7B11500-EE44-4A15-A84A-37FFFAB14A2D}" name="Column15465"/>
    <tableColumn id="15482" xr3:uid="{5354ABEC-9A5A-4B71-ADFC-64D607B18E00}" name="Column15466"/>
    <tableColumn id="15483" xr3:uid="{233E6386-6041-49AF-8FC7-52DEF80DBACE}" name="Column15467"/>
    <tableColumn id="15484" xr3:uid="{6B80CB75-C06B-4E0A-BD11-674A76710F30}" name="Column15468"/>
    <tableColumn id="15485" xr3:uid="{B64C83D5-1DC3-48CC-B603-71922A4BB23F}" name="Column15469"/>
    <tableColumn id="15486" xr3:uid="{C370964B-901B-4114-B29B-CAA3BED3E93B}" name="Column15470"/>
    <tableColumn id="15487" xr3:uid="{818FE8F6-8D09-4411-A223-BB9941DB540A}" name="Column15471"/>
    <tableColumn id="15488" xr3:uid="{144049A8-5B37-48F7-B551-A6B051EBFCEE}" name="Column15472"/>
    <tableColumn id="15489" xr3:uid="{8952D2B8-4AF1-43F2-B4F1-FC0A1ADD5534}" name="Column15473"/>
    <tableColumn id="15490" xr3:uid="{402F2DE3-B9D7-46AA-91A9-5717FBFF6C2A}" name="Column15474"/>
    <tableColumn id="15491" xr3:uid="{9E9D145B-3FA9-4857-8205-9322908D3475}" name="Column15475"/>
    <tableColumn id="15492" xr3:uid="{CB3CE071-64BE-4391-B4FD-B6F9291E9810}" name="Column15476"/>
    <tableColumn id="15493" xr3:uid="{EACC5BE4-AC86-4D93-BB40-E72A0265B7EE}" name="Column15477"/>
    <tableColumn id="15494" xr3:uid="{E987DFC7-2FFF-4A91-AF72-E6F2AA9954E3}" name="Column15478"/>
    <tableColumn id="15495" xr3:uid="{C111F551-2503-4B1A-8C59-B57C004CEE77}" name="Column15479"/>
    <tableColumn id="15496" xr3:uid="{876AD1B5-AD2B-4374-B6A9-65DC863AB1F4}" name="Column15480"/>
    <tableColumn id="15497" xr3:uid="{742D9E4D-EED3-4E09-9F08-1C23BC6E2E4F}" name="Column15481"/>
    <tableColumn id="15498" xr3:uid="{A52BD65A-3D69-4123-8FC0-547D4CA7F7E3}" name="Column15482"/>
    <tableColumn id="15499" xr3:uid="{7EAA53C7-6B5E-4BE0-B18D-C1A044DB572E}" name="Column15483"/>
    <tableColumn id="15500" xr3:uid="{003BD6FB-5127-4C74-8D59-0952E47BCF19}" name="Column15484"/>
    <tableColumn id="15501" xr3:uid="{97128B6D-D674-474F-B0A2-F152C1224329}" name="Column15485"/>
    <tableColumn id="15502" xr3:uid="{02F2B753-FF34-4EA6-ABBD-1EF60E2F856B}" name="Column15486"/>
    <tableColumn id="15503" xr3:uid="{35D71E05-3829-4DD1-82EB-A75D158B5E6B}" name="Column15487"/>
    <tableColumn id="15504" xr3:uid="{2249BC8A-5750-40B1-BDA2-55CB4749E7A9}" name="Column15488"/>
    <tableColumn id="15505" xr3:uid="{77FCA512-95D8-4FDE-A75E-D4A41F1A889C}" name="Column15489"/>
    <tableColumn id="15506" xr3:uid="{5A5ACD63-685C-47DD-B3F1-99E328BB8DE2}" name="Column15490"/>
    <tableColumn id="15507" xr3:uid="{9118F165-5436-40D9-9C74-0D7773300147}" name="Column15491"/>
    <tableColumn id="15508" xr3:uid="{4F27E041-BE63-4718-A282-400B6B0F345B}" name="Column15492"/>
    <tableColumn id="15509" xr3:uid="{78C9128F-030C-4C00-861F-1BD77A09611A}" name="Column15493"/>
    <tableColumn id="15510" xr3:uid="{FE9506E1-BD9C-4C7E-AC77-3C2495C3D62A}" name="Column15494"/>
    <tableColumn id="15511" xr3:uid="{8F39B0D9-2B40-44E9-8F01-F4725D178818}" name="Column15495"/>
    <tableColumn id="15512" xr3:uid="{703DC87F-024F-40C6-B7FB-A73CB679E0F9}" name="Column15496"/>
    <tableColumn id="15513" xr3:uid="{6EE6293E-5562-4DA3-B673-1D9259EC9866}" name="Column15497"/>
    <tableColumn id="15514" xr3:uid="{780AD656-DC2F-40D5-BC13-9000EFAEDE0F}" name="Column15498"/>
    <tableColumn id="15515" xr3:uid="{5D97DAA9-2A92-4F63-B6FC-E1F7EDBE0D42}" name="Column15499"/>
    <tableColumn id="15516" xr3:uid="{8F4F8791-D2E2-4B10-9F26-2FF0A3189205}" name="Column15500"/>
    <tableColumn id="15517" xr3:uid="{9B829D9D-AC3D-4A3C-85AA-5516E37A6ED9}" name="Column15501"/>
    <tableColumn id="15518" xr3:uid="{ED3C0DFA-87E5-4472-8A67-C462D57E44E4}" name="Column15502"/>
    <tableColumn id="15519" xr3:uid="{2341CF14-3A18-4DB4-BAE3-503B27174D94}" name="Column15503"/>
    <tableColumn id="15520" xr3:uid="{E5FCFF92-0DD3-4B9E-A131-6DA983881FE9}" name="Column15504"/>
    <tableColumn id="15521" xr3:uid="{CEEDDF9D-6C10-455A-9E95-66C70BFDEBF1}" name="Column15505"/>
    <tableColumn id="15522" xr3:uid="{8CC2FB99-899F-43DE-9571-8369BCC01C9A}" name="Column15506"/>
    <tableColumn id="15523" xr3:uid="{94F62B11-D735-4057-8C8B-A7EF87C5848B}" name="Column15507"/>
    <tableColumn id="15524" xr3:uid="{C61DA4B8-BEEB-47C5-AC8D-C48A93F4ECD2}" name="Column15508"/>
    <tableColumn id="15525" xr3:uid="{D011794C-3F08-4073-8303-2608B24DCD4A}" name="Column15509"/>
    <tableColumn id="15526" xr3:uid="{8C58FFA8-0A69-4683-980E-BDC306BF6764}" name="Column15510"/>
    <tableColumn id="15527" xr3:uid="{C5E87A15-0D19-4760-9D3F-755BB5D58573}" name="Column15511"/>
    <tableColumn id="15528" xr3:uid="{3C281D77-A1EB-4E46-8B53-48FF25D6551D}" name="Column15512"/>
    <tableColumn id="15529" xr3:uid="{D4969271-CB7A-4F0F-9F15-543FB9BE9C8C}" name="Column15513"/>
    <tableColumn id="15530" xr3:uid="{1F2B3205-542D-4669-9A53-A09663E8C47A}" name="Column15514"/>
    <tableColumn id="15531" xr3:uid="{6F734F52-CA2D-4F6B-BEF5-3D592420FDF2}" name="Column15515"/>
    <tableColumn id="15532" xr3:uid="{D72DBB9C-A478-4395-8A11-6705822E2511}" name="Column15516"/>
    <tableColumn id="15533" xr3:uid="{7AAA8387-2F8D-4717-9973-8CB24741742B}" name="Column15517"/>
    <tableColumn id="15534" xr3:uid="{E50ED006-483C-4CED-8DD5-158EED039FF0}" name="Column15518"/>
    <tableColumn id="15535" xr3:uid="{99D4A235-8C12-4655-9C17-A40B763C6515}" name="Column15519"/>
    <tableColumn id="15536" xr3:uid="{4486AFFA-4285-449E-BB69-6820417248E4}" name="Column15520"/>
    <tableColumn id="15537" xr3:uid="{AF625C50-483C-4EF0-95AC-26FD16E1DC0E}" name="Column15521"/>
    <tableColumn id="15538" xr3:uid="{A6CE74DE-24E3-4B18-8AA9-FCC6944EF13E}" name="Column15522"/>
    <tableColumn id="15539" xr3:uid="{757D0058-AA88-497E-88F0-747DEF30423E}" name="Column15523"/>
    <tableColumn id="15540" xr3:uid="{504822B8-8AC4-4B9C-8EF1-7D1D9D7E44C0}" name="Column15524"/>
    <tableColumn id="15541" xr3:uid="{9C85B852-E37F-4331-A571-E9F7339682E3}" name="Column15525"/>
    <tableColumn id="15542" xr3:uid="{1479665D-A2E4-4905-9B41-F9BCCDE01445}" name="Column15526"/>
    <tableColumn id="15543" xr3:uid="{68B322EA-DAE3-4C0F-BF9A-C4498CC557EF}" name="Column15527"/>
    <tableColumn id="15544" xr3:uid="{CCEEF2B4-A28A-4941-9AC5-31B38157AEBE}" name="Column15528"/>
    <tableColumn id="15545" xr3:uid="{A29FE105-0ECF-4F94-9EEA-BAF6E516E62B}" name="Column15529"/>
    <tableColumn id="15546" xr3:uid="{447CA3FA-50D5-448F-A135-4D8C27757351}" name="Column15530"/>
    <tableColumn id="15547" xr3:uid="{F2796420-C6A6-427D-9E05-D8D63F6D6CB2}" name="Column15531"/>
    <tableColumn id="15548" xr3:uid="{9DFC9003-89B6-4336-80F9-3E275FC6FB21}" name="Column15532"/>
    <tableColumn id="15549" xr3:uid="{A5059E3D-D76C-457E-ADD3-04CE929CB15A}" name="Column15533"/>
    <tableColumn id="15550" xr3:uid="{F64859B0-4DBE-4BEF-808C-64BA97EF9541}" name="Column15534"/>
    <tableColumn id="15551" xr3:uid="{1BBC01BD-6BA0-4B71-B223-DF5E91316812}" name="Column15535"/>
    <tableColumn id="15552" xr3:uid="{5DB797BC-48CA-4278-9744-EC791A7717BB}" name="Column15536"/>
    <tableColumn id="15553" xr3:uid="{8540A939-DDDD-457A-9DC8-9DBE64FCE010}" name="Column15537"/>
    <tableColumn id="15554" xr3:uid="{AC844F6F-E377-4C15-8C0E-B963D323D981}" name="Column15538"/>
    <tableColumn id="15555" xr3:uid="{D64041EE-4A3F-49BF-9207-F166922C39EA}" name="Column15539"/>
    <tableColumn id="15556" xr3:uid="{F8DED6BD-8B28-44EF-A4D8-B670824078E3}" name="Column15540"/>
    <tableColumn id="15557" xr3:uid="{369F351B-91AE-44F2-9528-DEBCED619ED8}" name="Column15541"/>
    <tableColumn id="15558" xr3:uid="{5CD48460-81FD-442B-924A-BEE8DA8BF72F}" name="Column15542"/>
    <tableColumn id="15559" xr3:uid="{0D9B2FB1-D619-463F-AD20-36B7AD3285DE}" name="Column15543"/>
    <tableColumn id="15560" xr3:uid="{C0DA8DE3-147D-4514-9620-E22E5866C096}" name="Column15544"/>
    <tableColumn id="15561" xr3:uid="{B74D1B5F-B60C-484C-A94C-C38700B736C7}" name="Column15545"/>
    <tableColumn id="15562" xr3:uid="{E141D66D-9CCD-4E29-9ECF-AC93B1FC7E4B}" name="Column15546"/>
    <tableColumn id="15563" xr3:uid="{9485CDBC-98B9-499D-B086-C392B2D811FC}" name="Column15547"/>
    <tableColumn id="15564" xr3:uid="{7DB6915A-EF5A-42B1-AE98-C46FC31C9B5B}" name="Column15548"/>
    <tableColumn id="15565" xr3:uid="{DC9C8E77-0911-447D-A781-381D7BBAE449}" name="Column15549"/>
    <tableColumn id="15566" xr3:uid="{E8BFA137-9E02-4CF3-8BA3-88C4CB70625A}" name="Column15550"/>
    <tableColumn id="15567" xr3:uid="{09211767-4BF5-4981-B280-5A90B81A709F}" name="Column15551"/>
    <tableColumn id="15568" xr3:uid="{0ECE1A98-7E96-4090-8209-5812D70A339F}" name="Column15552"/>
    <tableColumn id="15569" xr3:uid="{939439A3-6139-4D22-B23A-FA0C9365CE26}" name="Column15553"/>
    <tableColumn id="15570" xr3:uid="{5C2EE06F-0B83-4005-B33B-54EDC48C52DC}" name="Column15554"/>
    <tableColumn id="15571" xr3:uid="{2E3E8364-9C85-4CD1-9810-8F16F848257A}" name="Column15555"/>
    <tableColumn id="15572" xr3:uid="{2C8AE8C7-146C-4923-90D6-5891430FD783}" name="Column15556"/>
    <tableColumn id="15573" xr3:uid="{C2560611-7054-4BE2-86D5-A1B252AF2179}" name="Column15557"/>
    <tableColumn id="15574" xr3:uid="{9634D9F7-D68D-4666-ABFA-02B11D8EEA8F}" name="Column15558"/>
    <tableColumn id="15575" xr3:uid="{C3ED6FB6-55D7-4BA3-A228-81D22F389A65}" name="Column15559"/>
    <tableColumn id="15576" xr3:uid="{3BE6ED4F-2689-4A16-B1ED-405814E63076}" name="Column15560"/>
    <tableColumn id="15577" xr3:uid="{B5BAC475-42FB-482E-BD97-A2FAFCBBA89F}" name="Column15561"/>
    <tableColumn id="15578" xr3:uid="{086E9EEC-C9D7-44E9-B2D6-35851D98B520}" name="Column15562"/>
    <tableColumn id="15579" xr3:uid="{97EEFCD9-13BD-4F08-BC5D-5B6A2E39DF9A}" name="Column15563"/>
    <tableColumn id="15580" xr3:uid="{94FA0E38-B17A-43F5-8116-B522DB5F1460}" name="Column15564"/>
    <tableColumn id="15581" xr3:uid="{4F8A7C69-C983-4C35-B70C-91216BC162D9}" name="Column15565"/>
    <tableColumn id="15582" xr3:uid="{18B2C680-CFD6-4917-99DC-2D0965DE9096}" name="Column15566"/>
    <tableColumn id="15583" xr3:uid="{C89A2649-D7B0-499D-8AA4-FCFF4B7337A1}" name="Column15567"/>
    <tableColumn id="15584" xr3:uid="{006486F1-62D3-4062-8970-CEE85D24BB4A}" name="Column15568"/>
    <tableColumn id="15585" xr3:uid="{8AFA21F5-BBB5-4F51-9A1A-9F571F77BFB3}" name="Column15569"/>
    <tableColumn id="15586" xr3:uid="{60C48DF2-3F3C-4CC3-A963-B39B50DB912B}" name="Column15570"/>
    <tableColumn id="15587" xr3:uid="{2325401C-D9C3-4811-A787-96DB1725FBA4}" name="Column15571"/>
    <tableColumn id="15588" xr3:uid="{2A736170-908C-4E7A-B228-F3D28FE0CE3D}" name="Column15572"/>
    <tableColumn id="15589" xr3:uid="{095A1EFD-4350-4466-BEBD-89CC10E683E9}" name="Column15573"/>
    <tableColumn id="15590" xr3:uid="{0FAF1298-C794-434A-BDE0-30A6A5117E88}" name="Column15574"/>
    <tableColumn id="15591" xr3:uid="{E3AF5DE6-553A-45C3-9A50-CF1B1AED8A21}" name="Column15575"/>
    <tableColumn id="15592" xr3:uid="{5DBCD87E-24A4-43BD-B012-8E088015F1DD}" name="Column15576"/>
    <tableColumn id="15593" xr3:uid="{119AB046-EED2-4E95-9136-F51D657D87F4}" name="Column15577"/>
    <tableColumn id="15594" xr3:uid="{4EAEF637-BFA1-4580-98E5-1C08628F10FA}" name="Column15578"/>
    <tableColumn id="15595" xr3:uid="{7405D4D2-11E2-437C-B286-5CD5FB09ED3F}" name="Column15579"/>
    <tableColumn id="15596" xr3:uid="{01ED0B68-3523-4FFA-AE3D-1BF3B11DDAF8}" name="Column15580"/>
    <tableColumn id="15597" xr3:uid="{811F54DC-64F6-40BD-8CAB-FE8017EF4692}" name="Column15581"/>
    <tableColumn id="15598" xr3:uid="{F8AC3958-BAAC-4458-892C-B50D89EBB35A}" name="Column15582"/>
    <tableColumn id="15599" xr3:uid="{730B2B80-29DB-49C4-B000-8075064A877A}" name="Column15583"/>
    <tableColumn id="15600" xr3:uid="{6FD75214-F4C0-461F-B9D2-634A623835BC}" name="Column15584"/>
    <tableColumn id="15601" xr3:uid="{23AB9624-1F82-4CC7-9E4E-7063129EE621}" name="Column15585"/>
    <tableColumn id="15602" xr3:uid="{93EB2F7D-DBD2-43A4-9A93-D00E57089AAF}" name="Column15586"/>
    <tableColumn id="15603" xr3:uid="{CB2DCADC-8193-4FCD-B5F1-0698D3014C73}" name="Column15587"/>
    <tableColumn id="15604" xr3:uid="{F237DC59-BE34-461C-80EF-C8A7B4724D98}" name="Column15588"/>
    <tableColumn id="15605" xr3:uid="{DF9060BE-6B76-4E49-8A31-5ADA273FE2FF}" name="Column15589"/>
    <tableColumn id="15606" xr3:uid="{D1F57848-9939-47B5-861D-EF0AA235DC8C}" name="Column15590"/>
    <tableColumn id="15607" xr3:uid="{D8421DCC-7521-45A3-8C89-096FAEBFE1BF}" name="Column15591"/>
    <tableColumn id="15608" xr3:uid="{752FF727-F4BB-4CF4-B54F-A729C841CBD9}" name="Column15592"/>
    <tableColumn id="15609" xr3:uid="{5AE71C4F-8366-4594-8443-FA3564C391D5}" name="Column15593"/>
    <tableColumn id="15610" xr3:uid="{D4B45EB9-7D5B-47EB-882A-34C346FB2D40}" name="Column15594"/>
    <tableColumn id="15611" xr3:uid="{07054BDF-24BF-4E38-A2BF-A74604CC310B}" name="Column15595"/>
    <tableColumn id="15612" xr3:uid="{1BE2C895-F340-43EC-A6D6-C7A1CDEAEA07}" name="Column15596"/>
    <tableColumn id="15613" xr3:uid="{D62D438D-6F5E-4DC0-AA7F-F0158A8D9D45}" name="Column15597"/>
    <tableColumn id="15614" xr3:uid="{CDBC5ACE-E789-4601-B6AA-3AD47E966B39}" name="Column15598"/>
    <tableColumn id="15615" xr3:uid="{5FB0F02B-836B-4CA2-AA60-A32FEFEF0916}" name="Column15599"/>
    <tableColumn id="15616" xr3:uid="{50A25471-15CE-4B11-8341-8311C190656D}" name="Column15600"/>
    <tableColumn id="15617" xr3:uid="{5415AA61-DF78-4880-AAF5-3E3D6B0E111F}" name="Column15601"/>
    <tableColumn id="15618" xr3:uid="{CD69A5FC-8543-4094-A4A3-71A024B32529}" name="Column15602"/>
    <tableColumn id="15619" xr3:uid="{B05CB2B5-027B-4E99-AB13-97F3E488D9C6}" name="Column15603"/>
    <tableColumn id="15620" xr3:uid="{5E4A4DD4-D171-4D90-A632-6C4149AA7CC6}" name="Column15604"/>
    <tableColumn id="15621" xr3:uid="{B462D71B-C391-4615-BD7E-3F0700BF111F}" name="Column15605"/>
    <tableColumn id="15622" xr3:uid="{D82CAB17-5499-4C0D-87F5-8167011EEF9E}" name="Column15606"/>
    <tableColumn id="15623" xr3:uid="{DDD58DE0-9595-496D-9E77-22A3E786407D}" name="Column15607"/>
    <tableColumn id="15624" xr3:uid="{51F0A8E2-E219-46AF-B85D-C0FAEF598CB3}" name="Column15608"/>
    <tableColumn id="15625" xr3:uid="{2721FA3C-0574-4E6C-B98A-2BC456B406D9}" name="Column15609"/>
    <tableColumn id="15626" xr3:uid="{F01208F6-1068-4869-9934-8D419A6767F9}" name="Column15610"/>
    <tableColumn id="15627" xr3:uid="{92F178DB-884C-421F-B4CA-8E1A3B3F226F}" name="Column15611"/>
    <tableColumn id="15628" xr3:uid="{8750A739-58A5-4AFE-922D-09DAA2696796}" name="Column15612"/>
    <tableColumn id="15629" xr3:uid="{9AA4EDE7-8851-408F-B88C-122685FABFC2}" name="Column15613"/>
    <tableColumn id="15630" xr3:uid="{5923B499-7476-4E32-998D-7A1F28BF7DE1}" name="Column15614"/>
    <tableColumn id="15631" xr3:uid="{E06BDC04-A612-45DA-B1B1-8F67C4188504}" name="Column15615"/>
    <tableColumn id="15632" xr3:uid="{281986BC-30CC-40CB-A446-8F3EAF3FCEBE}" name="Column15616"/>
    <tableColumn id="15633" xr3:uid="{432B18EB-45BC-4ADB-98A0-E9A582C15881}" name="Column15617"/>
    <tableColumn id="15634" xr3:uid="{EED6D7F6-B8C3-4D22-ABD8-DA17F9974B0E}" name="Column15618"/>
    <tableColumn id="15635" xr3:uid="{A91864BA-EF77-4539-8CF7-6FE049B71598}" name="Column15619"/>
    <tableColumn id="15636" xr3:uid="{022F611F-64FB-4B71-A7A1-0A4184A7183B}" name="Column15620"/>
    <tableColumn id="15637" xr3:uid="{D7B924CF-8B2D-4BE5-B7D7-66B06BDAD799}" name="Column15621"/>
    <tableColumn id="15638" xr3:uid="{EE0DB8D5-09DC-4E16-8576-3D091AF0F3C5}" name="Column15622"/>
    <tableColumn id="15639" xr3:uid="{78E90895-4AD6-4714-8F27-282A8FE39854}" name="Column15623"/>
    <tableColumn id="15640" xr3:uid="{2A8C470A-2489-4153-8FE6-E71E5E9DF541}" name="Column15624"/>
    <tableColumn id="15641" xr3:uid="{7B0B1D69-BF5D-4EF1-84AE-D6A18BA8D68F}" name="Column15625"/>
    <tableColumn id="15642" xr3:uid="{2EAAF1AA-E835-481E-A1D4-703D42434A88}" name="Column15626"/>
    <tableColumn id="15643" xr3:uid="{387F77CC-2BEC-4530-A94D-1F4F60346732}" name="Column15627"/>
    <tableColumn id="15644" xr3:uid="{F8B0BE6F-6816-42C2-B6B8-4E2CB08B7654}" name="Column15628"/>
    <tableColumn id="15645" xr3:uid="{9E008B2D-3623-4FB9-B98A-702F022AF1FC}" name="Column15629"/>
    <tableColumn id="15646" xr3:uid="{4CDCBF47-CD74-4374-B50B-344E1FFCCFA7}" name="Column15630"/>
    <tableColumn id="15647" xr3:uid="{8B112A84-4675-4EB9-A22D-A1AB9C9A2D8F}" name="Column15631"/>
    <tableColumn id="15648" xr3:uid="{E08758C1-0DDA-4D31-BA89-516769A6ED3D}" name="Column15632"/>
    <tableColumn id="15649" xr3:uid="{D2180AA1-8CEF-4B53-99CF-3B6102F3D4A5}" name="Column15633"/>
    <tableColumn id="15650" xr3:uid="{F0C659F3-DE5F-4920-B57D-9D4613D49171}" name="Column15634"/>
    <tableColumn id="15651" xr3:uid="{0ED5E6A0-A249-4F0D-B3FB-9818F76A3E56}" name="Column15635"/>
    <tableColumn id="15652" xr3:uid="{35359B4D-992C-4656-AF60-73F85C44822E}" name="Column15636"/>
    <tableColumn id="15653" xr3:uid="{ED8D3096-7759-4BAA-9890-1FBBE64A108F}" name="Column15637"/>
    <tableColumn id="15654" xr3:uid="{803CFB55-BECA-424C-A196-A6EF252F7516}" name="Column15638"/>
    <tableColumn id="15655" xr3:uid="{59826B17-D751-402F-B0B1-41D2174CB7C4}" name="Column15639"/>
    <tableColumn id="15656" xr3:uid="{AFEA8FE8-1DE4-456E-8B5F-66B1447E8684}" name="Column15640"/>
    <tableColumn id="15657" xr3:uid="{0413FE22-B4AB-4ADE-99A5-823C4210AA0B}" name="Column15641"/>
    <tableColumn id="15658" xr3:uid="{0DF7ACF7-FE37-41EC-9A1F-C8771E23513A}" name="Column15642"/>
    <tableColumn id="15659" xr3:uid="{6D1AC54A-342B-4252-BC6D-9FC298127AF1}" name="Column15643"/>
    <tableColumn id="15660" xr3:uid="{A82BFF8A-C362-490A-A079-28165B1788C2}" name="Column15644"/>
    <tableColumn id="15661" xr3:uid="{0ABFAD54-619B-4FC0-951E-6BF6C2741918}" name="Column15645"/>
    <tableColumn id="15662" xr3:uid="{5761FAB2-73C4-4790-8651-3E9348B78E1A}" name="Column15646"/>
    <tableColumn id="15663" xr3:uid="{93FF682E-5DDD-4854-864E-8C6186CC8FE7}" name="Column15647"/>
    <tableColumn id="15664" xr3:uid="{00A732ED-889D-4A48-9E22-FBB15E018887}" name="Column15648"/>
    <tableColumn id="15665" xr3:uid="{81FBC813-65EA-4517-9A3C-7D7B71F9ED28}" name="Column15649"/>
    <tableColumn id="15666" xr3:uid="{D0DA2237-1305-40A9-9A8A-EE26CFF30CCA}" name="Column15650"/>
    <tableColumn id="15667" xr3:uid="{6CE4DAA5-6AD5-4515-9652-ACA751A7A514}" name="Column15651"/>
    <tableColumn id="15668" xr3:uid="{445F6CB2-83CA-46E2-A772-0D2CA9A3655E}" name="Column15652"/>
    <tableColumn id="15669" xr3:uid="{9C372263-E869-4F86-BAB3-30126C2FCC41}" name="Column15653"/>
    <tableColumn id="15670" xr3:uid="{86895C93-5B24-4BC0-A80B-76D0FBC2FDCF}" name="Column15654"/>
    <tableColumn id="15671" xr3:uid="{2D7132DC-1024-4B1A-AE37-8EFD16CCF506}" name="Column15655"/>
    <tableColumn id="15672" xr3:uid="{1928B540-C6ED-44FC-828A-06B9130BDA18}" name="Column15656"/>
    <tableColumn id="15673" xr3:uid="{185C4576-A14B-4DCC-BF61-D618D1058301}" name="Column15657"/>
    <tableColumn id="15674" xr3:uid="{7D714E09-23FE-40E5-A970-11ECBC759A9D}" name="Column15658"/>
    <tableColumn id="15675" xr3:uid="{C46A74F9-FA33-49EB-809E-908E832A4450}" name="Column15659"/>
    <tableColumn id="15676" xr3:uid="{7FA5CA3A-E4E0-4659-93F6-D9F6FFA9B5C1}" name="Column15660"/>
    <tableColumn id="15677" xr3:uid="{133F1862-9FB5-432D-BFC6-0FDF283B46CD}" name="Column15661"/>
    <tableColumn id="15678" xr3:uid="{096BC4FE-59AE-4152-9BA6-E5C39071FD3A}" name="Column15662"/>
    <tableColumn id="15679" xr3:uid="{E5207954-C6A5-44D9-AD97-C9DD5F3BA4F6}" name="Column15663"/>
    <tableColumn id="15680" xr3:uid="{1AF89753-DE4F-42D8-BBEF-F551E089ACC1}" name="Column15664"/>
    <tableColumn id="15681" xr3:uid="{9873D404-8FE7-49DF-BC57-1D33C4934195}" name="Column15665"/>
    <tableColumn id="15682" xr3:uid="{7091AE32-BAB8-4587-98A3-2CEFD92C0091}" name="Column15666"/>
    <tableColumn id="15683" xr3:uid="{589AEE62-4D96-413A-AF53-72C7D14CCC17}" name="Column15667"/>
    <tableColumn id="15684" xr3:uid="{43D98FD1-4ED9-4536-B698-341A22CDCDE0}" name="Column15668"/>
    <tableColumn id="15685" xr3:uid="{34B389E8-9960-4F96-9219-C442C7569F5F}" name="Column15669"/>
    <tableColumn id="15686" xr3:uid="{B55B35F6-0127-4182-8897-3A349F226FDB}" name="Column15670"/>
    <tableColumn id="15687" xr3:uid="{00A2AC5E-B977-4AA5-BABA-F76357FEDD26}" name="Column15671"/>
    <tableColumn id="15688" xr3:uid="{402FB593-E512-48DF-8D75-A7BF8C96824F}" name="Column15672"/>
    <tableColumn id="15689" xr3:uid="{00F0B67D-7B52-4BCC-9FCB-114EC275D85D}" name="Column15673"/>
    <tableColumn id="15690" xr3:uid="{C7878F2A-D9EB-4773-8357-5E27411E553D}" name="Column15674"/>
    <tableColumn id="15691" xr3:uid="{774A0A53-5478-44E7-B135-DB912E122E2C}" name="Column15675"/>
    <tableColumn id="15692" xr3:uid="{53326743-EEFA-4F14-BD19-DE36A1C46427}" name="Column15676"/>
    <tableColumn id="15693" xr3:uid="{4A166DD9-6880-476E-B03B-CC97152E0BF6}" name="Column15677"/>
    <tableColumn id="15694" xr3:uid="{D2A6DD92-99C2-4468-BC93-92B34011B0F6}" name="Column15678"/>
    <tableColumn id="15695" xr3:uid="{7BF951D2-EC9E-4EDF-9132-D0968BBC2EE8}" name="Column15679"/>
    <tableColumn id="15696" xr3:uid="{F70C9E67-14BD-423D-9AD3-ABBAD2B03F52}" name="Column15680"/>
    <tableColumn id="15697" xr3:uid="{9A7F92A1-2A66-4103-9E41-F9305D7971F5}" name="Column15681"/>
    <tableColumn id="15698" xr3:uid="{D0543E64-B1F0-493B-B502-6A3AC5DB9473}" name="Column15682"/>
    <tableColumn id="15699" xr3:uid="{454CCB8D-E120-486C-939B-194A3FC8F4EE}" name="Column15683"/>
    <tableColumn id="15700" xr3:uid="{5C45F9F3-F3DE-4D68-8C90-F469E839E06C}" name="Column15684"/>
    <tableColumn id="15701" xr3:uid="{78AE5823-35B0-4BDA-985A-EB0D045A697A}" name="Column15685"/>
    <tableColumn id="15702" xr3:uid="{F70A7FAE-09E4-47C4-B9D0-2F4703B6D185}" name="Column15686"/>
    <tableColumn id="15703" xr3:uid="{E3F601BA-C026-44B5-83E4-BEC6556014A2}" name="Column15687"/>
    <tableColumn id="15704" xr3:uid="{A1428C08-2E22-4EE0-8524-5B833C7DA6BC}" name="Column15688"/>
    <tableColumn id="15705" xr3:uid="{F6058721-6EFD-4095-9547-A021A40D53BD}" name="Column15689"/>
    <tableColumn id="15706" xr3:uid="{BFED7251-B271-4437-875D-90689F8DB361}" name="Column15690"/>
    <tableColumn id="15707" xr3:uid="{B6CA7174-27F3-4679-824C-32C0F42595B8}" name="Column15691"/>
    <tableColumn id="15708" xr3:uid="{6644BAE1-B18A-4F65-A3A9-7EA5F8007B85}" name="Column15692"/>
    <tableColumn id="15709" xr3:uid="{A3B7C1B4-F125-45BA-ADEF-F6D1F77DD1B5}" name="Column15693"/>
    <tableColumn id="15710" xr3:uid="{0D8C3CB4-4586-4733-8B24-1B704E5ACBC9}" name="Column15694"/>
    <tableColumn id="15711" xr3:uid="{2ED2E7B3-08A4-49E9-8A02-B4C720553DB1}" name="Column15695"/>
    <tableColumn id="15712" xr3:uid="{4535931A-8C74-4AB8-B570-19E433B14664}" name="Column15696"/>
    <tableColumn id="15713" xr3:uid="{9F242FFC-F6B7-4FC8-B80E-1A06A536758A}" name="Column15697"/>
    <tableColumn id="15714" xr3:uid="{05DED528-6D11-4795-BBBE-F2B66DAF45EA}" name="Column15698"/>
    <tableColumn id="15715" xr3:uid="{C2CDB0C0-1DFA-41F7-B215-B1BB1D36AE15}" name="Column15699"/>
    <tableColumn id="15716" xr3:uid="{774E1562-E9CF-4CC9-8611-7D815C9C11A2}" name="Column15700"/>
    <tableColumn id="15717" xr3:uid="{E5513864-91D7-435A-A6EB-4B85CCE735BD}" name="Column15701"/>
    <tableColumn id="15718" xr3:uid="{2AC87807-6CBE-4C99-A3F1-9B60B363C642}" name="Column15702"/>
    <tableColumn id="15719" xr3:uid="{9EA062BE-AA87-4576-9222-9B624B8DB709}" name="Column15703"/>
    <tableColumn id="15720" xr3:uid="{326F9083-B352-4A65-A119-1550466CF172}" name="Column15704"/>
    <tableColumn id="15721" xr3:uid="{429617D8-D04D-4D7D-82A0-EDCA9263E8EF}" name="Column15705"/>
    <tableColumn id="15722" xr3:uid="{6A0EAB3E-94DA-40D0-8071-8EB1ADDF1427}" name="Column15706"/>
    <tableColumn id="15723" xr3:uid="{8C7ECD00-2E11-418D-B84A-A2248CA14D65}" name="Column15707"/>
    <tableColumn id="15724" xr3:uid="{8421F787-9C32-45A5-8112-5E9B4CC81036}" name="Column15708"/>
    <tableColumn id="15725" xr3:uid="{2D429C24-821A-4577-B841-BD3EEB7A05B6}" name="Column15709"/>
    <tableColumn id="15726" xr3:uid="{50D8618F-3AAF-4540-BDA7-2742E1EC75CA}" name="Column15710"/>
    <tableColumn id="15727" xr3:uid="{DA29AB41-BF97-48B3-A7E0-FFCFE54D89A3}" name="Column15711"/>
    <tableColumn id="15728" xr3:uid="{7045A05F-FB70-412D-8DE7-169B6D6D14AD}" name="Column15712"/>
    <tableColumn id="15729" xr3:uid="{2A3DBE84-2E60-452C-80D1-EF106DEA3ADA}" name="Column15713"/>
    <tableColumn id="15730" xr3:uid="{9C446202-2EAE-479B-A2A4-C770952C29B5}" name="Column15714"/>
    <tableColumn id="15731" xr3:uid="{E6F7EBE0-72D4-412F-83A3-7B63CDA39E53}" name="Column15715"/>
    <tableColumn id="15732" xr3:uid="{1AFE82E6-9ADA-4D3B-A69E-D654D5AD10F7}" name="Column15716"/>
    <tableColumn id="15733" xr3:uid="{2FE1A93D-7021-4F51-864E-B4BBCD3F5EC0}" name="Column15717"/>
    <tableColumn id="15734" xr3:uid="{F4C63A0A-FED3-4C7A-AAC1-890610F3FD21}" name="Column15718"/>
    <tableColumn id="15735" xr3:uid="{73C460EE-DFE5-47C6-BFE8-B66DE32E5056}" name="Column15719"/>
    <tableColumn id="15736" xr3:uid="{C31559BF-3661-4668-83E4-E713A71EE7BB}" name="Column15720"/>
    <tableColumn id="15737" xr3:uid="{AB719946-45A6-433A-9165-3562B1C65079}" name="Column15721"/>
    <tableColumn id="15738" xr3:uid="{6163D66C-C6B5-4A4E-99BE-17E0C75D1576}" name="Column15722"/>
    <tableColumn id="15739" xr3:uid="{1A73833F-BCE8-4137-97E0-8440B653D0A9}" name="Column15723"/>
    <tableColumn id="15740" xr3:uid="{78C01C65-1E9B-4EDA-A97E-DD72E5FF7E1A}" name="Column15724"/>
    <tableColumn id="15741" xr3:uid="{6F5C1360-B42D-4D62-B141-AF6DDCC0FA51}" name="Column15725"/>
    <tableColumn id="15742" xr3:uid="{78CF9536-E695-4BED-95A8-62461670C661}" name="Column15726"/>
    <tableColumn id="15743" xr3:uid="{223CBC7D-6963-490A-B9C3-E79EB183AA75}" name="Column15727"/>
    <tableColumn id="15744" xr3:uid="{C214817C-A3D8-4FF3-9DE7-AAF03102E490}" name="Column15728"/>
    <tableColumn id="15745" xr3:uid="{0DE4B0B4-5F98-4D99-9593-1C34CEBC7992}" name="Column15729"/>
    <tableColumn id="15746" xr3:uid="{12F33C67-1E99-4E3F-8833-BE432AE06CF4}" name="Column15730"/>
    <tableColumn id="15747" xr3:uid="{4F1B7BED-6F41-47D7-9623-DBFD28BC49CB}" name="Column15731"/>
    <tableColumn id="15748" xr3:uid="{266D06A4-DA57-4B7B-9D63-77E8CA8020F4}" name="Column15732"/>
    <tableColumn id="15749" xr3:uid="{8CC14E08-EB6C-440F-AA90-E7F7AF17E9BC}" name="Column15733"/>
    <tableColumn id="15750" xr3:uid="{1BDE02B7-7A32-49D4-A34D-B48EFBFF0FBB}" name="Column15734"/>
    <tableColumn id="15751" xr3:uid="{9907301B-AE8E-470A-B8F5-32418234C217}" name="Column15735"/>
    <tableColumn id="15752" xr3:uid="{4759DDF3-2A5B-4A10-9513-5AE89C8D2460}" name="Column15736"/>
    <tableColumn id="15753" xr3:uid="{A67F3679-3284-4031-B934-4258871A780B}" name="Column15737"/>
    <tableColumn id="15754" xr3:uid="{745B89CF-69CF-4747-9E55-376E575F11B0}" name="Column15738"/>
    <tableColumn id="15755" xr3:uid="{0257F1C3-683D-4FE1-A53B-E61F41EF30F0}" name="Column15739"/>
    <tableColumn id="15756" xr3:uid="{850796E1-D364-43F2-8890-5030F932007F}" name="Column15740"/>
    <tableColumn id="15757" xr3:uid="{A248F735-DCED-4CEE-8D57-866CCE7E28B7}" name="Column15741"/>
    <tableColumn id="15758" xr3:uid="{E8D84EF2-0E34-41A7-B0B8-C7E2445AC0AF}" name="Column15742"/>
    <tableColumn id="15759" xr3:uid="{7734AD1B-489D-4CC9-9630-A42DC9E43723}" name="Column15743"/>
    <tableColumn id="15760" xr3:uid="{3A0F3D2D-13DB-4A5B-9406-32E9091C6294}" name="Column15744"/>
    <tableColumn id="15761" xr3:uid="{22B61A63-8362-444D-B9FF-7CA7519EC6B0}" name="Column15745"/>
    <tableColumn id="15762" xr3:uid="{32C0940A-8377-459F-B9DB-092574A6F65D}" name="Column15746"/>
    <tableColumn id="15763" xr3:uid="{4F9B86C1-9E8B-41D0-9811-590FAC5500FB}" name="Column15747"/>
    <tableColumn id="15764" xr3:uid="{918BEB33-2BCD-426D-A06C-BF71FDAF5833}" name="Column15748"/>
    <tableColumn id="15765" xr3:uid="{43A8FC4A-3D50-4CB3-8594-D1A7ED3FF31D}" name="Column15749"/>
    <tableColumn id="15766" xr3:uid="{5ECFB4DB-686C-4755-9A7D-9669EB4770C4}" name="Column15750"/>
    <tableColumn id="15767" xr3:uid="{FFE0CEFB-A718-4CE5-8163-6D9B507D602B}" name="Column15751"/>
    <tableColumn id="15768" xr3:uid="{AAA7CAB3-A503-4E64-9BE3-042F8F86E0B1}" name="Column15752"/>
    <tableColumn id="15769" xr3:uid="{CC3B4A4A-8213-4672-8932-0232808D1720}" name="Column15753"/>
    <tableColumn id="15770" xr3:uid="{D6AA2E41-B236-40F0-A1A3-C8C8AE072805}" name="Column15754"/>
    <tableColumn id="15771" xr3:uid="{7988F88D-34D3-4A4C-8A00-518C157C9BEB}" name="Column15755"/>
    <tableColumn id="15772" xr3:uid="{C1DECE51-24F6-4508-8B47-C102474C94B6}" name="Column15756"/>
    <tableColumn id="15773" xr3:uid="{4C3C3CA5-4A4E-4360-8CD2-32B0C8BDD210}" name="Column15757"/>
    <tableColumn id="15774" xr3:uid="{B30AB1F3-FC8E-4567-B3EF-93B1CA535A6D}" name="Column15758"/>
    <tableColumn id="15775" xr3:uid="{52EC51B9-7DE4-4150-9B28-7AF1706F05FF}" name="Column15759"/>
    <tableColumn id="15776" xr3:uid="{990D76B8-0D60-4B4B-9950-1F84D509EA7E}" name="Column15760"/>
    <tableColumn id="15777" xr3:uid="{EAAEB889-4F46-4277-8C29-773C98121D9F}" name="Column15761"/>
    <tableColumn id="15778" xr3:uid="{4324C394-0AAD-4ED9-B026-F8A76D3F1506}" name="Column15762"/>
    <tableColumn id="15779" xr3:uid="{2CC38AB8-3EDE-4B37-85EA-CEE2DD5B1E80}" name="Column15763"/>
    <tableColumn id="15780" xr3:uid="{52F1FF0E-1466-4F55-BE4B-8287C884C657}" name="Column15764"/>
    <tableColumn id="15781" xr3:uid="{33072614-BB52-4ACF-8C4A-E195348797BF}" name="Column15765"/>
    <tableColumn id="15782" xr3:uid="{4327B3F2-8B27-4956-BEC1-A867921F268D}" name="Column15766"/>
    <tableColumn id="15783" xr3:uid="{2E671B2A-3DF6-405E-9B60-F6E251648623}" name="Column15767"/>
    <tableColumn id="15784" xr3:uid="{BA32CE5F-9A53-40B7-B8FB-7C1269CDB60D}" name="Column15768"/>
    <tableColumn id="15785" xr3:uid="{94ADF938-CA30-4366-89C9-302C9E6CDA39}" name="Column15769"/>
    <tableColumn id="15786" xr3:uid="{B50DC24D-A3DF-4924-A17A-415CCDFB7A58}" name="Column15770"/>
    <tableColumn id="15787" xr3:uid="{97826429-E4DD-47AA-A0C5-5F0B49DBBD5B}" name="Column15771"/>
    <tableColumn id="15788" xr3:uid="{CC454315-E11A-4105-9A95-12D06569C906}" name="Column15772"/>
    <tableColumn id="15789" xr3:uid="{A8F5AD5D-A8EA-42DD-8FA6-3762A4CEC097}" name="Column15773"/>
    <tableColumn id="15790" xr3:uid="{48949C3D-F031-4BCB-B2B2-8056750E995E}" name="Column15774"/>
    <tableColumn id="15791" xr3:uid="{AD042CEC-CF42-42B7-95BE-E89002E7FCF3}" name="Column15775"/>
    <tableColumn id="15792" xr3:uid="{351A3783-B762-4220-9C72-3AB4E0B8B6FF}" name="Column15776"/>
    <tableColumn id="15793" xr3:uid="{9889FAB7-E1A1-49DB-BC10-1D6A835928C9}" name="Column15777"/>
    <tableColumn id="15794" xr3:uid="{F6FB51B1-39D0-407B-9DA9-AB422C3DE9F6}" name="Column15778"/>
    <tableColumn id="15795" xr3:uid="{38E360D6-A72B-4197-BA61-C6FF681951CA}" name="Column15779"/>
    <tableColumn id="15796" xr3:uid="{1CCB9DE0-BF50-46B5-811C-3EA648218A0E}" name="Column15780"/>
    <tableColumn id="15797" xr3:uid="{E62B90A8-B6E7-4E79-8235-6561C7622B3A}" name="Column15781"/>
    <tableColumn id="15798" xr3:uid="{6579273E-3F67-4945-A626-5871673DED40}" name="Column15782"/>
    <tableColumn id="15799" xr3:uid="{0BBE3551-E2F5-4735-B987-9AD59B6ACE6B}" name="Column15783"/>
    <tableColumn id="15800" xr3:uid="{E9FCCC2C-0976-40FC-826B-6D470ED03C9F}" name="Column15784"/>
    <tableColumn id="15801" xr3:uid="{7D0D2B78-551E-45FE-B735-1EC1C99F149D}" name="Column15785"/>
    <tableColumn id="15802" xr3:uid="{CDE55E2D-5335-4CEF-81D1-95CF60A425A1}" name="Column15786"/>
    <tableColumn id="15803" xr3:uid="{2E38EB89-1078-484A-B3C5-4439D4DF9D1C}" name="Column15787"/>
    <tableColumn id="15804" xr3:uid="{E109DBF3-2C62-4889-89DF-D61C42669207}" name="Column15788"/>
    <tableColumn id="15805" xr3:uid="{8C84D2F4-289C-474E-8E63-6DC6AFC1058F}" name="Column15789"/>
    <tableColumn id="15806" xr3:uid="{4043492D-B86C-48D9-9600-4CBB15BBCEEC}" name="Column15790"/>
    <tableColumn id="15807" xr3:uid="{1FBA9CD9-0776-4237-BF2E-8BFC408ADEF5}" name="Column15791"/>
    <tableColumn id="15808" xr3:uid="{C82C8160-9099-44C5-806F-E0A83CFFACDA}" name="Column15792"/>
    <tableColumn id="15809" xr3:uid="{A6AAA48A-30D1-4E5D-A71C-944DF66D87DC}" name="Column15793"/>
    <tableColumn id="15810" xr3:uid="{0280CCE5-2257-4A1F-BE7B-711789EEC637}" name="Column15794"/>
    <tableColumn id="15811" xr3:uid="{C5DBD27E-D27D-4D81-B916-F857F33B512C}" name="Column15795"/>
    <tableColumn id="15812" xr3:uid="{39FC71B0-4D11-4184-B2B5-1AF8125300FA}" name="Column15796"/>
    <tableColumn id="15813" xr3:uid="{4A43A28D-DD7C-42F8-8E2B-953559A33617}" name="Column15797"/>
    <tableColumn id="15814" xr3:uid="{396245B2-DAFE-4F52-B044-A478F274A9DD}" name="Column15798"/>
    <tableColumn id="15815" xr3:uid="{32E9CE75-7606-4C6D-AF26-A95FAB21E533}" name="Column15799"/>
    <tableColumn id="15816" xr3:uid="{816FF428-6B38-425F-B7BA-4AF6B941AF18}" name="Column15800"/>
    <tableColumn id="15817" xr3:uid="{3FE8AD01-CDC1-44C8-8390-7576A49460F0}" name="Column15801"/>
    <tableColumn id="15818" xr3:uid="{B72D2EC3-69DE-4769-A23E-F86B3AC1B4B9}" name="Column15802"/>
    <tableColumn id="15819" xr3:uid="{E5E6C013-4659-471B-9D82-8F42825ACF36}" name="Column15803"/>
    <tableColumn id="15820" xr3:uid="{2B5D6BFD-5F9A-453E-B10E-61A374EAA913}" name="Column15804"/>
    <tableColumn id="15821" xr3:uid="{3E1B6DB0-95B8-453E-9729-8DE4494D176A}" name="Column15805"/>
    <tableColumn id="15822" xr3:uid="{46EE662C-4DBE-4C12-9C11-ACE5B171B31E}" name="Column15806"/>
    <tableColumn id="15823" xr3:uid="{8C349B9A-D93E-4140-A15E-4EE94B5E3796}" name="Column15807"/>
    <tableColumn id="15824" xr3:uid="{DD16ADC7-2C96-4DFA-99CC-9CB3EC53EE96}" name="Column15808"/>
    <tableColumn id="15825" xr3:uid="{638EF9E5-FDED-4CF3-BF49-BB5047C9647C}" name="Column15809"/>
    <tableColumn id="15826" xr3:uid="{7601D84C-FB41-4F96-A081-0BC9865A9078}" name="Column15810"/>
    <tableColumn id="15827" xr3:uid="{08D2C7AA-4EB9-4D89-94A9-AC84D73F0C4D}" name="Column15811"/>
    <tableColumn id="15828" xr3:uid="{97860D07-404B-4712-9A0F-4AC638A7A93D}" name="Column15812"/>
    <tableColumn id="15829" xr3:uid="{960E8E43-BF7F-443B-AE96-FB74A984992D}" name="Column15813"/>
    <tableColumn id="15830" xr3:uid="{CE99333F-54AE-4FD7-ADAB-D59BE77CB394}" name="Column15814"/>
    <tableColumn id="15831" xr3:uid="{ECF1867C-49EC-42BC-98AA-AB26F044F1CE}" name="Column15815"/>
    <tableColumn id="15832" xr3:uid="{2C5B91BD-1463-4C4C-8F72-8AC2F7806210}" name="Column15816"/>
    <tableColumn id="15833" xr3:uid="{F8C3BEFD-0A89-4BAE-A21E-F5F1C3B291B1}" name="Column15817"/>
    <tableColumn id="15834" xr3:uid="{6F73C829-06F3-4453-83A6-DAAB97329164}" name="Column15818"/>
    <tableColumn id="15835" xr3:uid="{C2C7868A-FF44-456E-A34C-D2A0D3836823}" name="Column15819"/>
    <tableColumn id="15836" xr3:uid="{B4A453B4-625F-4DB3-AB0A-C9BABE3E3650}" name="Column15820"/>
    <tableColumn id="15837" xr3:uid="{AD722DCD-37EE-4BCC-9958-D9127721FC08}" name="Column15821"/>
    <tableColumn id="15838" xr3:uid="{5B4E425A-2E42-4FB2-ABAD-DE328EFACBF3}" name="Column15822"/>
    <tableColumn id="15839" xr3:uid="{CFF8F8DE-F9ED-4B0D-9904-93A02AFA6B5B}" name="Column15823"/>
    <tableColumn id="15840" xr3:uid="{29242C57-1B05-47D5-992C-9F90A2474AC5}" name="Column15824"/>
    <tableColumn id="15841" xr3:uid="{AA32FDC9-06FF-4074-9196-EDA9733A3742}" name="Column15825"/>
    <tableColumn id="15842" xr3:uid="{8CC1670E-A75F-42C1-9453-B6BF11357019}" name="Column15826"/>
    <tableColumn id="15843" xr3:uid="{BC5478C6-C9A9-4993-B333-C60CA8FD2B6A}" name="Column15827"/>
    <tableColumn id="15844" xr3:uid="{4486E10C-D7A9-4FA6-9EF3-B4AEAF6CFB04}" name="Column15828"/>
    <tableColumn id="15845" xr3:uid="{3382F55C-A76E-4EC5-83AD-8172E7479B83}" name="Column15829"/>
    <tableColumn id="15846" xr3:uid="{3F19DD64-05D8-470D-A596-A0D28E1D707A}" name="Column15830"/>
    <tableColumn id="15847" xr3:uid="{FFAD575A-344E-4273-A36C-2EC7A35D18BE}" name="Column15831"/>
    <tableColumn id="15848" xr3:uid="{959C2F7E-3919-4E28-92C3-28218EF51524}" name="Column15832"/>
    <tableColumn id="15849" xr3:uid="{173C3922-389F-424B-9021-2FA0069C6904}" name="Column15833"/>
    <tableColumn id="15850" xr3:uid="{69114164-133B-4701-84E9-656FC9EEED7C}" name="Column15834"/>
    <tableColumn id="15851" xr3:uid="{B0CA54DF-8B07-4460-BFF0-CB69EEFB5EB4}" name="Column15835"/>
    <tableColumn id="15852" xr3:uid="{B8134DCC-0788-463A-AD0F-C4331C580E8E}" name="Column15836"/>
    <tableColumn id="15853" xr3:uid="{152E6894-953F-423B-884E-134DA098FA63}" name="Column15837"/>
    <tableColumn id="15854" xr3:uid="{3D3D45ED-C645-49D4-9A50-EDD3B48D0C7D}" name="Column15838"/>
    <tableColumn id="15855" xr3:uid="{A7C8E358-26F2-4620-95E2-8185B71479A5}" name="Column15839"/>
    <tableColumn id="15856" xr3:uid="{B68F4FB4-6A89-4F7F-B286-2CD3E8620220}" name="Column15840"/>
    <tableColumn id="15857" xr3:uid="{ECCCC73F-56DA-415A-A6CE-820B4D92C95C}" name="Column15841"/>
    <tableColumn id="15858" xr3:uid="{82D02ED6-C022-4661-8CCE-420BAB5D39D3}" name="Column15842"/>
    <tableColumn id="15859" xr3:uid="{1CA00B4B-16A2-4587-848D-20B91A579149}" name="Column15843"/>
    <tableColumn id="15860" xr3:uid="{F6E8A1D9-F318-481B-B70D-41F4861D9665}" name="Column15844"/>
    <tableColumn id="15861" xr3:uid="{230E18F8-D22E-4028-BCF5-D003D81876A7}" name="Column15845"/>
    <tableColumn id="15862" xr3:uid="{11244486-843C-4537-B850-BABB52229DB6}" name="Column15846"/>
    <tableColumn id="15863" xr3:uid="{7D8DA029-4F06-49FA-B7F1-062E77911F3A}" name="Column15847"/>
    <tableColumn id="15864" xr3:uid="{F944A0DF-0AD6-407F-88A3-254EE38BA200}" name="Column15848"/>
    <tableColumn id="15865" xr3:uid="{BFE6D57C-3F55-494D-AD42-5F7FBF59FC96}" name="Column15849"/>
    <tableColumn id="15866" xr3:uid="{0C223547-231E-4E81-BD7E-7856A0511DA9}" name="Column15850"/>
    <tableColumn id="15867" xr3:uid="{AB0DAAF0-3C5E-4A0D-84B4-4653D953234B}" name="Column15851"/>
    <tableColumn id="15868" xr3:uid="{B6448089-F320-4CD6-B109-8D19ED738841}" name="Column15852"/>
    <tableColumn id="15869" xr3:uid="{9A0DC23F-304B-4331-85D6-F6B547854800}" name="Column15853"/>
    <tableColumn id="15870" xr3:uid="{C291E125-760C-4B82-AE5A-9EB55B006DB6}" name="Column15854"/>
    <tableColumn id="15871" xr3:uid="{E876D675-5AA8-46DE-9705-D0C28A504C77}" name="Column15855"/>
    <tableColumn id="15872" xr3:uid="{DB9B25AF-31BF-454A-A473-FEC536DE3791}" name="Column15856"/>
    <tableColumn id="15873" xr3:uid="{84FE8E90-CB8C-4131-A72D-089FDF44225F}" name="Column15857"/>
    <tableColumn id="15874" xr3:uid="{BEBF267C-C229-4DF6-8D2A-8FC2AF96D447}" name="Column15858"/>
    <tableColumn id="15875" xr3:uid="{1F8A4DC2-1AEF-4D14-824D-0BF3347667F3}" name="Column15859"/>
    <tableColumn id="15876" xr3:uid="{CC0882BF-76D5-4A1A-9886-96F7E1E4F60E}" name="Column15860"/>
    <tableColumn id="15877" xr3:uid="{FCE43859-26B8-4E0C-B5E2-D0628D8B46F0}" name="Column15861"/>
    <tableColumn id="15878" xr3:uid="{27BE2FFC-1983-4096-BF36-F05818300671}" name="Column15862"/>
    <tableColumn id="15879" xr3:uid="{69445EE8-F725-44BD-B9EE-DB9C91C7BAF1}" name="Column15863"/>
    <tableColumn id="15880" xr3:uid="{B6497BC1-49D0-4F82-BF0A-5D38648C00FC}" name="Column15864"/>
    <tableColumn id="15881" xr3:uid="{0CC1F6DD-802E-4165-9535-5E6E23808BBE}" name="Column15865"/>
    <tableColumn id="15882" xr3:uid="{D477A7E6-AC71-403E-B7CC-87F0C2400D55}" name="Column15866"/>
    <tableColumn id="15883" xr3:uid="{CCE98C17-F32B-440A-A9FC-B8A195E12C92}" name="Column15867"/>
    <tableColumn id="15884" xr3:uid="{5662B576-35C8-476A-8984-2604253ED99A}" name="Column15868"/>
    <tableColumn id="15885" xr3:uid="{FA72D155-A885-4268-ADAA-0DDB3FDE907A}" name="Column15869"/>
    <tableColumn id="15886" xr3:uid="{3EB5F8F0-9C65-4B53-93C2-D9F9DAEF7501}" name="Column15870"/>
    <tableColumn id="15887" xr3:uid="{E6765D7C-C4CE-4FF3-B26F-57D7C245BCF6}" name="Column15871"/>
    <tableColumn id="15888" xr3:uid="{69B93D92-6173-48A8-8F6C-926E1AA35DFB}" name="Column15872"/>
    <tableColumn id="15889" xr3:uid="{51BA695F-EA72-41EF-90AC-F1CAFC7EBAE7}" name="Column15873"/>
    <tableColumn id="15890" xr3:uid="{8425D24E-CF4F-4FC2-9F10-64069D635B41}" name="Column15874"/>
    <tableColumn id="15891" xr3:uid="{FC384155-457B-49F1-AEBB-C9AEC0185D4C}" name="Column15875"/>
    <tableColumn id="15892" xr3:uid="{D8530F44-BF67-46ED-AE7A-2725584CF030}" name="Column15876"/>
    <tableColumn id="15893" xr3:uid="{02B15B23-2D60-4C48-A3A3-A962F180C0D6}" name="Column15877"/>
    <tableColumn id="15894" xr3:uid="{F3173C72-6A21-45AE-97A1-83F79F29D627}" name="Column15878"/>
    <tableColumn id="15895" xr3:uid="{D9BE5DF6-1ED4-4313-8E65-9C05D1D29E27}" name="Column15879"/>
    <tableColumn id="15896" xr3:uid="{873777F8-97A3-444A-BC7C-38CD390B3C63}" name="Column15880"/>
    <tableColumn id="15897" xr3:uid="{C484944B-36E1-4C25-89DC-C5A8B42AD23C}" name="Column15881"/>
    <tableColumn id="15898" xr3:uid="{55FC0E46-1885-4B46-8459-38802673CBA0}" name="Column15882"/>
    <tableColumn id="15899" xr3:uid="{88A45BA2-F707-4BC7-8C65-1F49276387EE}" name="Column15883"/>
    <tableColumn id="15900" xr3:uid="{9C913BCC-FAE5-4BB0-A383-1C2AF47A2541}" name="Column15884"/>
    <tableColumn id="15901" xr3:uid="{98633CF9-8B2E-4774-BEBA-1ADE9889AF0E}" name="Column15885"/>
    <tableColumn id="15902" xr3:uid="{EE2C8C0C-1D96-4F5E-9689-69603B7164FA}" name="Column15886"/>
    <tableColumn id="15903" xr3:uid="{A892B7DC-4B50-4303-987C-4A882195928E}" name="Column15887"/>
    <tableColumn id="15904" xr3:uid="{4F87A077-E075-4B91-9EBB-C331235299F2}" name="Column15888"/>
    <tableColumn id="15905" xr3:uid="{60D37A36-F7B3-4B26-8BF9-8B4A99B35A93}" name="Column15889"/>
    <tableColumn id="15906" xr3:uid="{ADFE395F-3CC4-4563-8C70-E1A0189855A0}" name="Column15890"/>
    <tableColumn id="15907" xr3:uid="{A80E68E6-E85E-4280-B75B-7DA208376740}" name="Column15891"/>
    <tableColumn id="15908" xr3:uid="{A6DC05BF-EDC3-4487-95E0-4E8E79C319B6}" name="Column15892"/>
    <tableColumn id="15909" xr3:uid="{03C2FB66-45FF-4694-909B-170047EB2F2C}" name="Column15893"/>
    <tableColumn id="15910" xr3:uid="{E5BD02F8-EAFE-45A2-8F03-B32AE13A5CC6}" name="Column15894"/>
    <tableColumn id="15911" xr3:uid="{ADC32EE4-F26F-4067-8551-F82A918E2C8A}" name="Column15895"/>
    <tableColumn id="15912" xr3:uid="{1CB9CAAE-82D5-432B-AA35-56F63F6B59A3}" name="Column15896"/>
    <tableColumn id="15913" xr3:uid="{FA5DDBAF-BCBC-4747-970C-5259ADC7E6A3}" name="Column15897"/>
    <tableColumn id="15914" xr3:uid="{1CB1C0F3-F2CF-4E9A-8B53-84F6622F6185}" name="Column15898"/>
    <tableColumn id="15915" xr3:uid="{A2FBC8D5-090D-4060-9D6F-14775C5505E1}" name="Column15899"/>
    <tableColumn id="15916" xr3:uid="{760F2CBC-11B3-42D0-8DDE-6058185861FA}" name="Column15900"/>
    <tableColumn id="15917" xr3:uid="{BCC24884-BE65-4C57-8B91-3A88DB2301B9}" name="Column15901"/>
    <tableColumn id="15918" xr3:uid="{8E305671-69AA-42C8-B6AB-5CF158CB3769}" name="Column15902"/>
    <tableColumn id="15919" xr3:uid="{6C6DDD47-50BC-4A7D-A06C-EAD0DEB74988}" name="Column15903"/>
    <tableColumn id="15920" xr3:uid="{CD3862DD-650C-40BE-A1B1-1B2EB8BB617E}" name="Column15904"/>
    <tableColumn id="15921" xr3:uid="{F2B8222C-2399-4422-A78A-90ED757D6018}" name="Column15905"/>
    <tableColumn id="15922" xr3:uid="{8C003077-6AD5-4B61-8763-44D064B48D76}" name="Column15906"/>
    <tableColumn id="15923" xr3:uid="{62D5BC50-0C2D-4F6D-8E94-19E837ECEBE0}" name="Column15907"/>
    <tableColumn id="15924" xr3:uid="{232BA4E6-A8FD-4D71-B35A-B46ED630DCED}" name="Column15908"/>
    <tableColumn id="15925" xr3:uid="{7AB6DE71-DFAE-4A0E-87B6-9C0E814C9D52}" name="Column15909"/>
    <tableColumn id="15926" xr3:uid="{93815A24-C8BC-4BA8-ABF9-64D6DB95B1F3}" name="Column15910"/>
    <tableColumn id="15927" xr3:uid="{5082CFB5-CB6A-4EEC-AB93-F661B8B90048}" name="Column15911"/>
    <tableColumn id="15928" xr3:uid="{C1E7A5EA-9E02-4463-B31B-0CE4836C5D06}" name="Column15912"/>
    <tableColumn id="15929" xr3:uid="{B3DF9344-C917-43AB-8895-316FCB505642}" name="Column15913"/>
    <tableColumn id="15930" xr3:uid="{71CB3D9A-CEAE-4D58-8571-2AE149B67F1D}" name="Column15914"/>
    <tableColumn id="15931" xr3:uid="{26FE26BC-41AF-476C-B34D-DBB7B99E0CB9}" name="Column15915"/>
    <tableColumn id="15932" xr3:uid="{349CC744-2B1D-4F6F-8D25-87C5D1F097B5}" name="Column15916"/>
    <tableColumn id="15933" xr3:uid="{CD1609A9-A112-4AA5-98FB-ED57C69A8AC5}" name="Column15917"/>
    <tableColumn id="15934" xr3:uid="{01FED834-F508-4281-BE8D-13C9333541CC}" name="Column15918"/>
    <tableColumn id="15935" xr3:uid="{F5CB39C9-3166-451F-9CCE-3B7AAE840F36}" name="Column15919"/>
    <tableColumn id="15936" xr3:uid="{32CA38AB-8461-4E1E-83CD-9AFF686B7E4E}" name="Column15920"/>
    <tableColumn id="15937" xr3:uid="{0DD7DC99-EDCC-4D4B-8EEA-EDA74E847311}" name="Column15921"/>
    <tableColumn id="15938" xr3:uid="{1016DAA8-7359-48A8-BD71-CD4996F013B0}" name="Column15922"/>
    <tableColumn id="15939" xr3:uid="{765B0E6F-1CF7-46C5-B6BC-BDD055404641}" name="Column15923"/>
    <tableColumn id="15940" xr3:uid="{FA05E92A-D507-41FE-867D-3D356898EA04}" name="Column15924"/>
    <tableColumn id="15941" xr3:uid="{4509DE04-229C-4661-A469-63D5CF32F0D7}" name="Column15925"/>
    <tableColumn id="15942" xr3:uid="{B65942E5-3651-4ED6-A9DE-CFE4B19F2216}" name="Column15926"/>
    <tableColumn id="15943" xr3:uid="{21E359FE-35CA-49C3-A718-B8CCA82A9DDD}" name="Column15927"/>
    <tableColumn id="15944" xr3:uid="{64A0564C-10EF-4ACB-B9F2-BAECD468EE56}" name="Column15928"/>
    <tableColumn id="15945" xr3:uid="{B3090DEA-E189-4411-999A-0FF8C50A8373}" name="Column15929"/>
    <tableColumn id="15946" xr3:uid="{77E7698F-E84D-4B01-9B18-8EAE231050F9}" name="Column15930"/>
    <tableColumn id="15947" xr3:uid="{BED822BF-894D-4793-A04B-02B474DFFBF2}" name="Column15931"/>
    <tableColumn id="15948" xr3:uid="{1B11AE1B-ACAC-4D38-B735-AD29E59E0D04}" name="Column15932"/>
    <tableColumn id="15949" xr3:uid="{568408FE-D63A-4E6A-B77D-B94C2D3B916E}" name="Column15933"/>
    <tableColumn id="15950" xr3:uid="{05ADEC5F-F17E-409B-8680-CE03218667E0}" name="Column15934"/>
    <tableColumn id="15951" xr3:uid="{711F7B9F-CEBF-4532-925A-B286C0D29401}" name="Column15935"/>
    <tableColumn id="15952" xr3:uid="{1EF37CF0-413D-4052-B820-A6940D415457}" name="Column15936"/>
    <tableColumn id="15953" xr3:uid="{68B6B2CA-924B-4A64-BEAF-1A2D96CFEE32}" name="Column15937"/>
    <tableColumn id="15954" xr3:uid="{4C196309-DDDD-4287-8363-826B16E956A6}" name="Column15938"/>
    <tableColumn id="15955" xr3:uid="{56CFA3B3-AD10-432D-BDDE-D73A2B10CB78}" name="Column15939"/>
    <tableColumn id="15956" xr3:uid="{58A1D5F4-AE40-406F-8102-C247FADE37BB}" name="Column15940"/>
    <tableColumn id="15957" xr3:uid="{239FF47F-1F0A-4DAC-961C-72495CDAF132}" name="Column15941"/>
    <tableColumn id="15958" xr3:uid="{A6927010-9734-44A8-BC4F-54A240D54193}" name="Column15942"/>
    <tableColumn id="15959" xr3:uid="{95A3A4B1-3483-4AD8-8861-DDC12C8F68F6}" name="Column15943"/>
    <tableColumn id="15960" xr3:uid="{E086DC39-DEF8-42E6-832F-A05AFD13E141}" name="Column15944"/>
    <tableColumn id="15961" xr3:uid="{CE7741C7-E34E-4DB4-A0A9-F13F9193FC4F}" name="Column15945"/>
    <tableColumn id="15962" xr3:uid="{5841B3B1-4021-4C25-9D62-5748BE79D020}" name="Column15946"/>
    <tableColumn id="15963" xr3:uid="{9A471717-3684-440B-9DC8-F86E32579B0E}" name="Column15947"/>
    <tableColumn id="15964" xr3:uid="{5C5C1146-FBBD-4975-94EA-F73595DE8F5B}" name="Column15948"/>
    <tableColumn id="15965" xr3:uid="{2D538AD9-9D3A-4834-92E2-966175D31911}" name="Column15949"/>
    <tableColumn id="15966" xr3:uid="{08E9169B-17DB-4208-96EB-34C055B43F42}" name="Column15950"/>
    <tableColumn id="15967" xr3:uid="{1076829B-4B39-4361-89E8-BEB78F391AE0}" name="Column15951"/>
    <tableColumn id="15968" xr3:uid="{FBD94CCF-CB1D-4FC8-BC95-E649F45536CF}" name="Column15952"/>
    <tableColumn id="15969" xr3:uid="{73951158-B477-4599-A1DB-FE640D500252}" name="Column15953"/>
    <tableColumn id="15970" xr3:uid="{87702D69-CE6D-4CAA-937E-9D737FC2A835}" name="Column15954"/>
    <tableColumn id="15971" xr3:uid="{C9528A23-F4F5-49E4-913F-C1B24A4EFEBC}" name="Column15955"/>
    <tableColumn id="15972" xr3:uid="{D23E3380-18A3-4231-B254-903AE45AA919}" name="Column15956"/>
    <tableColumn id="15973" xr3:uid="{0D47CA2C-CC2A-4C89-BDAA-0EF18CDEFF18}" name="Column15957"/>
    <tableColumn id="15974" xr3:uid="{9282EFC7-D41C-4918-815F-C4FD1A4EB54F}" name="Column15958"/>
    <tableColumn id="15975" xr3:uid="{D6DDC2D3-BA15-4248-BEE4-8F63999AD865}" name="Column15959"/>
    <tableColumn id="15976" xr3:uid="{F2DB85F2-EBC8-461B-A2CE-11EE265A60A2}" name="Column15960"/>
    <tableColumn id="15977" xr3:uid="{82292CCD-79A1-4246-85E5-F6A440AC4FFB}" name="Column15961"/>
    <tableColumn id="15978" xr3:uid="{7C1B0689-005C-406A-AA84-CB145D2C7000}" name="Column15962"/>
    <tableColumn id="15979" xr3:uid="{3E89A3C0-FBD8-4A94-BBF9-262168E0CED6}" name="Column15963"/>
    <tableColumn id="15980" xr3:uid="{047345A6-C95A-49A9-B4AB-60659369B7DF}" name="Column15964"/>
    <tableColumn id="15981" xr3:uid="{93723A3D-F4EF-405D-B318-E2CD6D112452}" name="Column15965"/>
    <tableColumn id="15982" xr3:uid="{D38A47DE-52E4-46BE-9543-A525258668CE}" name="Column15966"/>
    <tableColumn id="15983" xr3:uid="{1EC30578-9D94-461F-9393-2BBACE809C99}" name="Column15967"/>
    <tableColumn id="15984" xr3:uid="{C4CBB5C2-4444-4CC1-AD63-AAC4D61C142F}" name="Column15968"/>
    <tableColumn id="15985" xr3:uid="{715723E4-3CF1-437B-B05E-800982930609}" name="Column15969"/>
    <tableColumn id="15986" xr3:uid="{B54FA265-79CB-4FF5-8DC4-E5B1F9906DE6}" name="Column15970"/>
    <tableColumn id="15987" xr3:uid="{5613057A-79E3-4EFF-BE95-FE32235DA0E3}" name="Column15971"/>
    <tableColumn id="15988" xr3:uid="{8D86D86D-8927-434A-B0C7-A0D0EF1D4CCE}" name="Column15972"/>
    <tableColumn id="15989" xr3:uid="{76088656-B361-48AF-A248-B0D96A073828}" name="Column15973"/>
    <tableColumn id="15990" xr3:uid="{2D75181B-0C79-4127-A6D2-D6CC3C43697F}" name="Column15974"/>
    <tableColumn id="15991" xr3:uid="{1587184F-BD5B-4C70-ADBF-C12BCC3D8357}" name="Column15975"/>
    <tableColumn id="15992" xr3:uid="{3C34679C-3598-4E7C-B61A-6A98D7BD5206}" name="Column15976"/>
    <tableColumn id="15993" xr3:uid="{EB3928EA-7243-443D-9B28-F24BD4B9699E}" name="Column15977"/>
    <tableColumn id="15994" xr3:uid="{B249D44D-0E0B-4ADC-A6D4-A75A1E9E554D}" name="Column15978"/>
    <tableColumn id="15995" xr3:uid="{6F25B226-46FE-4EA5-AE99-BAC031A49341}" name="Column15979"/>
    <tableColumn id="15996" xr3:uid="{552422CF-63AE-4741-9B9D-CA0870817A10}" name="Column15980"/>
    <tableColumn id="15997" xr3:uid="{A139270E-B079-4CDD-A956-10EEF3E8220C}" name="Column15981"/>
    <tableColumn id="15998" xr3:uid="{B3641F2F-D220-4B89-8967-C3B335F92487}" name="Column15982"/>
    <tableColumn id="15999" xr3:uid="{C605B149-C590-46BE-9DBC-712F1BAB9AF2}" name="Column15983"/>
    <tableColumn id="16000" xr3:uid="{515871CE-A359-4738-A517-693CA5929608}" name="Column15984"/>
    <tableColumn id="16001" xr3:uid="{464A3A40-2F8A-4A83-908F-68DCB7D690E9}" name="Column15985"/>
    <tableColumn id="16002" xr3:uid="{B2CA18F6-50A8-4C06-AD7E-53FF1DBF8BD6}" name="Column15986"/>
    <tableColumn id="16003" xr3:uid="{0AAA0E93-1144-48B6-AA14-6DBA96B9AB23}" name="Column15987"/>
    <tableColumn id="16004" xr3:uid="{1D4A3FFE-2AB0-4E27-90CA-3B80CC580B2E}" name="Column15988"/>
    <tableColumn id="16005" xr3:uid="{BC85F063-0E18-405E-A995-5F1D681172A9}" name="Column15989"/>
    <tableColumn id="16006" xr3:uid="{FA5411AD-942B-4A9A-98E5-7902073095DD}" name="Column15990"/>
    <tableColumn id="16007" xr3:uid="{070ED99A-9C9C-4229-A5EB-0593ECB5AD3C}" name="Column15991"/>
    <tableColumn id="16008" xr3:uid="{0014ADD1-A4CD-4BFA-8C12-3595B6F2191B}" name="Column15992"/>
    <tableColumn id="16009" xr3:uid="{AEBF228F-CBBB-427B-AA03-FC6B254FC90F}" name="Column15993"/>
    <tableColumn id="16010" xr3:uid="{852EDAF7-4B54-45B7-A2E3-106797CF7F84}" name="Column15994"/>
    <tableColumn id="16011" xr3:uid="{28277F36-9BB8-4DA4-9B75-3AA1E3CAD365}" name="Column15995"/>
    <tableColumn id="16012" xr3:uid="{7D1BF448-E0CE-41FF-9DAE-395F6B8D1304}" name="Column15996"/>
    <tableColumn id="16013" xr3:uid="{82A21BDD-4BDA-46CE-A2CA-C519E8BBC6C8}" name="Column15997"/>
    <tableColumn id="16014" xr3:uid="{18BF3F2E-A485-4BBA-AF7E-24ECB0E641F0}" name="Column15998"/>
    <tableColumn id="16015" xr3:uid="{48712E91-6FE4-49D9-BF95-6DAD817C4115}" name="Column15999"/>
    <tableColumn id="16016" xr3:uid="{7FEB6DAA-6432-42E7-A62F-211FB529BF15}" name="Column16000"/>
    <tableColumn id="16017" xr3:uid="{DA7EB981-B7EC-48A1-ACBB-03C560B0F08B}" name="Column16001"/>
    <tableColumn id="16018" xr3:uid="{9FAB7853-96E7-4B20-B707-9793BD3A7E07}" name="Column16002"/>
    <tableColumn id="16019" xr3:uid="{CCBD1AB5-72C1-4B73-A50C-F13725CB0795}" name="Column16003"/>
    <tableColumn id="16020" xr3:uid="{2CDB1172-B3C8-46D5-8948-8796B3D11B02}" name="Column16004"/>
    <tableColumn id="16021" xr3:uid="{57DC5356-755F-465C-B2E0-2EF2CC1791F6}" name="Column16005"/>
    <tableColumn id="16022" xr3:uid="{A7053E9D-6110-4CA8-B70D-349EE515006B}" name="Column16006"/>
    <tableColumn id="16023" xr3:uid="{69E0F34B-E355-4EE2-B019-FFCEE92C091C}" name="Column16007"/>
    <tableColumn id="16024" xr3:uid="{BDEE9DFF-E706-48CC-BDBD-FC52B9C39A14}" name="Column16008"/>
    <tableColumn id="16025" xr3:uid="{D82E7DA5-F498-4150-B7B4-7E4DDD09643C}" name="Column16009"/>
    <tableColumn id="16026" xr3:uid="{632B8752-A352-488C-9075-8CEF711A7E09}" name="Column16010"/>
    <tableColumn id="16027" xr3:uid="{ECC2EA93-9801-4257-BFFB-6FB62F41A272}" name="Column16011"/>
    <tableColumn id="16028" xr3:uid="{D71FF82D-561E-4154-89C7-208089647C3A}" name="Column16012"/>
    <tableColumn id="16029" xr3:uid="{06CCEB1E-DF36-4C72-9A29-95EB183E4EDF}" name="Column16013"/>
    <tableColumn id="16030" xr3:uid="{E49D630F-8220-4D5A-845F-9B4BF4DE8F89}" name="Column16014"/>
    <tableColumn id="16031" xr3:uid="{3C32DA2A-9927-4682-BDFF-05AEFAA43E29}" name="Column16015"/>
    <tableColumn id="16032" xr3:uid="{1BB6D019-BECD-469C-AC87-DF30C360E4AD}" name="Column16016"/>
    <tableColumn id="16033" xr3:uid="{6F05333F-A6A0-4485-B417-98D37A4CB427}" name="Column16017"/>
    <tableColumn id="16034" xr3:uid="{FA734B09-C5A4-49D2-9500-C6FDA4376C8B}" name="Column16018"/>
    <tableColumn id="16035" xr3:uid="{2DCF443C-1682-4E0D-8295-B62FD68A1939}" name="Column16019"/>
    <tableColumn id="16036" xr3:uid="{1BA7DA27-6142-418D-B782-FBC510188D60}" name="Column16020"/>
    <tableColumn id="16037" xr3:uid="{12DA4D99-4187-4733-8CF5-8A131C263DBB}" name="Column16021"/>
    <tableColumn id="16038" xr3:uid="{544AC714-13AC-442B-9F2A-4DDF93C38649}" name="Column16022"/>
    <tableColumn id="16039" xr3:uid="{F0ADFE29-73B8-4B30-A2EE-8DDC40AC97FE}" name="Column16023"/>
    <tableColumn id="16040" xr3:uid="{DC13CE20-6A74-4821-A351-D6097569CE17}" name="Column16024"/>
    <tableColumn id="16041" xr3:uid="{7DF539CC-EC87-43F1-957E-1AD76163A458}" name="Column16025"/>
    <tableColumn id="16042" xr3:uid="{B60FA278-4A1A-4878-B846-1AA4109F2C44}" name="Column16026"/>
    <tableColumn id="16043" xr3:uid="{79853332-19C5-45F4-AE74-267A13EEE51A}" name="Column16027"/>
    <tableColumn id="16044" xr3:uid="{CBC5A2ED-49D7-4145-B5D6-6E3EC41F63D9}" name="Column16028"/>
    <tableColumn id="16045" xr3:uid="{4D7BE7B2-BE16-4DD7-BE14-A0EC33CD8082}" name="Column16029"/>
    <tableColumn id="16046" xr3:uid="{89545DA6-570D-436C-A1A6-8E7AF8CF58E8}" name="Column16030"/>
    <tableColumn id="16047" xr3:uid="{10E14706-833E-43C0-AB1B-1233444A588E}" name="Column16031"/>
    <tableColumn id="16048" xr3:uid="{63C68E35-6000-42EE-83B0-48C810F38DBC}" name="Column16032"/>
    <tableColumn id="16049" xr3:uid="{55FC9E0B-B02F-49D8-B4B6-876597A22C75}" name="Column16033"/>
    <tableColumn id="16050" xr3:uid="{83EFC2A8-7431-4EC5-99D1-EDB421423A41}" name="Column16034"/>
    <tableColumn id="16051" xr3:uid="{CEE19BA4-7A38-4ECF-8449-905CC56A4791}" name="Column16035"/>
    <tableColumn id="16052" xr3:uid="{AB03D990-B4FD-4461-B3CF-25D3B0E98E0E}" name="Column16036"/>
    <tableColumn id="16053" xr3:uid="{52EFD0B5-DE8A-48DB-A8F4-07D60F7DC10A}" name="Column16037"/>
    <tableColumn id="16054" xr3:uid="{6E06F16A-AC11-4A43-B319-7D2C9FCC81CC}" name="Column16038"/>
    <tableColumn id="16055" xr3:uid="{A4799FE6-CE3E-4FB2-BAB7-60DAE8D4D90E}" name="Column16039"/>
    <tableColumn id="16056" xr3:uid="{644ED542-E256-4816-A229-CCB36A39D9D0}" name="Column16040"/>
    <tableColumn id="16057" xr3:uid="{8221BE19-A50E-45EE-8360-197A8DCDCEEB}" name="Column16041"/>
    <tableColumn id="16058" xr3:uid="{090AB0DC-CAA2-46F8-9860-458768B45165}" name="Column16042"/>
    <tableColumn id="16059" xr3:uid="{13A327A8-D3D6-48A6-9CD4-0B5E2729FBE6}" name="Column16043"/>
    <tableColumn id="16060" xr3:uid="{DE6D29FA-FC82-4B8E-AA3C-27465B355F99}" name="Column16044"/>
    <tableColumn id="16061" xr3:uid="{EA2DB874-3E81-4610-B11B-A07AAFEC45F8}" name="Column16045"/>
    <tableColumn id="16062" xr3:uid="{D010F7FA-71F8-417F-9C60-CF43F514AF51}" name="Column16046"/>
    <tableColumn id="16063" xr3:uid="{441B8DB8-E534-4E08-B323-7B44EA24B0E0}" name="Column16047"/>
    <tableColumn id="16064" xr3:uid="{35FA187B-6AA9-493A-AA2C-94F1172406A0}" name="Column16048"/>
    <tableColumn id="16065" xr3:uid="{6CA85AD8-8E18-4542-9A43-0C1A5A3C2F3B}" name="Column16049"/>
    <tableColumn id="16066" xr3:uid="{CBA03691-6764-4EFF-83E7-6DB44944D465}" name="Column16050"/>
    <tableColumn id="16067" xr3:uid="{296C0F7E-45AB-407D-AF1E-449FB53532F0}" name="Column16051"/>
    <tableColumn id="16068" xr3:uid="{6B4E61E2-7D89-4E2E-9ADD-B7300A4BB4F0}" name="Column16052"/>
    <tableColumn id="16069" xr3:uid="{C6BA0234-8E63-4081-B5BC-026D7FD9A921}" name="Column16053"/>
    <tableColumn id="16070" xr3:uid="{D2A3EA40-191D-4AB0-AA29-D1CE4333407A}" name="Column16054"/>
    <tableColumn id="16071" xr3:uid="{E6D63F99-4F33-445B-B987-0B98582AF682}" name="Column16055"/>
    <tableColumn id="16072" xr3:uid="{D7419D11-BB17-42A4-B7A3-753DDBB74B88}" name="Column16056"/>
    <tableColumn id="16073" xr3:uid="{1DE965CC-3E6E-42C7-921E-129320556805}" name="Column16057"/>
    <tableColumn id="16074" xr3:uid="{FF37E194-5B94-4948-802B-A0B84219D24D}" name="Column16058"/>
    <tableColumn id="16075" xr3:uid="{AAD24D52-A54A-4AD6-9A72-5D4730FC8C43}" name="Column16059"/>
    <tableColumn id="16076" xr3:uid="{B3FE4042-673B-45B4-8BE4-F0DE1E0DC64D}" name="Column16060"/>
    <tableColumn id="16077" xr3:uid="{56C14D4A-B4D2-47F7-9D4B-9072961255FF}" name="Column16061"/>
    <tableColumn id="16078" xr3:uid="{E0DC04B5-7A35-4D6F-A69F-42D1A59F5268}" name="Column16062"/>
    <tableColumn id="16079" xr3:uid="{7ADF83FD-85ED-46D8-BEAD-9A03B1F3C90F}" name="Column16063"/>
    <tableColumn id="16080" xr3:uid="{4925DB98-A1A4-462F-A5AB-08C705931CAE}" name="Column16064"/>
    <tableColumn id="16081" xr3:uid="{E024C9AA-2173-4E63-BC5E-A9243F6D048C}" name="Column16065"/>
    <tableColumn id="16082" xr3:uid="{59BACC3F-37A7-4F71-98F4-0A5AF0270C48}" name="Column16066"/>
    <tableColumn id="16083" xr3:uid="{2BE19345-86FD-42BD-82FA-06E32E846CAA}" name="Column16067"/>
    <tableColumn id="16084" xr3:uid="{F395271E-D990-4E06-A5A6-3AAB0FC0310E}" name="Column16068"/>
    <tableColumn id="16085" xr3:uid="{ACA4DF14-FCF4-4D6A-9692-D290E5EC051B}" name="Column16069"/>
    <tableColumn id="16086" xr3:uid="{10AE5EB6-20ED-4A11-B840-D3E744FD7D71}" name="Column16070"/>
    <tableColumn id="16087" xr3:uid="{71FC8E1F-225B-4B27-9ED7-1D258E5C1DFE}" name="Column16071"/>
    <tableColumn id="16088" xr3:uid="{0B31C86E-74FF-4B96-B727-8B3C073AF275}" name="Column16072"/>
    <tableColumn id="16089" xr3:uid="{5A2DE14C-8078-40F1-86CB-06ECEB3DC467}" name="Column16073"/>
    <tableColumn id="16090" xr3:uid="{AFC45794-483C-4CE5-BC6F-328B9DB3D83B}" name="Column16074"/>
    <tableColumn id="16091" xr3:uid="{D3884AA5-73EE-4F6A-BB20-6019D7F56E3C}" name="Column16075"/>
    <tableColumn id="16092" xr3:uid="{15342B62-4CF7-4E83-864E-D8E6B9F68ACC}" name="Column16076"/>
    <tableColumn id="16093" xr3:uid="{54BBD41B-FE56-4BE1-95F4-7115AE37E75D}" name="Column16077"/>
    <tableColumn id="16094" xr3:uid="{F2993972-4D73-4421-9047-3FDC96ED9B0E}" name="Column16078"/>
    <tableColumn id="16095" xr3:uid="{D1B97A4A-C9FD-4AB1-BE48-46262137D50F}" name="Column16079"/>
    <tableColumn id="16096" xr3:uid="{219ADEBA-A195-4246-8363-4B43A3A3A1C2}" name="Column16080"/>
    <tableColumn id="16097" xr3:uid="{522EA054-76B2-40CC-B46B-6A486A51C668}" name="Column16081"/>
    <tableColumn id="16098" xr3:uid="{33554867-610B-4159-8CC5-6A836D4512ED}" name="Column16082"/>
    <tableColumn id="16099" xr3:uid="{01259A6F-437C-4005-95EC-E2E6D800C27F}" name="Column16083"/>
    <tableColumn id="16100" xr3:uid="{88056504-5829-4B41-B97D-A3F7594E1563}" name="Column16084"/>
    <tableColumn id="16101" xr3:uid="{62F89923-678D-4C09-9D83-A1945B646040}" name="Column16085"/>
    <tableColumn id="16102" xr3:uid="{506B4531-6519-4135-AEBE-EE0E4455E275}" name="Column16086"/>
    <tableColumn id="16103" xr3:uid="{0BFF3FEF-A904-4306-A0AB-1771A021286E}" name="Column16087"/>
    <tableColumn id="16104" xr3:uid="{4B9A3370-4D0E-46A1-A5C2-6933FFB740A7}" name="Column16088"/>
    <tableColumn id="16105" xr3:uid="{F00742AC-0597-4612-81A9-2F753CE1A27D}" name="Column16089"/>
    <tableColumn id="16106" xr3:uid="{F7535ABD-0439-43CF-9C3A-57ABAF6DAA3B}" name="Column16090"/>
    <tableColumn id="16107" xr3:uid="{A7F70264-0381-475E-96D8-0DCC693D0D53}" name="Column16091"/>
    <tableColumn id="16108" xr3:uid="{3690B6B9-2D12-4BAD-9735-5F2BD1AB3322}" name="Column16092"/>
    <tableColumn id="16109" xr3:uid="{AA733E7E-11A6-42D4-AEE2-5F2F0368758F}" name="Column16093"/>
    <tableColumn id="16110" xr3:uid="{329EEEE2-60C1-4053-9506-0FC8B57CB0C1}" name="Column16094"/>
    <tableColumn id="16111" xr3:uid="{092DBFA6-81A3-44A8-A853-DF984C92F153}" name="Column16095"/>
    <tableColumn id="16112" xr3:uid="{A3512C79-EA0B-4F71-B867-4C3787752CF0}" name="Column16096"/>
    <tableColumn id="16113" xr3:uid="{1AA6ABAE-2516-4931-9435-E2A0C340F1C3}" name="Column16097"/>
    <tableColumn id="16114" xr3:uid="{E6F8A9CC-10EB-4C42-84A8-E0984B1CC1A0}" name="Column16098"/>
    <tableColumn id="16115" xr3:uid="{2402B7FD-777B-4889-B536-5335432329EB}" name="Column16099"/>
    <tableColumn id="16116" xr3:uid="{FEC7A275-3F0C-4EFE-9B40-305E6D4F9ACD}" name="Column16100"/>
    <tableColumn id="16117" xr3:uid="{428F9045-7BCC-4DBD-BB3D-062E1035BA03}" name="Column16101"/>
    <tableColumn id="16118" xr3:uid="{34F74622-3437-4C2F-81ED-6C45C68FD758}" name="Column16102"/>
    <tableColumn id="16119" xr3:uid="{7A64285E-AF8E-4894-9657-FD27DEC25B52}" name="Column16103"/>
    <tableColumn id="16120" xr3:uid="{A39210CE-7521-4CB5-9424-AC6333E7B241}" name="Column16104"/>
    <tableColumn id="16121" xr3:uid="{1B886774-0166-43D5-AECD-6EC079D3BE5B}" name="Column16105"/>
    <tableColumn id="16122" xr3:uid="{D01CBC4E-8AAE-4979-80B3-F9EF85B8E0DC}" name="Column16106"/>
    <tableColumn id="16123" xr3:uid="{B203EC6E-322E-4EB0-A03A-065D924BBAA5}" name="Column16107"/>
    <tableColumn id="16124" xr3:uid="{9C055DDA-893E-4F03-9194-3B4778994B41}" name="Column16108"/>
    <tableColumn id="16125" xr3:uid="{BEC658D0-7A78-4F7F-9434-2A5823D9FAEE}" name="Column16109"/>
    <tableColumn id="16126" xr3:uid="{B5766535-4BE6-4C17-ABD5-270832F524A2}" name="Column16110"/>
    <tableColumn id="16127" xr3:uid="{C027AECC-FAC9-4A6C-A377-5013D1370495}" name="Column16111"/>
    <tableColumn id="16128" xr3:uid="{8A70FBBE-AC4A-4690-B1FA-426F01FC265F}" name="Column16112"/>
    <tableColumn id="16129" xr3:uid="{209A2BDB-AD37-4D0F-A6D3-4933CB1620F6}" name="Column16113"/>
    <tableColumn id="16130" xr3:uid="{DB61FA90-382C-4C7D-9636-2E9EE070691D}" name="Column16114"/>
    <tableColumn id="16131" xr3:uid="{A2A5927B-BBED-4BE6-8C21-3B703EF4EEA1}" name="Column16115"/>
    <tableColumn id="16132" xr3:uid="{9F181454-0F5D-45C5-9ACE-DC08D04AAF6D}" name="Column16116"/>
    <tableColumn id="16133" xr3:uid="{7AA144BD-EF08-46F7-B105-C2B945FCB2FD}" name="Column16117"/>
    <tableColumn id="16134" xr3:uid="{D67F805C-4E1A-470D-A96D-53AD69C9483A}" name="Column16118"/>
    <tableColumn id="16135" xr3:uid="{90EE4F88-DBE9-4931-8665-97E1EDBE58F6}" name="Column16119"/>
    <tableColumn id="16136" xr3:uid="{572CD85D-21CF-414E-91FB-45C87BECBB38}" name="Column16120"/>
    <tableColumn id="16137" xr3:uid="{9DCF4B6C-20D6-4483-933D-7CDD254DE4A6}" name="Column16121"/>
    <tableColumn id="16138" xr3:uid="{D2D9A11C-A517-44F9-912E-74E9FDCBBEF6}" name="Column16122"/>
    <tableColumn id="16139" xr3:uid="{3F91CE30-73ED-4DC8-972B-24A659DD3B24}" name="Column16123"/>
    <tableColumn id="16140" xr3:uid="{D111F155-9D01-4E88-BBC8-BCE731746028}" name="Column16124"/>
    <tableColumn id="16141" xr3:uid="{B57C039E-1F38-4E23-87A2-8824E96C1932}" name="Column16125"/>
    <tableColumn id="16142" xr3:uid="{D1633785-57D4-4CDA-986A-B7681BC3D700}" name="Column16126"/>
    <tableColumn id="16143" xr3:uid="{9C27438D-1FD7-4292-8368-DDA9CC03C0D0}" name="Column16127"/>
    <tableColumn id="16144" xr3:uid="{0FC71EFD-4888-492A-A1FC-A0D5C51DEF3C}" name="Column16128"/>
    <tableColumn id="16145" xr3:uid="{99A1D77F-3B94-467D-9109-E3D954312207}" name="Column16129"/>
    <tableColumn id="16146" xr3:uid="{83301D8C-FC0D-46CC-BCE2-BC7C276AC25B}" name="Column16130"/>
    <tableColumn id="16147" xr3:uid="{0375F978-58AE-4363-87CD-775958BA7671}" name="Column16131"/>
    <tableColumn id="16148" xr3:uid="{51524935-87B6-49E6-B8BA-65887CC6D3EF}" name="Column16132"/>
    <tableColumn id="16149" xr3:uid="{2FDECE65-CB53-44C7-92ED-3BB831DB1FE2}" name="Column16133"/>
    <tableColumn id="16150" xr3:uid="{371A7852-A0F9-404B-A4EA-D615953E095C}" name="Column16134"/>
    <tableColumn id="16151" xr3:uid="{1B687A89-5040-4D5D-BA65-8AF7B626C32A}" name="Column16135"/>
    <tableColumn id="16152" xr3:uid="{43E25262-B8F4-4235-9EDB-39BE31705A7A}" name="Column16136"/>
    <tableColumn id="16153" xr3:uid="{4628CBE2-AE86-4899-AD31-25B6F766630F}" name="Column16137"/>
    <tableColumn id="16154" xr3:uid="{94B2EA6F-1D10-4DE7-A63B-6404DD383265}" name="Column16138"/>
    <tableColumn id="16155" xr3:uid="{2009D410-916E-40DB-B1D9-EA81710A0C76}" name="Column16139"/>
    <tableColumn id="16156" xr3:uid="{0B4E3224-20A6-4C50-83FF-78EC138B7C79}" name="Column16140"/>
    <tableColumn id="16157" xr3:uid="{FFC08223-17C8-44F1-9E51-91F50FB70310}" name="Column16141"/>
    <tableColumn id="16158" xr3:uid="{6DF89C18-A5DA-4052-816C-0E73D5EFD445}" name="Column16142"/>
    <tableColumn id="16159" xr3:uid="{F0DD61BF-D4AD-4B9A-9420-69A3E53ADF5A}" name="Column16143"/>
    <tableColumn id="16160" xr3:uid="{CF763A77-4044-42AA-9520-E785DBAB2C96}" name="Column16144"/>
    <tableColumn id="16161" xr3:uid="{5D324196-F8B7-43F7-A358-AC1DE5A5DDA4}" name="Column16145"/>
    <tableColumn id="16162" xr3:uid="{D26D651A-5E76-4C6B-97FC-066560505277}" name="Column16146"/>
    <tableColumn id="16163" xr3:uid="{C22A04D0-D2CF-4861-B6D0-5921265248D3}" name="Column16147"/>
    <tableColumn id="16164" xr3:uid="{062F9D2B-5B79-4FF2-8513-073FBCC9FA8D}" name="Column16148"/>
    <tableColumn id="16165" xr3:uid="{A22BF2D2-D12E-4A1A-85F6-9A5D95FBBACE}" name="Column16149"/>
    <tableColumn id="16166" xr3:uid="{496BE3C7-CB23-4398-A3BC-71D1CC90C790}" name="Column16150"/>
    <tableColumn id="16167" xr3:uid="{4ABBCB13-67C4-4F4F-BBCB-F3A3978A11C5}" name="Column16151"/>
    <tableColumn id="16168" xr3:uid="{DACACEFA-4B04-46B0-97F1-FD7E7C94D943}" name="Column16152"/>
    <tableColumn id="16169" xr3:uid="{B7742AA3-2F56-4F6D-8D7C-0744109514AE}" name="Column16153"/>
    <tableColumn id="16170" xr3:uid="{D0A33438-F674-417F-97E3-1848179164FA}" name="Column16154"/>
    <tableColumn id="16171" xr3:uid="{E61F6A7D-468C-4D5D-92A3-89072D73BA29}" name="Column16155"/>
    <tableColumn id="16172" xr3:uid="{566ACB63-BE01-4024-BE42-480BA42FA4C0}" name="Column16156"/>
    <tableColumn id="16173" xr3:uid="{3D44420A-583E-445E-9CEB-15947153BB14}" name="Column16157"/>
    <tableColumn id="16174" xr3:uid="{1C4B4475-9093-4FE3-8862-4A8A48F9C049}" name="Column16158"/>
    <tableColumn id="16175" xr3:uid="{CF6AC4F8-E22E-419A-9759-432A7FA98C9C}" name="Column16159"/>
    <tableColumn id="16176" xr3:uid="{A11A09AD-917E-40F0-8D7F-C28D830567B6}" name="Column16160"/>
    <tableColumn id="16177" xr3:uid="{A36F465D-3C92-4A14-A513-66DBCB98A166}" name="Column16161"/>
    <tableColumn id="16178" xr3:uid="{4EA6C0B3-F22A-42FA-81E4-DEE8CFC5027E}" name="Column16162"/>
    <tableColumn id="16179" xr3:uid="{8921583A-714A-47A7-98B2-00CA2C8711B4}" name="Column16163"/>
    <tableColumn id="16180" xr3:uid="{52726180-9138-4474-82C2-A0DB59F4D93D}" name="Column16164"/>
    <tableColumn id="16181" xr3:uid="{08F2205E-4393-41E7-9E55-0FF5D3D326F8}" name="Column16165"/>
    <tableColumn id="16182" xr3:uid="{21B941AE-69A5-47E5-8440-6C7426D7E6FC}" name="Column16166"/>
    <tableColumn id="16183" xr3:uid="{CCE9C848-3A66-4029-980A-F0E91C991E32}" name="Column16167"/>
    <tableColumn id="16184" xr3:uid="{10F04CC3-5B22-4371-B861-ED2E1F0EAD5C}" name="Column16168"/>
    <tableColumn id="16185" xr3:uid="{65C19491-C052-42DD-BA63-955588E30373}" name="Column16169"/>
    <tableColumn id="16186" xr3:uid="{C65D9C2E-B674-4FC5-BE73-22C260528633}" name="Column16170"/>
    <tableColumn id="16187" xr3:uid="{90B5C213-233C-4AB6-AFF3-2DC21F72D5E1}" name="Column16171"/>
    <tableColumn id="16188" xr3:uid="{FE8AA0AA-4DFF-4F1F-AC74-5152BA735648}" name="Column16172"/>
    <tableColumn id="16189" xr3:uid="{855089A5-1155-4E3E-AD3D-572C16FB9F41}" name="Column16173"/>
    <tableColumn id="16190" xr3:uid="{5D182176-19C1-4C0D-B70B-6FFBC7878406}" name="Column16174"/>
    <tableColumn id="16191" xr3:uid="{0D745467-19E7-40EE-B720-ACCB9B8D2B99}" name="Column16175"/>
    <tableColumn id="16192" xr3:uid="{21AC76E0-0B7B-4A96-BE95-2B9D6EE75F52}" name="Column16176"/>
    <tableColumn id="16193" xr3:uid="{B341F71B-AC71-43CD-B893-A8F5ADD56DDE}" name="Column16177"/>
    <tableColumn id="16194" xr3:uid="{EDA4A110-99A4-44C7-AAFB-14D89BC73117}" name="Column16178"/>
    <tableColumn id="16195" xr3:uid="{6CA826FD-19C0-4BCD-BD78-AFDD3715A005}" name="Column16179"/>
    <tableColumn id="16196" xr3:uid="{8D26B014-C039-4C70-9872-5718B8E7E3E9}" name="Column16180"/>
    <tableColumn id="16197" xr3:uid="{AEE17D96-3CD4-4738-BFD6-F976C72CAB00}" name="Column16181"/>
    <tableColumn id="16198" xr3:uid="{2E5170F5-CF65-479D-8957-14888891E982}" name="Column16182"/>
    <tableColumn id="16199" xr3:uid="{158D4C67-E575-434A-8870-739DE117FFD5}" name="Column16183"/>
    <tableColumn id="16200" xr3:uid="{B66F82EE-CA08-4E9C-B87B-1D75FE9B4735}" name="Column16184"/>
    <tableColumn id="16201" xr3:uid="{34979598-13FF-42EA-A335-2B4625F1B977}" name="Column16185"/>
    <tableColumn id="16202" xr3:uid="{DA89B344-32F4-4E96-BC53-AA938C662BDF}" name="Column16186"/>
    <tableColumn id="16203" xr3:uid="{89CF3BD3-9BC7-43F6-AE8C-8B6BAE8DF2F4}" name="Column16187"/>
    <tableColumn id="16204" xr3:uid="{BC954B58-99BD-410C-9384-EB430E8F1769}" name="Column16188"/>
    <tableColumn id="16205" xr3:uid="{CBA3F6C8-AEE9-4AAD-BAEA-666B9DAF4B9C}" name="Column16189"/>
    <tableColumn id="16206" xr3:uid="{D0353FB7-D6FD-4E54-83D7-9C5F2F6DF3EF}" name="Column16190"/>
    <tableColumn id="16207" xr3:uid="{ECFEBE5D-24ED-4E09-B789-A93234D54189}" name="Column16191"/>
    <tableColumn id="16208" xr3:uid="{98AAA65E-EB65-4825-8018-D46E810A4878}" name="Column16192"/>
    <tableColumn id="16209" xr3:uid="{CA320C5F-CE86-4554-94D7-8559C47023F0}" name="Column16193"/>
    <tableColumn id="16210" xr3:uid="{09326E9F-7FE2-4B5A-B62E-81A3F1465297}" name="Column16194"/>
    <tableColumn id="16211" xr3:uid="{AD2378CF-88E0-4EF7-9F07-9338A9FBB7DE}" name="Column16195"/>
    <tableColumn id="16212" xr3:uid="{7DD80130-F395-4217-BD40-8628B62D38AE}" name="Column16196"/>
    <tableColumn id="16213" xr3:uid="{F744F8EE-34AA-4A16-A4DE-968A8ECF4C5B}" name="Column16197"/>
    <tableColumn id="16214" xr3:uid="{285F8070-6F26-4137-B311-869B290C8152}" name="Column16198"/>
    <tableColumn id="16215" xr3:uid="{06F266E9-C640-43CA-BA8D-34F7D7400DC3}" name="Column16199"/>
    <tableColumn id="16216" xr3:uid="{06D00A95-499B-45CA-836D-33EE91B28BB5}" name="Column16200"/>
    <tableColumn id="16217" xr3:uid="{DF826FCB-7E42-4881-90F7-5BC722933FBE}" name="Column16201"/>
    <tableColumn id="16218" xr3:uid="{C637D74B-443C-49DD-9AF3-55E6F3F141AF}" name="Column16202"/>
    <tableColumn id="16219" xr3:uid="{2161975B-1D3E-442C-AFA0-380F0228998A}" name="Column16203"/>
    <tableColumn id="16220" xr3:uid="{44F00351-644D-4E1D-803F-8286D4EEB5F4}" name="Column16204"/>
    <tableColumn id="16221" xr3:uid="{9C00FDA5-4CAF-4721-B1F1-CC8AF5E55311}" name="Column16205"/>
    <tableColumn id="16222" xr3:uid="{54711355-658B-425A-B497-7E57FE09C495}" name="Column16206"/>
    <tableColumn id="16223" xr3:uid="{8124DE1E-5D87-4973-BA45-A3E7800F564C}" name="Column16207"/>
    <tableColumn id="16224" xr3:uid="{DCCCDA6B-80A8-4638-97FE-607191CFBE18}" name="Column16208"/>
    <tableColumn id="16225" xr3:uid="{AC88B937-005A-4DEF-AE30-7F5CBCF9E716}" name="Column16209"/>
    <tableColumn id="16226" xr3:uid="{5671078B-9DE9-44AD-AA0D-AE0E7CE9D6F1}" name="Column16210"/>
    <tableColumn id="16227" xr3:uid="{FCCDD174-353C-439B-A1A4-86636CEBFFE2}" name="Column16211"/>
    <tableColumn id="16228" xr3:uid="{71878180-1799-4453-9195-CC2B6B39F208}" name="Column16212"/>
    <tableColumn id="16229" xr3:uid="{1E347333-0D6E-4CA0-8175-1D609D3F3964}" name="Column16213"/>
    <tableColumn id="16230" xr3:uid="{C031D5FD-205B-419F-B02C-9617B96AEB5D}" name="Column16214"/>
    <tableColumn id="16231" xr3:uid="{E94198A3-8902-490D-985F-DA9FC03DBBE1}" name="Column16215"/>
    <tableColumn id="16232" xr3:uid="{D90DBB7F-CC46-44FB-9F51-1E64608A0D65}" name="Column16216"/>
    <tableColumn id="16233" xr3:uid="{A07658BA-0B7F-4C80-9037-C6377F329F4A}" name="Column16217"/>
    <tableColumn id="16234" xr3:uid="{A6266498-1295-40C9-ABBE-627D3DC9DDFD}" name="Column16218"/>
    <tableColumn id="16235" xr3:uid="{6BA725D2-E772-426F-A18B-0C955F5A573A}" name="Column16219"/>
    <tableColumn id="16236" xr3:uid="{C385B200-83AF-4F6F-A551-9807C3BFA3E2}" name="Column16220"/>
    <tableColumn id="16237" xr3:uid="{093DFE3F-DC68-4528-8126-06485CF5A2F1}" name="Column16221"/>
    <tableColumn id="16238" xr3:uid="{4212A951-07ED-4D5B-A108-3C2441309E8C}" name="Column16222"/>
    <tableColumn id="16239" xr3:uid="{69E0E152-1FD7-4324-B7E4-B1BADF39FE71}" name="Column16223"/>
    <tableColumn id="16240" xr3:uid="{5B0D6AD1-DB6F-4CB6-AC96-29462A3D6951}" name="Column16224"/>
    <tableColumn id="16241" xr3:uid="{15C47690-FD96-41CC-B0D9-6E5293AE44A3}" name="Column16225"/>
    <tableColumn id="16242" xr3:uid="{2BC51379-73C2-4680-8C84-4030DDD73A73}" name="Column16226"/>
    <tableColumn id="16243" xr3:uid="{855FBAB4-48DB-444A-A1DC-70F090084698}" name="Column16227"/>
    <tableColumn id="16244" xr3:uid="{9A368CC9-8AE2-4D37-893D-06C33C1BE9FE}" name="Column16228"/>
    <tableColumn id="16245" xr3:uid="{3DB85110-9A36-4EE0-962F-4A749403AFFD}" name="Column16229"/>
    <tableColumn id="16246" xr3:uid="{4841E936-9510-438B-8F67-60411A46A941}" name="Column16230"/>
    <tableColumn id="16247" xr3:uid="{C24A77B1-D991-4745-B83B-5256827FF6EA}" name="Column16231"/>
    <tableColumn id="16248" xr3:uid="{7F387918-CBD6-496A-A03D-A8F02B0460EB}" name="Column16232"/>
    <tableColumn id="16249" xr3:uid="{5258D38F-CDE7-4712-BE48-BE611917958A}" name="Column16233"/>
    <tableColumn id="16250" xr3:uid="{00CF1F09-F99A-4DD5-9930-0FFB92108917}" name="Column16234"/>
    <tableColumn id="16251" xr3:uid="{11A22429-A743-41F1-97BF-1B913D3D9B25}" name="Column16235"/>
    <tableColumn id="16252" xr3:uid="{FD769676-E815-4794-A111-725EB0804DED}" name="Column16236"/>
    <tableColumn id="16253" xr3:uid="{2B337735-E30E-40D5-A5A3-03D487901A74}" name="Column16237"/>
    <tableColumn id="16254" xr3:uid="{EE550D53-AE17-4577-AACA-3A46AD3DCE6A}" name="Column16238"/>
    <tableColumn id="16255" xr3:uid="{778CDD91-4F60-4FCE-B06E-F2E140783871}" name="Column16239"/>
    <tableColumn id="16256" xr3:uid="{4DCBF9B6-130E-4023-B633-9235AF1F5E9A}" name="Column16240"/>
    <tableColumn id="16257" xr3:uid="{D68AD999-3A77-4A32-A418-B43EBB4E361E}" name="Column16241"/>
    <tableColumn id="16258" xr3:uid="{AE583943-7E93-420D-A71C-C8310515880F}" name="Column16242"/>
    <tableColumn id="16259" xr3:uid="{AA99A726-C445-4135-853F-E1A1502FAAD5}" name="Column16243"/>
    <tableColumn id="16260" xr3:uid="{C4A78F6D-8A9D-4316-A579-5C5BFAEAFABE}" name="Column16244"/>
    <tableColumn id="16261" xr3:uid="{BA48238C-D686-4A43-A1F6-EFED8CF685AE}" name="Column16245"/>
    <tableColumn id="16262" xr3:uid="{9AF3A14A-4587-4513-BDA2-92D52A0A0AB5}" name="Column16246"/>
    <tableColumn id="16263" xr3:uid="{A2E8BAF4-BE3B-412E-94F4-193232931376}" name="Column16247"/>
    <tableColumn id="16264" xr3:uid="{A4E2CC4B-275A-4D18-91B5-1046E17E4FF7}" name="Column16248"/>
    <tableColumn id="16265" xr3:uid="{5ED09F46-D72E-4A2E-B69D-6EBC5B0EE4F2}" name="Column16249"/>
    <tableColumn id="16266" xr3:uid="{349733DC-0EDA-4910-9234-8CC94098E4E3}" name="Column16250"/>
    <tableColumn id="16267" xr3:uid="{5EE476A0-F2D6-4757-8DA1-0DD64F4C22DC}" name="Column16251"/>
    <tableColumn id="16268" xr3:uid="{69908966-0B2B-4684-AB25-C23702C10305}" name="Column16252"/>
    <tableColumn id="16269" xr3:uid="{828159D3-FB33-4B9E-8056-A30DDD2FBD18}" name="Column16253"/>
    <tableColumn id="16270" xr3:uid="{F5F56880-04E1-4511-AC89-EDCFF95C1443}" name="Column16254"/>
    <tableColumn id="16271" xr3:uid="{4421E437-A9BF-47DB-8193-C32453960DAB}" name="Column16255"/>
    <tableColumn id="16272" xr3:uid="{84000BF9-E850-4D0B-A65C-D24D10828699}" name="Column16256"/>
    <tableColumn id="16273" xr3:uid="{16E83A6E-AABA-4B38-99FA-9B4DC895DC7B}" name="Column16257"/>
    <tableColumn id="16274" xr3:uid="{AD121CD5-2E77-4A84-A701-68118ACF9D4E}" name="Column16258"/>
    <tableColumn id="16275" xr3:uid="{4B283CF3-A96B-47C3-89A6-35CA516C4B73}" name="Column16259"/>
    <tableColumn id="16276" xr3:uid="{CDC20FCA-72C9-4A05-9737-E914D37BE67D}" name="Column16260"/>
    <tableColumn id="16277" xr3:uid="{AC4918ED-BDFA-43E4-866A-1DADB0761520}" name="Column16261"/>
    <tableColumn id="16278" xr3:uid="{25F61CCA-A5A0-47B7-AA25-E345AA21568E}" name="Column16262"/>
    <tableColumn id="16279" xr3:uid="{69B003A9-F274-4F2D-BB5E-7E2A491CFEB4}" name="Column16263"/>
    <tableColumn id="16280" xr3:uid="{0B2BD65D-0D27-4C65-B705-70178A115B84}" name="Column16264"/>
    <tableColumn id="16281" xr3:uid="{1C86094F-7989-4E9B-93FB-423E6AA04582}" name="Column16265"/>
    <tableColumn id="16282" xr3:uid="{524484D1-93B2-4B62-BB74-7294A0C1E764}" name="Column16266"/>
    <tableColumn id="16283" xr3:uid="{C57455CE-7E97-48A8-80D9-278921590D50}" name="Column16267"/>
    <tableColumn id="16284" xr3:uid="{8CCAABD6-CE0E-4E10-AA56-495ECE6999D6}" name="Column16268"/>
    <tableColumn id="16285" xr3:uid="{5489878F-A484-4F51-853D-EEB7D0C45F25}" name="Column16269"/>
    <tableColumn id="16286" xr3:uid="{FBC38C41-577A-4D98-B5A6-7C26243B4526}" name="Column16270"/>
    <tableColumn id="16287" xr3:uid="{D0BF9A42-2FFF-484E-BE95-F944948D1671}" name="Column16271"/>
    <tableColumn id="16288" xr3:uid="{43D72090-A851-48C7-B9C8-9732FC834F74}" name="Column16272"/>
    <tableColumn id="16289" xr3:uid="{D9C7371E-36F2-49F5-927E-E6075389B3AD}" name="Column16273"/>
    <tableColumn id="16290" xr3:uid="{76173BB9-77D8-4F7C-8E30-E0EA8A29FA86}" name="Column16274"/>
    <tableColumn id="16291" xr3:uid="{5347B5BA-5E50-4FEE-95D0-C6BF0DA27B56}" name="Column16275"/>
    <tableColumn id="16292" xr3:uid="{3FD84C6B-97D7-44F6-A4C6-DE8DF7C86FDF}" name="Column16276"/>
    <tableColumn id="16293" xr3:uid="{D2540D19-E318-4E4D-9382-98D89A024C59}" name="Column16277"/>
    <tableColumn id="16294" xr3:uid="{B7B4FC02-D9FD-493C-AC1A-61F60B898885}" name="Column16278"/>
    <tableColumn id="16295" xr3:uid="{0F16729A-A6B8-44D1-AC57-7EC649C2C64A}" name="Column16279"/>
    <tableColumn id="16296" xr3:uid="{1B56208D-C7CF-49C4-B2B8-9DA0C4BBB71B}" name="Column16280"/>
    <tableColumn id="16297" xr3:uid="{E2195E70-7418-4D38-827E-82BDEFEC59D8}" name="Column16281"/>
    <tableColumn id="16298" xr3:uid="{16263946-6BB7-484F-8F28-FFCDBCFDD39D}" name="Column16282"/>
    <tableColumn id="16299" xr3:uid="{BD675B34-9839-47A7-9234-A9E9C4F3C3C0}" name="Column16283"/>
    <tableColumn id="16300" xr3:uid="{287C9E80-B8E7-4B63-A07F-F9A3757E5642}" name="Column16284"/>
    <tableColumn id="16301" xr3:uid="{6149DF81-3758-4D47-B0BE-98C683D4807C}" name="Column16285"/>
    <tableColumn id="16302" xr3:uid="{A6006B65-62B4-4952-A0E6-E0E670AE40FB}" name="Column16286"/>
    <tableColumn id="16303" xr3:uid="{FD09A79C-DD40-4D1D-8707-97239CBA88E7}" name="Column16287"/>
    <tableColumn id="16304" xr3:uid="{825D6E09-DE1B-4A0A-ACB1-4881768BF2DF}" name="Column16288"/>
    <tableColumn id="16305" xr3:uid="{21181C48-71DD-4CB7-BCE0-A1368FC21CEE}" name="Column16289"/>
    <tableColumn id="16306" xr3:uid="{4381A68A-7930-4C97-9DD9-2CF65A082A2C}" name="Column16290"/>
    <tableColumn id="16307" xr3:uid="{450E15E3-ED18-4BA4-92CE-04525908A267}" name="Column16291"/>
    <tableColumn id="16308" xr3:uid="{13CA0F5B-9660-45F5-AAB0-D3A658F164A6}" name="Column16292"/>
    <tableColumn id="16309" xr3:uid="{68D4D4B0-8907-4F2B-94B4-2E952DBF5D3E}" name="Column16293"/>
    <tableColumn id="16310" xr3:uid="{2F2B87FD-3E05-48D8-A7F1-F6A6D3B1B4FA}" name="Column16294"/>
    <tableColumn id="16311" xr3:uid="{A6D02662-B02B-4EC0-BED8-8AB83D1999DC}" name="Column16295"/>
    <tableColumn id="16312" xr3:uid="{20857A98-0C06-42AB-A897-D71BC923B0A0}" name="Column16296"/>
    <tableColumn id="16313" xr3:uid="{4E93ECCB-10DB-4DD7-BF36-83F1BB983010}" name="Column16297"/>
    <tableColumn id="16314" xr3:uid="{4D693533-B5D5-4AE9-BCE3-6E23422BC74A}" name="Column16298"/>
    <tableColumn id="16315" xr3:uid="{5CF73B47-9E36-41A8-8E3E-110F31052CAD}" name="Column16299"/>
    <tableColumn id="16316" xr3:uid="{E16F9F5B-5DC1-4D8D-BD98-FB3553564CAF}" name="Column16300"/>
    <tableColumn id="16317" xr3:uid="{95A42B25-F551-4CFF-9C96-EC3001B24D2A}" name="Column16301"/>
    <tableColumn id="16318" xr3:uid="{46E8853E-BFEF-416B-89B9-C8608E8D07EF}" name="Column16302"/>
    <tableColumn id="16319" xr3:uid="{4ED70200-787E-4011-860A-46E76A252C39}" name="Column16303"/>
    <tableColumn id="16320" xr3:uid="{64AD0B94-222A-4404-8F4B-C71CD134B9AC}" name="Column16304"/>
    <tableColumn id="16321" xr3:uid="{D3CE0EF8-A1E1-49DD-A867-EFC1B1A6107C}" name="Column16305"/>
    <tableColumn id="16322" xr3:uid="{1D55491F-4BF2-4C02-9B06-64BEDE5E3190}" name="Column16306"/>
    <tableColumn id="16323" xr3:uid="{2155BFF7-7C2A-4226-B39F-75B1E19514FE}" name="Column16307"/>
    <tableColumn id="16324" xr3:uid="{5EB202B3-6643-4025-AB92-A623C3F8D618}" name="Column16308"/>
    <tableColumn id="16325" xr3:uid="{D5422F02-4E7C-4D94-94E2-E1D1C131A8FA}" name="Column16309"/>
    <tableColumn id="16326" xr3:uid="{AE4DF189-7F13-44E2-93E8-0142CF5783D4}" name="Column16310"/>
    <tableColumn id="16327" xr3:uid="{D902AB59-E32B-4670-994C-D16A8BB2E4E8}" name="Column16311"/>
    <tableColumn id="16328" xr3:uid="{D6725C80-1218-46D5-BCBE-38968FFD6BE5}" name="Column16312"/>
    <tableColumn id="16329" xr3:uid="{F0EBC7B9-73BD-488E-B7C4-54E33C005346}" name="Column16313"/>
    <tableColumn id="16330" xr3:uid="{2EC54D95-A1AD-4210-83E5-3D487A5EBEF4}" name="Column16314"/>
    <tableColumn id="16331" xr3:uid="{01C995EE-A147-4993-A2A4-518854C1F124}" name="Column16315"/>
    <tableColumn id="16332" xr3:uid="{92A2063A-5628-4ACF-AFBB-9C613C8011E4}" name="Column16316"/>
    <tableColumn id="16333" xr3:uid="{A90A091B-317D-4425-AE1F-462C9E904540}" name="Column16317"/>
    <tableColumn id="16334" xr3:uid="{87E82A04-CB20-440D-AEB5-A5427B93FF6D}" name="Column16318"/>
    <tableColumn id="16335" xr3:uid="{A6688FFA-04C1-4BBA-B68F-4749960850B1}" name="Column16319"/>
    <tableColumn id="16336" xr3:uid="{7A0F01CB-7ABD-42A6-922A-92F01954E1CC}" name="Column16320"/>
    <tableColumn id="16337" xr3:uid="{A7D8C71D-1A00-4F1D-A3F0-771A5B15F854}" name="Column16321"/>
    <tableColumn id="16338" xr3:uid="{C7FA42E3-B6C3-4440-80DA-1C40D6CF7466}" name="Column16322"/>
    <tableColumn id="16339" xr3:uid="{3B352E5E-F397-443B-8080-52E72A260C2E}" name="Column16323"/>
    <tableColumn id="16340" xr3:uid="{86D7B5BF-8399-4E20-B03D-E2894E7B2567}" name="Column16324"/>
    <tableColumn id="16341" xr3:uid="{579767A0-D3EF-4992-9F91-C4F36E261757}" name="Column16325"/>
    <tableColumn id="16342" xr3:uid="{E841C84E-E735-42E8-A461-DA3D58F1810A}" name="Column16326"/>
    <tableColumn id="16343" xr3:uid="{969EF401-889F-448A-AB13-67267BB1AB71}" name="Column16327"/>
    <tableColumn id="16344" xr3:uid="{83648594-768B-433F-BB19-85F1C0538D9F}" name="Column16328"/>
    <tableColumn id="16345" xr3:uid="{99693095-7119-41D0-8AD2-1B62CDCDA185}" name="Column16329"/>
    <tableColumn id="16346" xr3:uid="{F6639DED-E867-41AA-87A1-7EFC0267F6CC}" name="Column16330"/>
    <tableColumn id="16347" xr3:uid="{2417E047-D3E7-44F2-BA01-25CB8C3F9459}" name="Column16331"/>
    <tableColumn id="16348" xr3:uid="{8023DB1B-3B4D-4B37-BA53-3D26ADB135F4}" name="Column16332"/>
    <tableColumn id="16349" xr3:uid="{7679FBC8-1480-4ABB-821C-EE1A59E42F4A}" name="Column16333"/>
    <tableColumn id="16350" xr3:uid="{36B237F1-413B-49B4-A6BA-697539A7C594}" name="Column16334"/>
    <tableColumn id="16351" xr3:uid="{7936805C-AF9D-468E-9C54-7A14DFE00E54}" name="Column16335"/>
    <tableColumn id="16352" xr3:uid="{11BBA8C7-A102-4326-B6A0-CBE116077962}" name="Column16336"/>
    <tableColumn id="16353" xr3:uid="{AC78BEBD-CBD1-4126-9678-69F3C81D3FB4}" name="Column16337"/>
    <tableColumn id="16354" xr3:uid="{C0C6E803-3BB1-44A2-B06D-491A95443E3B}" name="Column16338"/>
    <tableColumn id="16355" xr3:uid="{5783359C-8D55-4280-87B1-7DEB7CC8052A}" name="Column16339"/>
    <tableColumn id="16356" xr3:uid="{E0240D94-8556-4AA9-9C93-71E234882127}" name="Column16340"/>
    <tableColumn id="16357" xr3:uid="{E0228DFF-F40F-4694-AADD-9BAED5309322}" name="Column16341"/>
    <tableColumn id="16358" xr3:uid="{FF9D6BA3-0A61-4434-B410-60FDDE86BE46}" name="Column16342"/>
    <tableColumn id="16359" xr3:uid="{7FA512B4-0297-48B4-915D-898324D1FBD9}" name="Column16343"/>
    <tableColumn id="16360" xr3:uid="{99C58FC5-2FCB-4E12-8993-C0D3ADEC950E}" name="Column16344"/>
    <tableColumn id="16361" xr3:uid="{CFE0DE19-6DFF-4755-A2DB-BD70860D62AE}" name="Column16345"/>
    <tableColumn id="16362" xr3:uid="{A8330244-839C-4716-9F58-6C04FA9B5143}" name="Column16346"/>
    <tableColumn id="16363" xr3:uid="{07EAE5E6-A694-4582-B619-D6AFC1D6241A}" name="Column16347"/>
    <tableColumn id="16364" xr3:uid="{D64EBFB4-FC88-4969-9FDD-F19AFEE3D54C}" name="Column16348"/>
    <tableColumn id="16365" xr3:uid="{F53FBEAD-69C7-41C0-B76D-87DF1DB4C5BB}" name="Column16349"/>
    <tableColumn id="16366" xr3:uid="{E917EA4A-10DC-4D35-8A12-30E0ECC1AA4F}" name="Column16350"/>
    <tableColumn id="16367" xr3:uid="{52E3E115-3C81-44F0-A3F4-006F2043EADB}" name="Column16351"/>
    <tableColumn id="16368" xr3:uid="{FA4A2EFA-C788-4880-95E5-5793604C101E}" name="Column16352"/>
    <tableColumn id="16369" xr3:uid="{A900DB23-7E92-403B-A896-74A17224CFD5}" name="Column16353"/>
    <tableColumn id="16370" xr3:uid="{5498F6BF-5A95-4116-9940-3161DBAEB311}" name="Column16354"/>
    <tableColumn id="16371" xr3:uid="{18FC4B7C-13B0-485D-8D9C-2597B02158CA}" name="Column16355"/>
    <tableColumn id="16372" xr3:uid="{9C0086BA-C107-4F80-834A-4E187CB5964F}" name="Column16356"/>
    <tableColumn id="16373" xr3:uid="{5610E77A-9945-45E9-840C-EA7AC5C62B50}" name="Column16357"/>
    <tableColumn id="16374" xr3:uid="{23909756-37BE-42B2-AC8E-27B2ED8FBE46}" name="Column16358"/>
    <tableColumn id="16375" xr3:uid="{3B1ADC60-EB13-44E3-BD80-42A19EBB2B2D}" name="Column16359"/>
    <tableColumn id="16376" xr3:uid="{8E5098DB-2640-49ED-88B1-0DF782B9556F}" name="Column16360"/>
    <tableColumn id="16377" xr3:uid="{590965C7-7186-43B9-AD34-EBD17E86C183}" name="Column16361"/>
    <tableColumn id="16378" xr3:uid="{786F6892-9585-42B8-A3CF-1DF180D02D8D}" name="Column16362"/>
    <tableColumn id="16379" xr3:uid="{07783078-C730-4201-89BF-52199D940D10}" name="Column16363"/>
    <tableColumn id="16380" xr3:uid="{4A39E204-DB4D-4653-A543-AD62C556632E}" name="Column16364"/>
    <tableColumn id="16381" xr3:uid="{A71E5AD1-AA35-470D-81DC-43FFA339BDEF}" name="Column16365"/>
    <tableColumn id="16382" xr3:uid="{A08B80FF-44E8-41D7-852E-F91EC91C7DC0}" name="Column16366"/>
    <tableColumn id="16383" xr3:uid="{34662B99-E40A-4871-9991-746CCB5B5F0B}" name="Column16367"/>
    <tableColumn id="16384" xr3:uid="{516C0852-4D0B-4036-AD1F-817C09C46AEC}" name="Column1636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" dT="2024-11-06T22:34:39.54" personId="{1A831004-9C02-4C6E-AA0E-7F39A47DC193}" id="{0853C8F8-6353-4B4B-864D-37829B5465F6}">
    <text>I got this from the roll number which was 1200 ft and using Roskam its roughly ~2x roll distance = Landing distance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5" dT="2024-11-06T22:34:39.54" personId="{1A831004-9C02-4C6E-AA0E-7F39A47DC193}" id="{2EE30820-A129-47A1-A4BC-35234EDB5E45}">
    <text>I got this from the roll number which was 1200 ft and using Roskam its roughly ~2x roll distance = Landing distance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aerospace.com/sites/default/files/2022-01/F404%20Family%20Data%20Sheet_UPDATED.pdf" TargetMode="External"/><Relationship Id="rId3" Type="http://schemas.openxmlformats.org/officeDocument/2006/relationships/hyperlink" Target="https://en.namu.wiki/w/AT-6%20%EC%9A%B8%EB%B2%84%EB%A6%B0" TargetMode="External"/><Relationship Id="rId7" Type="http://schemas.openxmlformats.org/officeDocument/2006/relationships/hyperlink" Target="https://engineering.purdue.edu/~propulsi/propulsion/jets/tfans/f404.html" TargetMode="External"/><Relationship Id="rId2" Type="http://schemas.openxmlformats.org/officeDocument/2006/relationships/hyperlink" Target="https://janes.migavia.com/bra/embraer/emb-314.html" TargetMode="External"/><Relationship Id="rId1" Type="http://schemas.openxmlformats.org/officeDocument/2006/relationships/hyperlink" Target="https://en.wikipedia.org/wiki/Pratt_%26_Whitney_Canada_PT6A-68C" TargetMode="External"/><Relationship Id="rId6" Type="http://schemas.openxmlformats.org/officeDocument/2006/relationships/hyperlink" Target="https://defense.txtav.com/en/at-6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tradoc.army.mil/wp-content/uploads/2020/10/AD1029823-DOD-Dictionary-of-Military-and-Associated-Terms-2017.pdf" TargetMode="External"/><Relationship Id="rId10" Type="http://schemas.openxmlformats.org/officeDocument/2006/relationships/hyperlink" Target="https://www.cfr.org/report/conflicts-watch-2024" TargetMode="External"/><Relationship Id="rId4" Type="http://schemas.openxmlformats.org/officeDocument/2006/relationships/hyperlink" Target="https://802u.com/aircraft-specifications/" TargetMode="External"/><Relationship Id="rId9" Type="http://schemas.openxmlformats.org/officeDocument/2006/relationships/hyperlink" Target="https://web.archive.org/web/20120926131349/http:/www.motorsich.com/rus/products/aircraft/tde/ai-222-25f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MA_IA_58_Pucar%C3%A1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en.wikipedia.org/wiki/FMA_IA_58_Pucar%C3%A1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Helio_AU-24_Stallion" TargetMode="External"/><Relationship Id="rId1" Type="http://schemas.openxmlformats.org/officeDocument/2006/relationships/hyperlink" Target="https://en.wikipedia.org/wiki/FMA_IA_58_Pucar%C3%A1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extron_AirLand_Scorpion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en.wikipedia.org/wiki/Alenia_Aermacchi_M-346" TargetMode="External"/><Relationship Id="rId1" Type="http://schemas.openxmlformats.org/officeDocument/2006/relationships/hyperlink" Target="https://802u.com/aircraft-specifications/" TargetMode="External"/><Relationship Id="rId6" Type="http://schemas.openxmlformats.org/officeDocument/2006/relationships/hyperlink" Target="https://en.wikipedia.org/wiki/Cessna_A-37_Dragonfly" TargetMode="External"/><Relationship Id="rId5" Type="http://schemas.openxmlformats.org/officeDocument/2006/relationships/hyperlink" Target="https://en.wikipedia.org/wiki/Dassault/Dornier_Alpha_Jet" TargetMode="External"/><Relationship Id="rId4" Type="http://schemas.openxmlformats.org/officeDocument/2006/relationships/hyperlink" Target="https://en.wikipedia.org/wiki/Aero_L-39_Albatro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en.wikipedia.org/wiki/FMA_IA_58_Pucar%C3%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AA5E-5E65-49D2-9472-E1F18D22D526}">
  <dimension ref="A1:W91"/>
  <sheetViews>
    <sheetView topLeftCell="H1" workbookViewId="0">
      <pane ySplit="1" topLeftCell="A2" activePane="bottomLeft" state="frozen"/>
      <selection pane="bottomLeft" activeCell="D54" sqref="D54"/>
    </sheetView>
  </sheetViews>
  <sheetFormatPr defaultColWidth="9.140625" defaultRowHeight="14.45"/>
  <cols>
    <col min="1" max="1" width="30.42578125" style="25" bestFit="1" customWidth="1"/>
    <col min="2" max="2" width="16.28515625" style="25" hidden="1" customWidth="1"/>
    <col min="3" max="3" width="9.42578125" style="25" bestFit="1" customWidth="1"/>
    <col min="4" max="4" width="18.85546875" style="25" customWidth="1"/>
    <col min="5" max="5" width="19.140625" style="25" customWidth="1"/>
    <col min="6" max="6" width="16.42578125" style="25" customWidth="1"/>
    <col min="7" max="7" width="17" style="25" customWidth="1"/>
    <col min="8" max="8" width="16" style="25" customWidth="1"/>
    <col min="9" max="9" width="9.42578125" style="25" bestFit="1" customWidth="1"/>
    <col min="10" max="10" width="15.42578125" style="25" customWidth="1"/>
    <col min="11" max="11" width="20" style="25" customWidth="1"/>
    <col min="12" max="12" width="14.140625" style="25" customWidth="1"/>
    <col min="13" max="13" width="18.42578125" style="25" customWidth="1"/>
    <col min="14" max="14" width="9.42578125" style="25" bestFit="1" customWidth="1"/>
    <col min="15" max="15" width="15.28515625" style="25" bestFit="1" customWidth="1"/>
    <col min="16" max="16" width="14.42578125" style="25" customWidth="1"/>
    <col min="17" max="17" width="15" style="25" customWidth="1"/>
    <col min="18" max="18" width="9.140625" style="25"/>
    <col min="19" max="19" width="19.140625" style="25" customWidth="1"/>
    <col min="20" max="20" width="18.42578125" style="25" bestFit="1" customWidth="1"/>
    <col min="21" max="21" width="22" style="25" customWidth="1"/>
    <col min="22" max="16384" width="9.140625" style="25"/>
  </cols>
  <sheetData>
    <row r="1" spans="1:21" ht="44.25" customHeight="1">
      <c r="A1" s="36" t="s">
        <v>0</v>
      </c>
      <c r="B1" s="36" t="s">
        <v>1</v>
      </c>
      <c r="C1" s="36" t="s">
        <v>2</v>
      </c>
      <c r="D1" s="37" t="str">
        <f>HYPERLINK("https://en.wikipedia.org/wiki/Embraer_EMB_314_Super_Tucano", "Super Tucano")</f>
        <v>Super Tucano</v>
      </c>
      <c r="E1" s="37" t="str">
        <f>HYPERLINK("https://en.wikipedia.org/wiki/Beechcraft_AT-6", "AT-6 Wolverine")</f>
        <v>AT-6 Wolverine</v>
      </c>
      <c r="F1" s="42" t="str">
        <f>HYPERLINK("https://en.wikipedia.org/wiki/Alenia_Aermacchi_M-346", "M-346FA")</f>
        <v>M-346FA</v>
      </c>
      <c r="G1" s="38" t="str">
        <f>HYPERLINK("https://en.wikipedia.org/wiki/North_American_Rockwell_OV-10_Bronco", "OV-10 Bronco (D model)")</f>
        <v>OV-10 Bronco (D model)</v>
      </c>
      <c r="H1" s="37" t="str">
        <f>HYPERLINK("https://en.wikipedia.org/wiki/Pilatus_PC-21", "PC-21")</f>
        <v>PC-21</v>
      </c>
      <c r="I1" s="37" t="str">
        <f>HYPERLINK("https://en.wikipedia.org/wiki/KAI_KT-1", "KAI KT-1")</f>
        <v>KAI KT-1</v>
      </c>
      <c r="J1" s="37" t="str">
        <f>HYPERLINK("https://en.wikipedia.org/wiki/IOMAX_Archangel", "IOMAX Archangel")</f>
        <v>IOMAX Archangel</v>
      </c>
      <c r="K1" s="42" t="str">
        <f>HYPERLINK("https://en.wikipedia.org/wiki/Textron_AirLand_Scorpion", "Textron Scorpion")</f>
        <v>Textron Scorpion</v>
      </c>
      <c r="L1" s="50" t="str">
        <f>HYPERLINK("https://en.wikipedia.org/wiki/FMA_IA_58_Pucar%C3%A1", "FMA IA 58 Pucara")</f>
        <v>FMA IA 58 Pucara</v>
      </c>
      <c r="M1" s="37" t="str">
        <f>HYPERLINK("https://en.wikipedia.org/wiki/Helio_Courier", "Helio AU-24 Stallion")</f>
        <v>Helio AU-24 Stallion</v>
      </c>
      <c r="N1" s="37" t="str">
        <f>HYPERLINK("https://en.wikipedia.org/wiki/Air_Tractor_AT-802", "AT-802A")</f>
        <v>AT-802A</v>
      </c>
      <c r="O1" s="41" t="str">
        <f>HYPERLINK("https://en.wikipedia.org/wiki/Aero_L-39_Albatros", "Aero L-39 C")</f>
        <v>Aero L-39 C</v>
      </c>
      <c r="P1" s="41" t="s">
        <v>3</v>
      </c>
      <c r="Q1" s="42" t="s">
        <v>4</v>
      </c>
      <c r="R1" s="41" t="str">
        <f>HYPERLINK("https://en.wikipedia.org/wiki/Dassault/Dornier_Alpha_Jet#Specifications_(Close-support_version)","Dassault/Dornier Alpha Jet")</f>
        <v>Dassault/Dornier Alpha Jet</v>
      </c>
      <c r="S1" s="42" t="s">
        <v>5</v>
      </c>
      <c r="T1" s="50" t="str">
        <f>HYPERLINK("https://en.wikipedia.org/wiki/Cessna_A-37_Dragonfly#Design_and_development","Cessna A-37 Dragonfly")</f>
        <v>Cessna A-37 Dragonfly</v>
      </c>
      <c r="U1" s="42" t="s">
        <v>6</v>
      </c>
    </row>
    <row r="2" spans="1:21">
      <c r="A2" s="149" t="s">
        <v>7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1"/>
    </row>
    <row r="3" spans="1:21">
      <c r="A3" s="25" t="s">
        <v>8</v>
      </c>
      <c r="C3" s="25" t="s">
        <v>9</v>
      </c>
      <c r="D3" s="25">
        <v>11.38</v>
      </c>
      <c r="E3" s="28">
        <v>10.199999999999999</v>
      </c>
      <c r="F3" s="25">
        <v>11.49</v>
      </c>
      <c r="G3" s="25">
        <v>13.41</v>
      </c>
      <c r="H3" s="25">
        <v>11.233000000000001</v>
      </c>
      <c r="I3" s="25">
        <v>10.272</v>
      </c>
      <c r="J3" s="25">
        <v>10.972799999999999</v>
      </c>
      <c r="K3" s="25">
        <v>13.87</v>
      </c>
      <c r="L3" s="25">
        <v>14.25</v>
      </c>
      <c r="M3" s="25">
        <v>12.07</v>
      </c>
      <c r="N3" s="25">
        <v>11</v>
      </c>
      <c r="O3" s="25">
        <v>12.13</v>
      </c>
      <c r="P3" s="25">
        <v>11.4</v>
      </c>
      <c r="Q3" s="25">
        <v>12.3</v>
      </c>
      <c r="R3" s="25">
        <v>13.23</v>
      </c>
      <c r="S3" s="25">
        <v>11.5</v>
      </c>
      <c r="T3" s="25">
        <v>8.6170000000000009</v>
      </c>
    </row>
    <row r="4" spans="1:21">
      <c r="A4" s="26"/>
      <c r="B4" s="26"/>
      <c r="C4" s="26" t="s">
        <v>10</v>
      </c>
      <c r="D4" s="26">
        <f t="shared" ref="D4:E4" si="0">CONVERT(D3,"m","ft")</f>
        <v>37.335958005249346</v>
      </c>
      <c r="E4" s="26">
        <f t="shared" si="0"/>
        <v>33.464566929133859</v>
      </c>
      <c r="F4" s="26">
        <f t="shared" ref="F4:P4" si="1">CONVERT(F3,"m","ft")</f>
        <v>37.696850393700785</v>
      </c>
      <c r="G4" s="26">
        <f t="shared" si="1"/>
        <v>43.996062992125985</v>
      </c>
      <c r="H4" s="26">
        <f t="shared" si="1"/>
        <v>36.853674540682412</v>
      </c>
      <c r="I4" s="26">
        <f t="shared" si="1"/>
        <v>33.7007874015748</v>
      </c>
      <c r="J4" s="26">
        <f t="shared" si="1"/>
        <v>36</v>
      </c>
      <c r="K4" s="26">
        <f t="shared" si="1"/>
        <v>45.50524934383202</v>
      </c>
      <c r="L4" s="26">
        <f t="shared" si="1"/>
        <v>46.751968503937007</v>
      </c>
      <c r="M4" s="26">
        <f t="shared" si="1"/>
        <v>39.599737532808398</v>
      </c>
      <c r="N4" s="26">
        <f t="shared" si="1"/>
        <v>36.089238845144358</v>
      </c>
      <c r="O4" s="26">
        <f t="shared" si="1"/>
        <v>39.79658792650919</v>
      </c>
      <c r="P4" s="26">
        <f t="shared" si="1"/>
        <v>37.401574803149607</v>
      </c>
      <c r="Q4" s="26">
        <v>40.25</v>
      </c>
      <c r="R4" s="26">
        <f>CONVERT(R3,"m","ft")</f>
        <v>43.405511811023622</v>
      </c>
      <c r="S4" s="26">
        <v>37.700000000000003</v>
      </c>
      <c r="U4" s="26">
        <v>46.9</v>
      </c>
    </row>
    <row r="5" spans="1:21">
      <c r="A5" s="25" t="s">
        <v>11</v>
      </c>
      <c r="C5" s="25" t="s">
        <v>9</v>
      </c>
      <c r="D5" s="25">
        <v>11.14</v>
      </c>
      <c r="E5" s="25">
        <v>10.4</v>
      </c>
      <c r="F5" s="25">
        <v>10.14</v>
      </c>
      <c r="G5" s="25">
        <v>12.19</v>
      </c>
      <c r="H5" s="25">
        <v>9.1080000000000005</v>
      </c>
      <c r="I5" s="25">
        <v>10.606999999999999</v>
      </c>
      <c r="J5" s="25">
        <v>17.399999999999999</v>
      </c>
      <c r="K5" s="25">
        <v>14.58</v>
      </c>
      <c r="L5" s="27">
        <v>14.5</v>
      </c>
      <c r="M5" s="25">
        <v>12.5</v>
      </c>
      <c r="N5" s="25">
        <v>18.100000000000001</v>
      </c>
      <c r="O5" s="25">
        <v>9.4600000000000009</v>
      </c>
      <c r="P5" s="25">
        <v>18.100000000000001</v>
      </c>
      <c r="Q5" s="25">
        <v>9.5</v>
      </c>
      <c r="R5" s="25">
        <v>9.11</v>
      </c>
      <c r="S5" s="25">
        <v>9.8000000000000007</v>
      </c>
      <c r="T5" s="120">
        <v>10.935</v>
      </c>
    </row>
    <row r="6" spans="1:21">
      <c r="A6" s="26"/>
      <c r="B6" s="26"/>
      <c r="C6" s="26" t="s">
        <v>10</v>
      </c>
      <c r="D6" s="26">
        <f t="shared" ref="D6:K6" si="2">CONVERT(D5,"m","ft")</f>
        <v>36.548556430446197</v>
      </c>
      <c r="E6" s="26">
        <f t="shared" si="2"/>
        <v>34.120734908136484</v>
      </c>
      <c r="F6" s="26">
        <f t="shared" si="2"/>
        <v>33.267716535433074</v>
      </c>
      <c r="G6" s="26">
        <f t="shared" si="2"/>
        <v>39.993438320209975</v>
      </c>
      <c r="H6" s="26">
        <f t="shared" si="2"/>
        <v>29.881889763779526</v>
      </c>
      <c r="I6" s="26">
        <f t="shared" si="2"/>
        <v>34.799868766404202</v>
      </c>
      <c r="J6" s="26">
        <f t="shared" si="2"/>
        <v>57.086614173228348</v>
      </c>
      <c r="K6" s="26">
        <f t="shared" si="2"/>
        <v>47.834645669291341</v>
      </c>
      <c r="L6" s="26">
        <f>CONVERT(L5,"m","ft")</f>
        <v>47.572178477690287</v>
      </c>
      <c r="M6" s="26">
        <f>CONVERT(M5,"m","ft")</f>
        <v>41.01049868766404</v>
      </c>
      <c r="N6" s="26">
        <f>CONVERT(N5,"m","ft")</f>
        <v>59.383202099737531</v>
      </c>
      <c r="O6" s="26">
        <f>CONVERT(O5,"m","ft")</f>
        <v>31.036745406824153</v>
      </c>
      <c r="P6" s="26">
        <v>59.25</v>
      </c>
      <c r="Q6" s="26">
        <v>31.1</v>
      </c>
      <c r="R6" s="26">
        <f>CONVERT(R5,"m","ft")</f>
        <v>29.888451443569554</v>
      </c>
      <c r="S6" s="26">
        <v>32.299999999999997</v>
      </c>
      <c r="U6" s="26">
        <v>30.7</v>
      </c>
    </row>
    <row r="7" spans="1:21">
      <c r="A7" s="25" t="s">
        <v>12</v>
      </c>
      <c r="C7" s="25" t="s">
        <v>9</v>
      </c>
      <c r="D7" s="25">
        <v>3.97</v>
      </c>
      <c r="E7" s="25">
        <v>3.25</v>
      </c>
      <c r="F7" s="25">
        <v>4.76</v>
      </c>
      <c r="G7" s="25">
        <v>4.62</v>
      </c>
      <c r="H7" s="25">
        <v>3.74</v>
      </c>
      <c r="I7" s="25">
        <v>3.6579999999999999</v>
      </c>
      <c r="J7" s="25">
        <v>3.8</v>
      </c>
      <c r="K7" s="25">
        <v>4.0599999999999996</v>
      </c>
      <c r="L7" s="25">
        <v>5.36</v>
      </c>
      <c r="M7" s="25">
        <v>2.82</v>
      </c>
      <c r="N7" s="25">
        <v>3.9</v>
      </c>
      <c r="O7" s="25">
        <v>4.7699999999999996</v>
      </c>
      <c r="P7" s="25">
        <v>3.4</v>
      </c>
      <c r="Q7" s="25">
        <v>4.8</v>
      </c>
      <c r="R7" s="25">
        <v>4.1900000000000004</v>
      </c>
      <c r="S7" s="25">
        <v>4.8</v>
      </c>
      <c r="T7" s="25">
        <v>2.7050000000000001</v>
      </c>
    </row>
    <row r="8" spans="1:21">
      <c r="A8" s="26"/>
      <c r="B8" s="26"/>
      <c r="C8" s="26" t="s">
        <v>10</v>
      </c>
      <c r="D8" s="26">
        <f t="shared" ref="D8:K8" si="3">CONVERT(D7,"m","ft")</f>
        <v>13.024934383202099</v>
      </c>
      <c r="E8" s="26">
        <f t="shared" si="3"/>
        <v>10.662729658792651</v>
      </c>
      <c r="F8" s="26">
        <f t="shared" si="3"/>
        <v>15.616797900262467</v>
      </c>
      <c r="G8" s="26">
        <f t="shared" si="3"/>
        <v>15.15748031496063</v>
      </c>
      <c r="H8" s="26">
        <f t="shared" si="3"/>
        <v>12.270341207349082</v>
      </c>
      <c r="I8" s="26">
        <f t="shared" si="3"/>
        <v>12.001312335958005</v>
      </c>
      <c r="J8" s="26">
        <f t="shared" si="3"/>
        <v>12.467191601049869</v>
      </c>
      <c r="K8" s="26">
        <f t="shared" si="3"/>
        <v>13.320209973753279</v>
      </c>
      <c r="L8" s="26">
        <f>CONVERT(L7,"m","ft")</f>
        <v>17.58530183727034</v>
      </c>
      <c r="M8" s="26">
        <f>CONVERT(M7,"m","ft")</f>
        <v>9.2519685039370074</v>
      </c>
      <c r="N8" s="26">
        <f>CONVERT(N7,"m","ft")</f>
        <v>12.795275590551181</v>
      </c>
      <c r="O8" s="26">
        <f>CONVERT(O7,"m","ft")</f>
        <v>15.649606299212596</v>
      </c>
      <c r="P8" s="26">
        <f>CONVERT(P7,"m","ft")</f>
        <v>11.15485564304462</v>
      </c>
      <c r="Q8" s="26">
        <v>15.8</v>
      </c>
      <c r="R8" s="26">
        <f>CONVERT(R7,"m","ft")</f>
        <v>13.746719160104989</v>
      </c>
      <c r="S8" s="26">
        <v>15.6</v>
      </c>
      <c r="U8" s="26">
        <v>13.5</v>
      </c>
    </row>
    <row r="9" spans="1:21">
      <c r="A9" s="25" t="s">
        <v>13</v>
      </c>
    </row>
    <row r="10" spans="1:21">
      <c r="A10" s="25" t="s">
        <v>14</v>
      </c>
    </row>
    <row r="11" spans="1:21">
      <c r="A11" s="25" t="s">
        <v>15</v>
      </c>
    </row>
    <row r="12" spans="1:21">
      <c r="A12" s="25" t="s">
        <v>16</v>
      </c>
    </row>
    <row r="13" spans="1:21">
      <c r="A13" s="149" t="s">
        <v>17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1"/>
    </row>
    <row r="14" spans="1:21">
      <c r="A14" s="25" t="s">
        <v>18</v>
      </c>
    </row>
    <row r="15" spans="1:21">
      <c r="A15" s="25" t="s">
        <v>19</v>
      </c>
      <c r="I15" s="25" t="s">
        <v>20</v>
      </c>
    </row>
    <row r="16" spans="1:21">
      <c r="A16" s="25" t="s">
        <v>21</v>
      </c>
    </row>
    <row r="17" spans="1:21">
      <c r="A17" s="149" t="s">
        <v>22</v>
      </c>
      <c r="B17" s="150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1"/>
    </row>
    <row r="18" spans="1:21">
      <c r="A18" s="25" t="s">
        <v>23</v>
      </c>
      <c r="C18" s="25" t="s">
        <v>24</v>
      </c>
      <c r="D18" s="25">
        <v>5400</v>
      </c>
      <c r="E18" s="25">
        <v>4536</v>
      </c>
      <c r="F18" s="25">
        <v>10400</v>
      </c>
      <c r="G18" s="25">
        <v>6551.7</v>
      </c>
      <c r="H18" s="25">
        <v>4250</v>
      </c>
      <c r="I18" s="25">
        <v>3315</v>
      </c>
      <c r="J18" s="25">
        <v>6713</v>
      </c>
      <c r="K18" s="25">
        <v>9979</v>
      </c>
      <c r="L18" s="25">
        <v>6800</v>
      </c>
      <c r="M18" s="25">
        <v>2313</v>
      </c>
      <c r="O18" s="25">
        <v>5800</v>
      </c>
      <c r="P18" s="122">
        <f>P19*0.453592</f>
        <v>7257.4719999999998</v>
      </c>
      <c r="R18" s="25">
        <v>7500</v>
      </c>
    </row>
    <row r="19" spans="1:21">
      <c r="A19" s="26"/>
      <c r="B19" s="26"/>
      <c r="C19" s="26" t="s">
        <v>25</v>
      </c>
      <c r="D19" s="26">
        <f t="shared" ref="D19:J19" si="4">CONVERT(D18,"kg","lbm")</f>
        <v>11904.962157983389</v>
      </c>
      <c r="E19" s="26">
        <f t="shared" si="4"/>
        <v>10000.168212706047</v>
      </c>
      <c r="F19" s="26">
        <f t="shared" si="4"/>
        <v>22928.075267227268</v>
      </c>
      <c r="G19" s="26">
        <v>14444</v>
      </c>
      <c r="H19" s="26">
        <f t="shared" si="4"/>
        <v>9369.6461428572966</v>
      </c>
      <c r="I19" s="26">
        <f t="shared" si="4"/>
        <v>7308.3239914286914</v>
      </c>
      <c r="J19" s="26">
        <f t="shared" si="4"/>
        <v>14799.631660470832</v>
      </c>
      <c r="K19" s="26">
        <f>CONVERT(K18,"kg","lbm")</f>
        <v>21999.929143428933</v>
      </c>
      <c r="L19" s="26">
        <v>14991</v>
      </c>
      <c r="M19" s="26">
        <v>5100</v>
      </c>
      <c r="N19" s="26"/>
      <c r="O19" s="26">
        <f>CONVERT(O18,"kg","lbm")</f>
        <v>12786.811206722898</v>
      </c>
      <c r="P19" s="26">
        <v>16000</v>
      </c>
      <c r="Q19" s="26">
        <v>21605</v>
      </c>
      <c r="R19" s="25">
        <v>16534.669999999998</v>
      </c>
      <c r="S19" s="26">
        <v>22686</v>
      </c>
      <c r="T19" s="25">
        <v>14000</v>
      </c>
      <c r="U19" s="26">
        <v>12125</v>
      </c>
    </row>
    <row r="20" spans="1:21">
      <c r="A20" s="25" t="s">
        <v>26</v>
      </c>
      <c r="C20" s="25" t="s">
        <v>24</v>
      </c>
      <c r="D20" s="25">
        <v>3200</v>
      </c>
      <c r="E20" s="25">
        <v>2671</v>
      </c>
      <c r="F20" s="25">
        <v>4610</v>
      </c>
      <c r="G20" s="121">
        <f>G21*0.453592</f>
        <v>3126.6096560000001</v>
      </c>
      <c r="H20" s="25">
        <v>2270</v>
      </c>
      <c r="I20" s="25">
        <v>1905</v>
      </c>
      <c r="J20" s="25">
        <v>4200</v>
      </c>
      <c r="K20" s="25">
        <v>5761</v>
      </c>
      <c r="L20" s="25">
        <v>4020</v>
      </c>
      <c r="M20" s="25">
        <v>1297</v>
      </c>
      <c r="O20" s="25">
        <v>3100</v>
      </c>
      <c r="P20" s="122">
        <f>P21*0.453592</f>
        <v>3554.346912</v>
      </c>
      <c r="R20" s="25">
        <v>3515</v>
      </c>
    </row>
    <row r="21" spans="1:21">
      <c r="A21" s="26"/>
      <c r="B21" s="26"/>
      <c r="C21" s="26" t="s">
        <v>25</v>
      </c>
      <c r="D21" s="26">
        <f t="shared" ref="D21:K21" si="5">CONVERT(D20,"kg","lbm")</f>
        <v>7054.7923899160824</v>
      </c>
      <c r="E21" s="26">
        <f t="shared" si="5"/>
        <v>5888.5470229580797</v>
      </c>
      <c r="F21" s="26">
        <f t="shared" si="5"/>
        <v>10163.310286722855</v>
      </c>
      <c r="G21" s="26">
        <v>6893</v>
      </c>
      <c r="H21" s="26">
        <f t="shared" si="5"/>
        <v>5004.4933515967205</v>
      </c>
      <c r="I21" s="26">
        <f t="shared" si="5"/>
        <v>4199.8060946219184</v>
      </c>
      <c r="J21" s="26">
        <f t="shared" si="5"/>
        <v>9259.4150117648587</v>
      </c>
      <c r="K21" s="26">
        <f t="shared" si="5"/>
        <v>12700.830924470796</v>
      </c>
      <c r="L21" s="26">
        <v>8863</v>
      </c>
      <c r="M21" s="26">
        <v>2860</v>
      </c>
      <c r="N21" s="26"/>
      <c r="O21" s="26">
        <f>CONVERT(O20,"kg","lbm")</f>
        <v>6834.3301277312048</v>
      </c>
      <c r="P21" s="26">
        <v>7836</v>
      </c>
      <c r="Q21" s="26">
        <v>9921</v>
      </c>
      <c r="R21" s="25">
        <v>7749.2489999999998</v>
      </c>
      <c r="S21" s="26">
        <v>10141</v>
      </c>
      <c r="U21" s="26">
        <v>7165</v>
      </c>
    </row>
    <row r="22" spans="1:21">
      <c r="A22" s="25" t="s">
        <v>27</v>
      </c>
      <c r="D22" s="123">
        <f>D21/D19</f>
        <v>0.59259259259259256</v>
      </c>
      <c r="E22" s="123">
        <f t="shared" ref="E22:U22" si="6">E21/E19</f>
        <v>0.58884479717813043</v>
      </c>
      <c r="F22" s="123">
        <f t="shared" si="6"/>
        <v>0.44326923076923075</v>
      </c>
      <c r="G22" s="123">
        <f t="shared" si="6"/>
        <v>0.47722237607310997</v>
      </c>
      <c r="H22" s="123">
        <f t="shared" si="6"/>
        <v>0.53411764705882347</v>
      </c>
      <c r="I22" s="123">
        <f t="shared" si="6"/>
        <v>0.57466063348416296</v>
      </c>
      <c r="J22" s="123">
        <f t="shared" si="6"/>
        <v>0.6256517205422315</v>
      </c>
      <c r="K22" s="123">
        <f t="shared" si="6"/>
        <v>0.57731235594748964</v>
      </c>
      <c r="L22" s="123">
        <f t="shared" si="6"/>
        <v>0.59122139950637054</v>
      </c>
      <c r="M22" s="123">
        <f t="shared" si="6"/>
        <v>0.5607843137254902</v>
      </c>
      <c r="N22" s="123" t="e">
        <f t="shared" si="6"/>
        <v>#DIV/0!</v>
      </c>
      <c r="O22" s="123">
        <f t="shared" si="6"/>
        <v>0.53448275862068972</v>
      </c>
      <c r="P22" s="123">
        <f t="shared" si="6"/>
        <v>0.48975000000000002</v>
      </c>
      <c r="Q22" s="123">
        <f t="shared" si="6"/>
        <v>0.45919925943068735</v>
      </c>
      <c r="R22" s="123">
        <f t="shared" si="6"/>
        <v>0.46866668642313397</v>
      </c>
      <c r="S22" s="123">
        <f t="shared" si="6"/>
        <v>0.44701578065767433</v>
      </c>
      <c r="T22" s="123">
        <f t="shared" si="6"/>
        <v>0</v>
      </c>
      <c r="U22" s="123">
        <f t="shared" si="6"/>
        <v>0.59092783505154645</v>
      </c>
    </row>
    <row r="23" spans="1:21">
      <c r="A23" s="25" t="s">
        <v>28</v>
      </c>
      <c r="C23" s="25" t="s">
        <v>24</v>
      </c>
      <c r="D23" s="25">
        <v>1550</v>
      </c>
      <c r="E23" s="25">
        <v>1864</v>
      </c>
      <c r="F23" s="25">
        <v>3000</v>
      </c>
      <c r="G23" s="28"/>
      <c r="I23" s="25">
        <v>1405</v>
      </c>
    </row>
    <row r="24" spans="1:21">
      <c r="A24" s="26"/>
      <c r="B24" s="26"/>
      <c r="C24" s="26" t="s">
        <v>25</v>
      </c>
      <c r="D24" s="26">
        <f t="shared" ref="D24:K24" si="7">CONVERT(D23,"kg","lbm")</f>
        <v>3417.1650638656024</v>
      </c>
      <c r="E24" s="26">
        <f t="shared" si="7"/>
        <v>4109.416567126118</v>
      </c>
      <c r="F24" s="26">
        <f t="shared" si="7"/>
        <v>6613.8678655463273</v>
      </c>
      <c r="G24" s="26">
        <f t="shared" si="7"/>
        <v>0</v>
      </c>
      <c r="H24" s="26">
        <f t="shared" si="7"/>
        <v>0</v>
      </c>
      <c r="I24" s="26">
        <f t="shared" si="7"/>
        <v>3097.4947836975298</v>
      </c>
      <c r="J24" s="26">
        <f t="shared" si="7"/>
        <v>0</v>
      </c>
      <c r="K24" s="26">
        <f t="shared" si="7"/>
        <v>0</v>
      </c>
      <c r="L24" s="26"/>
      <c r="M24" s="26"/>
      <c r="N24" s="26"/>
      <c r="O24" s="26"/>
      <c r="P24" s="26">
        <v>6000</v>
      </c>
      <c r="Q24" s="26"/>
      <c r="S24" s="26"/>
      <c r="U24" s="26"/>
    </row>
    <row r="25" spans="1:21">
      <c r="A25" s="149" t="s">
        <v>29</v>
      </c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1"/>
    </row>
    <row r="26" spans="1:21">
      <c r="A26" s="25" t="s">
        <v>30</v>
      </c>
      <c r="C26" s="25" t="s">
        <v>31</v>
      </c>
      <c r="D26" s="25">
        <v>320</v>
      </c>
      <c r="E26" s="25">
        <v>316</v>
      </c>
      <c r="F26" s="25" t="s">
        <v>32</v>
      </c>
      <c r="G26" s="25" t="s">
        <v>33</v>
      </c>
      <c r="H26" s="25">
        <v>370</v>
      </c>
      <c r="I26" s="25">
        <v>348</v>
      </c>
      <c r="J26" s="25">
        <v>210</v>
      </c>
      <c r="K26" s="25">
        <v>450</v>
      </c>
      <c r="L26" s="25">
        <v>270</v>
      </c>
      <c r="M26" s="25">
        <v>187.7</v>
      </c>
      <c r="O26" s="25" t="s">
        <v>34</v>
      </c>
      <c r="P26" s="25">
        <v>213</v>
      </c>
      <c r="Q26" s="25">
        <v>934</v>
      </c>
      <c r="R26" s="25" t="s">
        <v>35</v>
      </c>
      <c r="S26" s="25">
        <v>570</v>
      </c>
    </row>
    <row r="27" spans="1:21">
      <c r="A27" s="25" t="s">
        <v>36</v>
      </c>
      <c r="C27" s="25" t="s">
        <v>31</v>
      </c>
      <c r="D27" s="25">
        <v>281</v>
      </c>
      <c r="E27" s="25">
        <v>270</v>
      </c>
      <c r="G27" s="25">
        <v>194</v>
      </c>
      <c r="I27" s="25">
        <v>270</v>
      </c>
      <c r="J27" s="25">
        <v>180</v>
      </c>
      <c r="L27" s="25">
        <v>230</v>
      </c>
      <c r="M27" s="25">
        <v>139</v>
      </c>
      <c r="P27" s="25">
        <v>180</v>
      </c>
      <c r="S27" s="25">
        <v>479</v>
      </c>
    </row>
    <row r="28" spans="1:21">
      <c r="A28" s="25" t="s">
        <v>37</v>
      </c>
      <c r="C28" s="25" t="s">
        <v>9</v>
      </c>
    </row>
    <row r="29" spans="1:21">
      <c r="C29" s="25" t="s">
        <v>10</v>
      </c>
    </row>
    <row r="30" spans="1:21">
      <c r="A30" s="25" t="s">
        <v>38</v>
      </c>
      <c r="C30" s="25" t="s">
        <v>39</v>
      </c>
      <c r="D30" s="25">
        <v>83</v>
      </c>
      <c r="E30" s="28">
        <v>160.76</v>
      </c>
      <c r="L30" s="25">
        <v>77</v>
      </c>
      <c r="P30" s="25">
        <v>91</v>
      </c>
      <c r="R30" s="25" t="s">
        <v>40</v>
      </c>
      <c r="S30" s="25">
        <v>89</v>
      </c>
    </row>
    <row r="31" spans="1:21">
      <c r="A31" s="25" t="s">
        <v>41</v>
      </c>
      <c r="B31" s="25" t="s">
        <v>42</v>
      </c>
      <c r="C31" s="25" t="s">
        <v>43</v>
      </c>
      <c r="D31" s="25" t="s">
        <v>44</v>
      </c>
      <c r="E31" s="25" t="s">
        <v>45</v>
      </c>
      <c r="F31" s="25" t="s">
        <v>46</v>
      </c>
      <c r="G31" s="25">
        <v>1200</v>
      </c>
      <c r="H31" s="25">
        <v>720</v>
      </c>
      <c r="I31" s="25">
        <v>807</v>
      </c>
      <c r="J31" s="25">
        <v>1350</v>
      </c>
      <c r="K31" s="25">
        <v>2200</v>
      </c>
      <c r="L31" s="25">
        <v>2000</v>
      </c>
      <c r="M31" s="25">
        <v>557</v>
      </c>
      <c r="O31" s="25" t="s">
        <v>47</v>
      </c>
      <c r="Q31" s="25">
        <v>1700</v>
      </c>
      <c r="R31" s="25">
        <v>1590</v>
      </c>
      <c r="S31" s="25">
        <v>1100</v>
      </c>
      <c r="U31" s="25">
        <v>990</v>
      </c>
    </row>
    <row r="32" spans="1:21">
      <c r="A32" s="25" t="s">
        <v>48</v>
      </c>
      <c r="B32" s="25" t="s">
        <v>49</v>
      </c>
      <c r="C32" s="25" t="s">
        <v>43</v>
      </c>
      <c r="D32" s="25">
        <v>300</v>
      </c>
      <c r="G32" s="25">
        <v>198</v>
      </c>
      <c r="L32" s="25">
        <v>190</v>
      </c>
      <c r="Q32" s="25">
        <v>300</v>
      </c>
      <c r="R32" s="25">
        <v>330</v>
      </c>
      <c r="S32" s="25">
        <v>300</v>
      </c>
    </row>
    <row r="33" spans="1:23">
      <c r="A33" s="25" t="s">
        <v>50</v>
      </c>
      <c r="C33" s="25" t="s">
        <v>51</v>
      </c>
      <c r="D33" s="25">
        <v>3.4</v>
      </c>
      <c r="E33" s="25">
        <v>4.5</v>
      </c>
      <c r="F33" s="25">
        <f>2+45/60</f>
        <v>2.75</v>
      </c>
      <c r="J33" s="25">
        <v>10.4</v>
      </c>
      <c r="O33" s="25">
        <v>2.2999999999999998</v>
      </c>
      <c r="R33" s="25">
        <v>3</v>
      </c>
    </row>
    <row r="34" spans="1:23">
      <c r="A34" s="26" t="s">
        <v>52</v>
      </c>
      <c r="B34" s="26" t="s">
        <v>53</v>
      </c>
      <c r="C34" s="26" t="s">
        <v>54</v>
      </c>
      <c r="D34" s="26">
        <v>3240</v>
      </c>
      <c r="E34" s="26"/>
      <c r="F34" s="26">
        <v>22000</v>
      </c>
      <c r="G34" s="26"/>
      <c r="H34" s="26">
        <v>3999.4</v>
      </c>
      <c r="I34" s="26">
        <v>3510</v>
      </c>
      <c r="J34" s="26"/>
      <c r="K34" s="26"/>
      <c r="L34" s="26">
        <v>3500</v>
      </c>
      <c r="M34" s="26">
        <v>2200</v>
      </c>
      <c r="N34" s="26"/>
      <c r="O34" s="26">
        <v>4500</v>
      </c>
      <c r="P34" s="26">
        <v>1700</v>
      </c>
      <c r="Q34" s="26"/>
      <c r="R34" s="25">
        <v>11200</v>
      </c>
      <c r="S34" s="26"/>
      <c r="U34" s="26"/>
    </row>
    <row r="35" spans="1:23">
      <c r="C35" s="25" t="s">
        <v>55</v>
      </c>
      <c r="D35" s="25">
        <f t="shared" ref="D35:O35" si="8">D34*0.00508</f>
        <v>16.459200000000003</v>
      </c>
      <c r="E35" s="25">
        <f t="shared" si="8"/>
        <v>0</v>
      </c>
      <c r="F35" s="25">
        <f t="shared" si="8"/>
        <v>111.76</v>
      </c>
      <c r="G35" s="25">
        <f t="shared" si="8"/>
        <v>0</v>
      </c>
      <c r="H35" s="25">
        <f t="shared" si="8"/>
        <v>20.316952000000001</v>
      </c>
      <c r="I35" s="25">
        <f t="shared" si="8"/>
        <v>17.8308</v>
      </c>
      <c r="J35" s="25">
        <f t="shared" si="8"/>
        <v>0</v>
      </c>
      <c r="K35" s="25">
        <f t="shared" si="8"/>
        <v>0</v>
      </c>
      <c r="L35" s="25">
        <f t="shared" si="8"/>
        <v>17.78</v>
      </c>
      <c r="M35" s="25">
        <f t="shared" si="8"/>
        <v>11.176</v>
      </c>
      <c r="N35" s="25">
        <f t="shared" si="8"/>
        <v>0</v>
      </c>
      <c r="O35" s="25">
        <f t="shared" si="8"/>
        <v>22.860000000000003</v>
      </c>
    </row>
    <row r="36" spans="1:23">
      <c r="A36" s="26" t="s">
        <v>56</v>
      </c>
      <c r="B36" s="26"/>
      <c r="C36" s="26" t="s">
        <v>10</v>
      </c>
      <c r="D36" s="26">
        <v>35000</v>
      </c>
      <c r="E36" s="26"/>
      <c r="F36" s="26">
        <v>45000</v>
      </c>
      <c r="G36" s="26">
        <v>30000</v>
      </c>
      <c r="H36" s="26">
        <v>37990</v>
      </c>
      <c r="I36" s="26">
        <v>38000</v>
      </c>
      <c r="J36" s="26">
        <v>25000</v>
      </c>
      <c r="K36" s="26">
        <v>45000</v>
      </c>
      <c r="L36" s="26">
        <v>33000</v>
      </c>
      <c r="O36" s="25">
        <v>37700</v>
      </c>
      <c r="P36" s="25">
        <v>25000</v>
      </c>
      <c r="Q36" s="26">
        <v>52000</v>
      </c>
      <c r="R36" s="25">
        <v>48000</v>
      </c>
      <c r="S36" s="26"/>
      <c r="U36" s="26"/>
    </row>
    <row r="37" spans="1:23">
      <c r="C37" s="25" t="s">
        <v>9</v>
      </c>
      <c r="D37" s="25">
        <f t="shared" ref="D37:M37" si="9">CONVERT(D36,"ft","m")</f>
        <v>10668</v>
      </c>
      <c r="E37" s="25">
        <f t="shared" si="9"/>
        <v>0</v>
      </c>
      <c r="F37" s="25">
        <f t="shared" si="9"/>
        <v>13716</v>
      </c>
      <c r="G37" s="25">
        <f t="shared" si="9"/>
        <v>9144</v>
      </c>
      <c r="H37" s="25">
        <f t="shared" si="9"/>
        <v>11579.352000000001</v>
      </c>
      <c r="I37" s="25">
        <f t="shared" si="9"/>
        <v>11582.4</v>
      </c>
      <c r="J37" s="25">
        <f t="shared" si="9"/>
        <v>7620</v>
      </c>
      <c r="K37" s="25">
        <f t="shared" si="9"/>
        <v>13716</v>
      </c>
      <c r="L37" s="25">
        <f t="shared" si="9"/>
        <v>10058.4</v>
      </c>
      <c r="M37" s="25">
        <f t="shared" si="9"/>
        <v>0</v>
      </c>
    </row>
    <row r="38" spans="1:23">
      <c r="A38" s="26" t="s">
        <v>57</v>
      </c>
      <c r="B38" s="26" t="s">
        <v>58</v>
      </c>
      <c r="C38" s="26" t="s">
        <v>10</v>
      </c>
      <c r="D38" s="26">
        <v>2950</v>
      </c>
      <c r="E38" s="26"/>
      <c r="F38" s="26"/>
      <c r="G38" s="26">
        <v>1120</v>
      </c>
      <c r="H38" s="26"/>
      <c r="I38" s="26">
        <v>1624</v>
      </c>
      <c r="J38" s="26"/>
      <c r="K38" s="26"/>
      <c r="L38" s="26"/>
      <c r="M38" s="26">
        <v>660</v>
      </c>
      <c r="N38" s="26"/>
      <c r="O38" s="26"/>
      <c r="P38" s="26"/>
      <c r="Q38" s="26"/>
      <c r="S38" s="26"/>
      <c r="U38" s="26"/>
    </row>
    <row r="39" spans="1:23">
      <c r="A39" s="25" t="s">
        <v>59</v>
      </c>
      <c r="C39" s="25" t="s">
        <v>9</v>
      </c>
      <c r="D39" s="25">
        <f t="shared" ref="D39:M39" si="10">CONVERT(D38,"ft","m")</f>
        <v>899.16</v>
      </c>
      <c r="E39" s="25">
        <f t="shared" si="10"/>
        <v>0</v>
      </c>
      <c r="F39" s="25">
        <f t="shared" si="10"/>
        <v>0</v>
      </c>
      <c r="G39" s="25">
        <f t="shared" si="10"/>
        <v>341.37599999999998</v>
      </c>
      <c r="H39" s="25">
        <f t="shared" si="10"/>
        <v>0</v>
      </c>
      <c r="I39" s="25">
        <f t="shared" si="10"/>
        <v>494.99520000000001</v>
      </c>
      <c r="J39" s="25">
        <f t="shared" si="10"/>
        <v>0</v>
      </c>
      <c r="K39" s="25">
        <f t="shared" si="10"/>
        <v>0</v>
      </c>
      <c r="L39" s="25">
        <f t="shared" si="10"/>
        <v>0</v>
      </c>
      <c r="M39" s="25">
        <f t="shared" si="10"/>
        <v>201.16800000000001</v>
      </c>
    </row>
    <row r="40" spans="1:23">
      <c r="A40" s="26" t="s">
        <v>60</v>
      </c>
      <c r="B40" s="26" t="s">
        <v>58</v>
      </c>
      <c r="C40" s="26" t="s">
        <v>10</v>
      </c>
      <c r="D40" s="26"/>
      <c r="E40" s="26"/>
      <c r="F40" s="26"/>
      <c r="G40" s="26">
        <v>2800</v>
      </c>
      <c r="H40" s="26"/>
      <c r="I40" s="26"/>
      <c r="J40" s="26"/>
      <c r="K40" s="26"/>
      <c r="L40" s="26"/>
      <c r="M40" s="26"/>
      <c r="N40" s="26"/>
      <c r="O40" s="26"/>
      <c r="P40" s="26">
        <v>1400</v>
      </c>
      <c r="Q40" s="26"/>
      <c r="R40" s="43">
        <v>1350</v>
      </c>
      <c r="S40" s="26"/>
      <c r="U40" s="26"/>
    </row>
    <row r="41" spans="1:23">
      <c r="A41" s="25" t="s">
        <v>59</v>
      </c>
      <c r="C41" s="25" t="s">
        <v>9</v>
      </c>
      <c r="D41" s="25">
        <f t="shared" ref="D41" si="11">CONVERT(D40,"ft","m")</f>
        <v>0</v>
      </c>
      <c r="E41" s="25">
        <f t="shared" ref="E41:M41" si="12">CONVERT(E40,"ft","m")</f>
        <v>0</v>
      </c>
      <c r="F41" s="25">
        <f t="shared" si="12"/>
        <v>0</v>
      </c>
      <c r="G41" s="25">
        <f t="shared" si="12"/>
        <v>853.44</v>
      </c>
      <c r="H41" s="25">
        <f t="shared" si="12"/>
        <v>0</v>
      </c>
      <c r="I41" s="25">
        <f t="shared" si="12"/>
        <v>0</v>
      </c>
      <c r="J41" s="25">
        <f t="shared" si="12"/>
        <v>0</v>
      </c>
      <c r="K41" s="25">
        <f t="shared" si="12"/>
        <v>0</v>
      </c>
      <c r="L41" s="25">
        <f t="shared" si="12"/>
        <v>0</v>
      </c>
      <c r="M41" s="25">
        <f t="shared" si="12"/>
        <v>0</v>
      </c>
      <c r="R41" s="25">
        <v>410</v>
      </c>
    </row>
    <row r="42" spans="1:23">
      <c r="A42" s="26" t="s">
        <v>61</v>
      </c>
      <c r="B42" s="26" t="s">
        <v>58</v>
      </c>
      <c r="C42" s="26" t="s">
        <v>10</v>
      </c>
      <c r="D42" s="26">
        <v>2820</v>
      </c>
      <c r="E42" s="26"/>
      <c r="F42" s="26"/>
      <c r="G42" s="26">
        <v>1220</v>
      </c>
      <c r="H42" s="26"/>
      <c r="I42" s="26">
        <v>2100</v>
      </c>
      <c r="J42" s="26"/>
      <c r="K42" s="26"/>
      <c r="L42" s="26"/>
      <c r="M42" s="26">
        <v>750</v>
      </c>
      <c r="N42" s="26"/>
      <c r="O42" s="26"/>
      <c r="P42" s="26">
        <v>1200</v>
      </c>
      <c r="Q42" s="26"/>
      <c r="R42" s="43">
        <v>2000</v>
      </c>
      <c r="S42" s="26"/>
      <c r="U42" s="26"/>
    </row>
    <row r="43" spans="1:23">
      <c r="A43" s="25" t="s">
        <v>59</v>
      </c>
      <c r="C43" s="25" t="s">
        <v>9</v>
      </c>
      <c r="D43" s="25">
        <f t="shared" ref="D43" si="13">CONVERT(D42,"ft","m")</f>
        <v>859.53599999999994</v>
      </c>
      <c r="E43" s="25">
        <f t="shared" ref="E43:M43" si="14">CONVERT(E42,"ft","m")</f>
        <v>0</v>
      </c>
      <c r="F43" s="25">
        <f t="shared" si="14"/>
        <v>0</v>
      </c>
      <c r="G43" s="25">
        <f t="shared" si="14"/>
        <v>371.85599999999999</v>
      </c>
      <c r="H43" s="25">
        <f t="shared" si="14"/>
        <v>0</v>
      </c>
      <c r="I43" s="25">
        <f t="shared" si="14"/>
        <v>640.08000000000004</v>
      </c>
      <c r="J43" s="25">
        <f t="shared" si="14"/>
        <v>0</v>
      </c>
      <c r="K43" s="25">
        <f t="shared" si="14"/>
        <v>0</v>
      </c>
      <c r="L43" s="25">
        <f t="shared" si="14"/>
        <v>0</v>
      </c>
      <c r="M43" s="25">
        <f t="shared" si="14"/>
        <v>228.6</v>
      </c>
      <c r="R43" s="25">
        <v>610</v>
      </c>
    </row>
    <row r="44" spans="1:23">
      <c r="A44" s="149" t="s">
        <v>62</v>
      </c>
      <c r="B44" s="150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1"/>
    </row>
    <row r="45" spans="1:23">
      <c r="A45" s="25" t="s">
        <v>63</v>
      </c>
      <c r="D45" s="25">
        <v>1</v>
      </c>
      <c r="E45" s="25">
        <v>1</v>
      </c>
      <c r="F45" s="25">
        <v>2</v>
      </c>
      <c r="G45" s="25">
        <v>2</v>
      </c>
      <c r="H45" s="25">
        <v>1</v>
      </c>
      <c r="J45" s="25">
        <v>1</v>
      </c>
      <c r="K45" s="25">
        <v>2</v>
      </c>
      <c r="L45" s="25">
        <v>2</v>
      </c>
      <c r="M45" s="25">
        <v>1</v>
      </c>
      <c r="N45" s="25">
        <v>1</v>
      </c>
      <c r="O45" s="25">
        <v>1</v>
      </c>
      <c r="P45" s="25">
        <v>1</v>
      </c>
      <c r="Q45" s="25">
        <v>2</v>
      </c>
      <c r="R45" s="25">
        <v>2</v>
      </c>
      <c r="S45" s="25">
        <v>2</v>
      </c>
      <c r="T45" s="25">
        <v>2</v>
      </c>
      <c r="U45" s="25">
        <v>1</v>
      </c>
    </row>
    <row r="46" spans="1:23" ht="15.6">
      <c r="A46" s="25" t="s">
        <v>64</v>
      </c>
      <c r="D46" s="28" t="str">
        <f>HYPERLINK("https://en.wikipedia.org/wiki/Pratt_%26_Whitney_Canada_PT6A-68C", "Turboprop: TPT6A-68C")</f>
        <v>Turboprop: TPT6A-68C</v>
      </c>
      <c r="E46" s="25" t="s">
        <v>65</v>
      </c>
      <c r="F46" s="25" t="s">
        <v>66</v>
      </c>
      <c r="G46" s="28" t="str">
        <f>HYPERLINK("https://en.wikipedia.org/wiki/Garrett_T76-G-420/421","Turboprop: T76-G-420/421")</f>
        <v>Turboprop: T76-G-420/421</v>
      </c>
      <c r="H46" s="28" t="str">
        <f>HYPERLINK("https://en.wikipedia.org/wiki/Pratt_%26_Whitney_Canada_PT6A-68B","Turboprop:PT6A-68B")</f>
        <v>Turboprop:PT6A-68B</v>
      </c>
      <c r="I46" s="29" t="s">
        <v>67</v>
      </c>
      <c r="J46" s="25" t="s">
        <v>68</v>
      </c>
      <c r="K46" s="25" t="s">
        <v>69</v>
      </c>
      <c r="L46" s="30" t="s">
        <v>70</v>
      </c>
      <c r="M46" s="25" t="s">
        <v>71</v>
      </c>
      <c r="N46" s="25" t="s">
        <v>72</v>
      </c>
      <c r="O46" s="28" t="str">
        <f>HYPERLINK("https://en.wikipedia.org/wiki/Williams_International_FJ44-4M","FJ44 jet")</f>
        <v>FJ44 jet</v>
      </c>
      <c r="P46" s="28" t="s">
        <v>73</v>
      </c>
      <c r="Q46" s="25" t="s">
        <v>74</v>
      </c>
      <c r="R46" s="28" t="str">
        <f>HYPERLINK("https://en.wikipedia.org/wiki/SNECMA_Turbomeca_Larzac","Turbofan")</f>
        <v>Turbofan</v>
      </c>
      <c r="S46" s="44" t="s">
        <v>75</v>
      </c>
      <c r="T46" s="25" t="s">
        <v>76</v>
      </c>
      <c r="U46" s="44" t="s">
        <v>77</v>
      </c>
    </row>
    <row r="47" spans="1:23">
      <c r="A47" s="25" t="s">
        <v>78</v>
      </c>
      <c r="B47" s="25" t="s">
        <v>79</v>
      </c>
      <c r="C47" s="25" t="s">
        <v>80</v>
      </c>
      <c r="D47" s="126">
        <v>0.59499999999999997</v>
      </c>
      <c r="E47" s="123">
        <v>0.52</v>
      </c>
      <c r="F47" s="123">
        <v>0.81</v>
      </c>
      <c r="G47" s="123">
        <v>0.53400000000000003</v>
      </c>
      <c r="H47" s="123">
        <v>0.54</v>
      </c>
      <c r="I47" s="123">
        <v>0.5</v>
      </c>
      <c r="J47" s="123">
        <v>0.45700000000000002</v>
      </c>
      <c r="K47" s="123"/>
      <c r="L47" s="123">
        <v>0.5</v>
      </c>
      <c r="M47" s="123">
        <v>0.60299999999999998</v>
      </c>
      <c r="N47" s="123"/>
      <c r="O47" s="123">
        <v>0.45600000000000002</v>
      </c>
      <c r="P47" s="123"/>
      <c r="Q47" s="123">
        <v>0.66</v>
      </c>
      <c r="R47" s="123">
        <v>0.71</v>
      </c>
      <c r="S47" s="123">
        <v>0.59499999999999997</v>
      </c>
      <c r="T47" s="123">
        <v>0.99</v>
      </c>
      <c r="U47" s="25" t="s">
        <v>81</v>
      </c>
    </row>
    <row r="48" spans="1:23">
      <c r="A48" s="25" t="s">
        <v>82</v>
      </c>
      <c r="B48" s="25" t="s">
        <v>83</v>
      </c>
      <c r="D48" s="31" t="s">
        <v>84</v>
      </c>
      <c r="F48" s="25" t="s">
        <v>85</v>
      </c>
      <c r="K48" s="25" t="s">
        <v>85</v>
      </c>
      <c r="N48" s="25" t="s">
        <v>84</v>
      </c>
      <c r="Q48" s="25" t="s">
        <v>86</v>
      </c>
      <c r="R48" s="25" t="s">
        <v>86</v>
      </c>
      <c r="S48" s="25" t="s">
        <v>87</v>
      </c>
      <c r="T48" s="25" t="s">
        <v>88</v>
      </c>
      <c r="U48" s="25" t="s">
        <v>89</v>
      </c>
      <c r="V48" s="28" t="s">
        <v>90</v>
      </c>
      <c r="W48" s="28" t="s">
        <v>91</v>
      </c>
    </row>
    <row r="49" spans="1:21">
      <c r="A49" s="25" t="s">
        <v>92</v>
      </c>
      <c r="F49" s="32">
        <v>6280</v>
      </c>
      <c r="K49" s="25">
        <v>4000</v>
      </c>
      <c r="L49" s="25" t="s">
        <v>93</v>
      </c>
      <c r="M49" s="25" t="s">
        <v>94</v>
      </c>
      <c r="N49" s="25" t="s">
        <v>95</v>
      </c>
      <c r="O49" s="25">
        <v>3790</v>
      </c>
      <c r="Q49" s="32">
        <v>5512</v>
      </c>
      <c r="R49" s="25">
        <v>3000</v>
      </c>
      <c r="S49" s="32">
        <v>4850</v>
      </c>
      <c r="T49" s="25">
        <v>2850</v>
      </c>
      <c r="U49" s="32" t="s">
        <v>96</v>
      </c>
    </row>
    <row r="50" spans="1:21">
      <c r="A50" s="25" t="s">
        <v>97</v>
      </c>
      <c r="F50" s="32">
        <f t="shared" ref="F50:U50" si="15">F49*F45</f>
        <v>12560</v>
      </c>
      <c r="G50" s="32">
        <f t="shared" si="15"/>
        <v>0</v>
      </c>
      <c r="H50" s="32">
        <f t="shared" si="15"/>
        <v>0</v>
      </c>
      <c r="I50" s="32">
        <f t="shared" si="15"/>
        <v>0</v>
      </c>
      <c r="J50" s="32">
        <f t="shared" si="15"/>
        <v>0</v>
      </c>
      <c r="K50" s="32">
        <f t="shared" si="15"/>
        <v>8000</v>
      </c>
      <c r="L50" s="32" t="e">
        <f t="shared" si="15"/>
        <v>#VALUE!</v>
      </c>
      <c r="M50" s="32" t="e">
        <f t="shared" si="15"/>
        <v>#VALUE!</v>
      </c>
      <c r="N50" s="32" t="e">
        <f t="shared" si="15"/>
        <v>#VALUE!</v>
      </c>
      <c r="O50" s="32">
        <f t="shared" si="15"/>
        <v>3790</v>
      </c>
      <c r="P50" s="32">
        <f t="shared" si="15"/>
        <v>0</v>
      </c>
      <c r="Q50" s="32">
        <f t="shared" si="15"/>
        <v>11024</v>
      </c>
      <c r="R50" s="32">
        <f t="shared" si="15"/>
        <v>6000</v>
      </c>
      <c r="S50" s="32">
        <f t="shared" si="15"/>
        <v>9700</v>
      </c>
      <c r="T50" s="32">
        <f t="shared" si="15"/>
        <v>5700</v>
      </c>
      <c r="U50" s="32" t="e">
        <f t="shared" si="15"/>
        <v>#VALUE!</v>
      </c>
    </row>
    <row r="51" spans="1:21">
      <c r="A51" s="25" t="s">
        <v>98</v>
      </c>
      <c r="D51" s="25" t="s">
        <v>99</v>
      </c>
      <c r="F51" s="32"/>
      <c r="Q51" s="32"/>
      <c r="S51" s="32"/>
      <c r="U51" s="32"/>
    </row>
    <row r="52" spans="1:21">
      <c r="A52" s="25" t="s">
        <v>100</v>
      </c>
      <c r="F52" s="32"/>
      <c r="Q52" s="32"/>
      <c r="S52" s="32"/>
      <c r="U52" s="32"/>
    </row>
    <row r="53" spans="1:21">
      <c r="A53" s="25" t="s">
        <v>101</v>
      </c>
      <c r="C53" s="25" t="s">
        <v>102</v>
      </c>
      <c r="D53" s="25">
        <v>1600</v>
      </c>
      <c r="E53" s="25">
        <v>1600</v>
      </c>
      <c r="F53" s="32"/>
      <c r="G53" s="25">
        <v>1040</v>
      </c>
      <c r="H53" s="25">
        <v>1600</v>
      </c>
      <c r="I53" s="25">
        <v>1150</v>
      </c>
      <c r="J53" s="25">
        <v>1600</v>
      </c>
      <c r="K53" s="25">
        <v>1600</v>
      </c>
      <c r="L53" s="25">
        <v>950</v>
      </c>
      <c r="M53" s="25">
        <v>1700</v>
      </c>
      <c r="N53" s="25">
        <v>1600</v>
      </c>
      <c r="P53" s="25">
        <v>1220.33</v>
      </c>
      <c r="Q53" s="32"/>
      <c r="S53" s="32"/>
      <c r="U53" s="32"/>
    </row>
    <row r="54" spans="1:21" s="123" customFormat="1">
      <c r="A54" s="123" t="s">
        <v>103</v>
      </c>
      <c r="C54" s="123" t="s">
        <v>104</v>
      </c>
      <c r="D54" s="123">
        <f t="shared" ref="D54:M54" si="16">D53/D19</f>
        <v>0.13439773925925927</v>
      </c>
      <c r="E54" s="123">
        <f t="shared" si="16"/>
        <v>0.15999730864197531</v>
      </c>
      <c r="F54" s="123">
        <f t="shared" si="16"/>
        <v>0</v>
      </c>
      <c r="G54" s="123">
        <f t="shared" si="16"/>
        <v>7.2002215452783166E-2</v>
      </c>
      <c r="H54" s="123">
        <f t="shared" si="16"/>
        <v>0.17076418635294119</v>
      </c>
      <c r="I54" s="123">
        <f t="shared" si="16"/>
        <v>0.15735481915535446</v>
      </c>
      <c r="J54" s="123">
        <f t="shared" si="16"/>
        <v>0.10811079874869656</v>
      </c>
      <c r="K54" s="123">
        <f t="shared" si="16"/>
        <v>7.272750696462571E-2</v>
      </c>
      <c r="L54" s="123">
        <f t="shared" si="16"/>
        <v>6.3371356147021551E-2</v>
      </c>
      <c r="M54" s="123">
        <f t="shared" si="16"/>
        <v>0.33333333333333331</v>
      </c>
    </row>
    <row r="55" spans="1:21">
      <c r="Q55" s="28" t="s">
        <v>105</v>
      </c>
    </row>
    <row r="56" spans="1:21">
      <c r="A56" s="149" t="s">
        <v>106</v>
      </c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1"/>
    </row>
    <row r="57" spans="1:21">
      <c r="A57" s="25" t="s">
        <v>107</v>
      </c>
      <c r="C57" s="25" t="s">
        <v>108</v>
      </c>
      <c r="D57" s="25">
        <v>19.399999999999999</v>
      </c>
      <c r="E57" s="25">
        <v>16.600000000000001</v>
      </c>
      <c r="F57" s="25">
        <v>23.52</v>
      </c>
      <c r="G57" s="25">
        <v>27.03</v>
      </c>
      <c r="H57" s="25">
        <v>15.221</v>
      </c>
      <c r="I57" s="25">
        <v>16.010000000000002</v>
      </c>
      <c r="J57" s="25">
        <v>37.29</v>
      </c>
      <c r="K57" s="25">
        <v>16.28</v>
      </c>
      <c r="L57" s="25">
        <v>30.3</v>
      </c>
      <c r="M57" s="25">
        <v>22.5</v>
      </c>
      <c r="N57" s="25">
        <v>37.29</v>
      </c>
      <c r="O57" s="25">
        <v>18.8</v>
      </c>
      <c r="R57" s="25">
        <v>17.5</v>
      </c>
      <c r="T57" s="123">
        <v>17.079999999999998</v>
      </c>
    </row>
    <row r="58" spans="1:21">
      <c r="A58" s="26"/>
      <c r="B58" s="26"/>
      <c r="C58" s="26" t="s">
        <v>109</v>
      </c>
      <c r="D58" s="26">
        <f t="shared" ref="D58" si="17">CONVERT(D57,"m^2","ft^2")</f>
        <v>208.81986208416859</v>
      </c>
      <c r="E58" s="26">
        <f t="shared" ref="E58:P58" si="18">CONVERT(E57,"m^2","ft^2")</f>
        <v>178.68091291738142</v>
      </c>
      <c r="F58" s="26">
        <f t="shared" si="18"/>
        <v>253.16717300101266</v>
      </c>
      <c r="G58" s="26">
        <f t="shared" si="18"/>
        <v>290.9484985636638</v>
      </c>
      <c r="H58" s="26">
        <f t="shared" si="18"/>
        <v>163.8374804527387</v>
      </c>
      <c r="I58" s="26">
        <f t="shared" si="18"/>
        <v>172.33020577152269</v>
      </c>
      <c r="J58" s="26">
        <f t="shared" si="18"/>
        <v>401.3862194391055</v>
      </c>
      <c r="K58" s="26">
        <f t="shared" si="18"/>
        <v>175.23646158403429</v>
      </c>
      <c r="L58" s="26">
        <f t="shared" si="18"/>
        <v>326.14648562630458</v>
      </c>
      <c r="M58" s="26">
        <f t="shared" si="18"/>
        <v>242.18798437596874</v>
      </c>
      <c r="N58" s="26">
        <f t="shared" si="18"/>
        <v>401.3862194391055</v>
      </c>
      <c r="O58" s="26">
        <f t="shared" si="18"/>
        <v>202.36151583414278</v>
      </c>
      <c r="P58" s="26">
        <f t="shared" si="18"/>
        <v>0</v>
      </c>
      <c r="Q58">
        <v>247.57</v>
      </c>
      <c r="R58" s="26">
        <f>CONVERT(R57,"m^2","ft^2")</f>
        <v>188.36843229242015</v>
      </c>
      <c r="S58">
        <v>253.2</v>
      </c>
      <c r="T58" s="25">
        <v>183.9</v>
      </c>
    </row>
    <row r="59" spans="1:21">
      <c r="A59" s="25" t="s">
        <v>110</v>
      </c>
      <c r="B59" s="25" t="s">
        <v>111</v>
      </c>
      <c r="C59" s="33" t="s">
        <v>112</v>
      </c>
      <c r="D59" s="25">
        <f t="shared" ref="D59:P59" si="19">D18/D57</f>
        <v>278.35051546391753</v>
      </c>
      <c r="E59" s="25">
        <f t="shared" si="19"/>
        <v>273.25301204819277</v>
      </c>
      <c r="F59" s="25">
        <f t="shared" si="19"/>
        <v>442.17687074829934</v>
      </c>
      <c r="G59" s="25">
        <f t="shared" si="19"/>
        <v>242.38623751387345</v>
      </c>
      <c r="H59" s="25">
        <f t="shared" si="19"/>
        <v>279.21949937586231</v>
      </c>
      <c r="I59" s="25">
        <f t="shared" si="19"/>
        <v>207.05808869456587</v>
      </c>
      <c r="J59" s="25">
        <f t="shared" si="19"/>
        <v>180.02145347278091</v>
      </c>
      <c r="K59" s="25">
        <f t="shared" si="19"/>
        <v>612.96068796068789</v>
      </c>
      <c r="L59" s="25">
        <f t="shared" si="19"/>
        <v>224.42244224422441</v>
      </c>
      <c r="M59" s="25">
        <f t="shared" si="19"/>
        <v>102.8</v>
      </c>
      <c r="N59" s="25">
        <f t="shared" si="19"/>
        <v>0</v>
      </c>
      <c r="O59" s="25">
        <f t="shared" si="19"/>
        <v>308.51063829787233</v>
      </c>
      <c r="P59" s="25" t="e">
        <f t="shared" si="19"/>
        <v>#DIV/0!</v>
      </c>
      <c r="R59" s="25">
        <f>R18/R57</f>
        <v>428.57142857142856</v>
      </c>
    </row>
    <row r="60" spans="1:21">
      <c r="A60" s="26"/>
      <c r="B60" s="26" t="s">
        <v>113</v>
      </c>
      <c r="C60" s="34" t="s">
        <v>114</v>
      </c>
      <c r="D60" s="26">
        <f t="shared" ref="D60:K60" si="20">D59*0.204816</f>
        <v>57.01063917525773</v>
      </c>
      <c r="E60" s="26">
        <f t="shared" si="20"/>
        <v>55.966588915662648</v>
      </c>
      <c r="F60" s="26">
        <f t="shared" si="20"/>
        <v>90.564897959183682</v>
      </c>
      <c r="G60" s="26">
        <f t="shared" si="20"/>
        <v>49.644579622641501</v>
      </c>
      <c r="H60" s="26">
        <f t="shared" si="20"/>
        <v>57.188620984166612</v>
      </c>
      <c r="I60" s="26">
        <f t="shared" si="20"/>
        <v>42.408809494066205</v>
      </c>
      <c r="J60" s="26">
        <f t="shared" si="20"/>
        <v>36.871274014481095</v>
      </c>
      <c r="K60" s="26">
        <f t="shared" si="20"/>
        <v>125.54415626535625</v>
      </c>
      <c r="L60" s="26">
        <f t="shared" ref="L60:R60" si="21">L59*0.204816</f>
        <v>45.965306930693067</v>
      </c>
      <c r="M60" s="26">
        <f t="shared" si="21"/>
        <v>21.055084799999999</v>
      </c>
      <c r="N60" s="26">
        <f t="shared" si="21"/>
        <v>0</v>
      </c>
      <c r="O60" s="26">
        <f t="shared" si="21"/>
        <v>63.18791489361702</v>
      </c>
      <c r="P60" s="26" t="e">
        <f t="shared" si="21"/>
        <v>#DIV/0!</v>
      </c>
      <c r="Q60" s="26">
        <f t="shared" si="21"/>
        <v>0</v>
      </c>
      <c r="R60" s="26">
        <f t="shared" si="21"/>
        <v>87.778285714285715</v>
      </c>
      <c r="S60" s="26">
        <v>56.6</v>
      </c>
      <c r="U60" s="26"/>
    </row>
    <row r="61" spans="1:21">
      <c r="A61" s="25" t="s">
        <v>115</v>
      </c>
      <c r="C61" s="33"/>
      <c r="D61" s="25">
        <f t="shared" ref="D61:U61" si="22">D5^2/D57</f>
        <v>6.3968865979381455</v>
      </c>
      <c r="E61" s="25">
        <f t="shared" si="22"/>
        <v>6.51566265060241</v>
      </c>
      <c r="F61" s="25">
        <f t="shared" si="22"/>
        <v>4.3715816326530614</v>
      </c>
      <c r="G61" s="25">
        <f t="shared" si="22"/>
        <v>5.4974509803921556</v>
      </c>
      <c r="H61" s="25">
        <f t="shared" si="22"/>
        <v>5.4500797582287639</v>
      </c>
      <c r="I61" s="25">
        <f t="shared" si="22"/>
        <v>7.0273859462835713</v>
      </c>
      <c r="J61" s="25">
        <f t="shared" si="22"/>
        <v>8.1190667739340299</v>
      </c>
      <c r="K61" s="25">
        <f t="shared" si="22"/>
        <v>13.057518427518428</v>
      </c>
      <c r="L61" s="25">
        <f t="shared" si="22"/>
        <v>6.938943894389439</v>
      </c>
      <c r="M61" s="25">
        <f t="shared" si="22"/>
        <v>6.9444444444444446</v>
      </c>
      <c r="N61" s="25">
        <f t="shared" si="22"/>
        <v>8.7854652721909385</v>
      </c>
      <c r="O61" s="25">
        <f t="shared" si="22"/>
        <v>4.760191489361703</v>
      </c>
      <c r="P61" s="25" t="e">
        <f t="shared" si="22"/>
        <v>#DIV/0!</v>
      </c>
      <c r="Q61" s="25" t="e">
        <f t="shared" si="22"/>
        <v>#DIV/0!</v>
      </c>
      <c r="R61" s="25">
        <f t="shared" si="22"/>
        <v>4.7424057142857139</v>
      </c>
      <c r="S61" s="25" t="e">
        <f t="shared" si="22"/>
        <v>#DIV/0!</v>
      </c>
      <c r="T61" s="25">
        <f>6.2</f>
        <v>6.2</v>
      </c>
      <c r="U61" s="25" t="e">
        <f t="shared" si="22"/>
        <v>#DIV/0!</v>
      </c>
    </row>
    <row r="62" spans="1:21">
      <c r="A62" s="25" t="s">
        <v>116</v>
      </c>
      <c r="C62" s="33"/>
      <c r="I62" s="25" t="s">
        <v>117</v>
      </c>
    </row>
    <row r="63" spans="1:21">
      <c r="A63" s="25" t="s">
        <v>118</v>
      </c>
      <c r="C63" s="33"/>
      <c r="I63" s="25">
        <v>0</v>
      </c>
      <c r="K63" s="25">
        <v>0</v>
      </c>
    </row>
    <row r="64" spans="1:21">
      <c r="A64" s="25" t="s">
        <v>119</v>
      </c>
      <c r="C64" s="33"/>
      <c r="D64" s="25" t="s">
        <v>120</v>
      </c>
      <c r="G64" s="28" t="str">
        <f>HYPERLINK("https://en.wikipedia.org/wiki/NACA_airfoil","NACA64A315")</f>
        <v>NACA64A315</v>
      </c>
      <c r="I64" s="25" t="s">
        <v>121</v>
      </c>
    </row>
    <row r="65" spans="1:21">
      <c r="A65" s="25" t="s">
        <v>122</v>
      </c>
      <c r="C65" s="33"/>
      <c r="G65" s="28"/>
    </row>
    <row r="66" spans="1:21">
      <c r="A66" s="25" t="s">
        <v>123</v>
      </c>
      <c r="C66" s="33"/>
      <c r="G66" s="28"/>
    </row>
    <row r="67" spans="1:21">
      <c r="A67" s="149" t="s">
        <v>124</v>
      </c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1"/>
    </row>
    <row r="68" spans="1:21">
      <c r="A68" s="25" t="s">
        <v>125</v>
      </c>
      <c r="C68" s="33"/>
      <c r="D68" s="25">
        <v>2</v>
      </c>
      <c r="F68" s="25">
        <v>2</v>
      </c>
      <c r="G68" s="25">
        <v>2</v>
      </c>
      <c r="H68" s="25">
        <v>2</v>
      </c>
      <c r="I68" s="25">
        <v>2</v>
      </c>
      <c r="L68" s="25">
        <v>2</v>
      </c>
      <c r="R68" s="25">
        <v>2</v>
      </c>
    </row>
    <row r="69" spans="1:21">
      <c r="A69" s="25" t="s">
        <v>126</v>
      </c>
      <c r="C69" s="33" t="s">
        <v>112</v>
      </c>
    </row>
    <row r="70" spans="1:21">
      <c r="A70" s="25" t="s">
        <v>127</v>
      </c>
      <c r="B70" s="25" t="s">
        <v>128</v>
      </c>
      <c r="C70" s="25" t="s">
        <v>129</v>
      </c>
      <c r="D70" s="25">
        <v>647.30499999999995</v>
      </c>
      <c r="G70" s="25">
        <v>950</v>
      </c>
      <c r="I70" s="25">
        <v>545</v>
      </c>
      <c r="L70" s="25">
        <v>1280</v>
      </c>
      <c r="M70" s="25">
        <v>450</v>
      </c>
    </row>
    <row r="71" spans="1:21">
      <c r="A71" s="25" t="s">
        <v>130</v>
      </c>
      <c r="I71" s="25">
        <v>550</v>
      </c>
    </row>
    <row r="72" spans="1:21">
      <c r="A72" s="25" t="s">
        <v>131</v>
      </c>
      <c r="C72" s="25" t="s">
        <v>132</v>
      </c>
      <c r="D72" s="25" t="s">
        <v>133</v>
      </c>
      <c r="F72" s="25" t="s">
        <v>134</v>
      </c>
      <c r="H72" s="25" t="s">
        <v>135</v>
      </c>
      <c r="I72" s="25">
        <f>6/-3</f>
        <v>-2</v>
      </c>
      <c r="L72" s="25" t="s">
        <v>136</v>
      </c>
    </row>
    <row r="73" spans="1:21">
      <c r="A73" s="25" t="s">
        <v>137</v>
      </c>
      <c r="D73" s="25">
        <v>5</v>
      </c>
      <c r="E73" s="25">
        <v>7</v>
      </c>
      <c r="F73" s="25">
        <v>7</v>
      </c>
      <c r="G73" s="25">
        <v>7</v>
      </c>
      <c r="H73" s="25">
        <v>5</v>
      </c>
      <c r="I73" s="25">
        <v>4</v>
      </c>
      <c r="J73" s="25">
        <v>7</v>
      </c>
      <c r="K73" s="25">
        <v>6</v>
      </c>
    </row>
    <row r="74" spans="1:21">
      <c r="A74" s="25" t="s">
        <v>138</v>
      </c>
      <c r="C74" s="25" t="s">
        <v>139</v>
      </c>
      <c r="D74" s="25" t="s">
        <v>140</v>
      </c>
    </row>
    <row r="75" spans="1:21">
      <c r="A75" s="25" t="s">
        <v>141</v>
      </c>
    </row>
    <row r="76" spans="1:21">
      <c r="A76" s="25" t="s">
        <v>142</v>
      </c>
      <c r="K76" s="25">
        <v>3000</v>
      </c>
    </row>
    <row r="77" spans="1:21">
      <c r="A77" s="25" t="s">
        <v>143</v>
      </c>
    </row>
    <row r="78" spans="1:21">
      <c r="A78" s="25" t="s">
        <v>144</v>
      </c>
      <c r="D78" s="25" t="s">
        <v>145</v>
      </c>
      <c r="E78" s="25" t="s">
        <v>146</v>
      </c>
      <c r="F78" s="25">
        <v>126</v>
      </c>
      <c r="G78" s="25">
        <v>360</v>
      </c>
      <c r="H78" s="25">
        <v>240</v>
      </c>
      <c r="I78" s="25">
        <v>175</v>
      </c>
      <c r="J78" s="25">
        <v>24</v>
      </c>
      <c r="K78" s="25">
        <v>4</v>
      </c>
      <c r="L78" s="25">
        <v>150</v>
      </c>
      <c r="M78" s="25">
        <v>20</v>
      </c>
      <c r="N78" s="25">
        <v>1000</v>
      </c>
      <c r="O78" s="25" t="s">
        <v>147</v>
      </c>
      <c r="R78" s="25">
        <v>480</v>
      </c>
    </row>
    <row r="79" spans="1:21">
      <c r="A79" s="25" t="s">
        <v>148</v>
      </c>
    </row>
    <row r="80" spans="1:21">
      <c r="A80" s="25" t="s">
        <v>149</v>
      </c>
      <c r="G80" s="133" t="s">
        <v>150</v>
      </c>
      <c r="O80" s="25" t="s">
        <v>151</v>
      </c>
      <c r="R80" s="25" t="s">
        <v>152</v>
      </c>
    </row>
    <row r="81" spans="1:21">
      <c r="A81" s="152" t="s">
        <v>153</v>
      </c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4"/>
    </row>
    <row r="82" spans="1:21">
      <c r="A82" s="25" t="s">
        <v>154</v>
      </c>
      <c r="D82" s="28" t="s">
        <v>155</v>
      </c>
    </row>
    <row r="83" spans="1:21">
      <c r="A83" s="25" t="s">
        <v>156</v>
      </c>
    </row>
    <row r="84" spans="1:21">
      <c r="A84" s="25" t="s">
        <v>157</v>
      </c>
    </row>
    <row r="89" spans="1:21">
      <c r="A89" s="155" t="s">
        <v>158</v>
      </c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7"/>
    </row>
    <row r="90" spans="1:21">
      <c r="A90" s="28" t="s">
        <v>159</v>
      </c>
      <c r="B90" s="25" t="s">
        <v>160</v>
      </c>
    </row>
    <row r="91" spans="1:21">
      <c r="A91" s="28" t="s">
        <v>161</v>
      </c>
    </row>
  </sheetData>
  <mergeCells count="9">
    <mergeCell ref="A67:U67"/>
    <mergeCell ref="A81:U81"/>
    <mergeCell ref="A89:U89"/>
    <mergeCell ref="A2:U2"/>
    <mergeCell ref="A13:U13"/>
    <mergeCell ref="A17:U17"/>
    <mergeCell ref="A25:U25"/>
    <mergeCell ref="A44:U44"/>
    <mergeCell ref="A56:U56"/>
  </mergeCells>
  <hyperlinks>
    <hyperlink ref="D46" r:id="rId1" display="https://en.wikipedia.org/wiki/Pratt_%26_Whitney_Canada_PT6A-68C" xr:uid="{B8A2989A-AD83-47D6-85E0-4398287988AC}"/>
    <hyperlink ref="D82" r:id="rId2" xr:uid="{37DD8C7C-36F8-44E5-8382-B72AB54BE012}"/>
    <hyperlink ref="E30" r:id="rId3" display="160.76" xr:uid="{5FA6B0A0-89C4-4725-AD46-CD6D07D439B0}"/>
    <hyperlink ref="P1" r:id="rId4" xr:uid="{F2ACBB35-A156-4513-8791-2F81005539BE}"/>
    <hyperlink ref="A90" r:id="rId5" xr:uid="{A7D092CB-F69D-4B45-B13E-037C308E6635}"/>
    <hyperlink ref="E3" r:id="rId6" display="10.2" xr:uid="{73059C08-5ECF-4760-AF84-FA47C8F72C7B}"/>
    <hyperlink ref="V48" r:id="rId7" xr:uid="{F53602A9-8F73-4E9B-BC3E-F148AFFFA3AE}"/>
    <hyperlink ref="W48" r:id="rId8" xr:uid="{5462936D-2FFA-42D7-AA76-4AADE5D8FF0D}"/>
    <hyperlink ref="Q55" r:id="rId9" location="2" xr:uid="{CC41FBE7-46AF-4E99-8399-B0903AF10DF3}"/>
    <hyperlink ref="A91" r:id="rId10" xr:uid="{A6C683EB-34E9-4804-A7E9-877413D8A0AC}"/>
  </hyperlinks>
  <pageMargins left="0.7" right="0.7" top="0.75" bottom="0.75" header="0.3" footer="0.3"/>
  <pageSetup orientation="portrait" r:id="rId11"/>
  <ignoredErrors>
    <ignoredError sqref="T61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202D-7649-48B9-8DC1-9BB6836AC246}">
  <dimension ref="A1:I4"/>
  <sheetViews>
    <sheetView workbookViewId="0"/>
  </sheetViews>
  <sheetFormatPr defaultColWidth="8.85546875" defaultRowHeight="14.45"/>
  <cols>
    <col min="1" max="1" width="14.28515625" customWidth="1"/>
    <col min="2" max="2" width="31.140625" customWidth="1"/>
    <col min="3" max="3" width="17.140625" customWidth="1"/>
    <col min="4" max="4" width="18.85546875" customWidth="1"/>
    <col min="5" max="5" width="15.140625" customWidth="1"/>
    <col min="6" max="6" width="18.140625" customWidth="1"/>
    <col min="7" max="7" width="18.42578125" customWidth="1"/>
    <col min="8" max="8" width="25.28515625" customWidth="1"/>
    <col min="9" max="9" width="23" customWidth="1"/>
  </cols>
  <sheetData>
    <row r="1" spans="1:9" ht="29.1">
      <c r="A1" s="2"/>
      <c r="B1" s="2" t="s">
        <v>181</v>
      </c>
      <c r="C1" s="2" t="s">
        <v>182</v>
      </c>
      <c r="D1" s="3" t="s">
        <v>18046</v>
      </c>
      <c r="E1" s="2" t="s">
        <v>18039</v>
      </c>
      <c r="F1" s="2" t="s">
        <v>184</v>
      </c>
      <c r="G1" s="2" t="s">
        <v>183</v>
      </c>
      <c r="H1" s="4" t="s">
        <v>18040</v>
      </c>
      <c r="I1" s="2" t="s">
        <v>18041</v>
      </c>
    </row>
    <row r="2" spans="1:9">
      <c r="A2" s="9" t="s">
        <v>18044</v>
      </c>
      <c r="B2" s="5">
        <v>0.59499999999999997</v>
      </c>
      <c r="C2" s="5">
        <v>0.52</v>
      </c>
      <c r="D2" s="5">
        <v>0.53400000000000003</v>
      </c>
      <c r="E2" s="5">
        <v>0.54</v>
      </c>
      <c r="F2" s="1">
        <v>0.5</v>
      </c>
      <c r="G2">
        <v>0.45700000000000002</v>
      </c>
      <c r="H2" s="5">
        <v>0.5</v>
      </c>
      <c r="I2" s="5">
        <v>0.60299999999999998</v>
      </c>
    </row>
    <row r="3" spans="1:9">
      <c r="A3" t="s">
        <v>18047</v>
      </c>
      <c r="B3" s="5">
        <v>1600</v>
      </c>
      <c r="C3" s="5">
        <v>1600</v>
      </c>
      <c r="D3" s="1" t="s">
        <v>18048</v>
      </c>
      <c r="E3" s="5">
        <v>1600</v>
      </c>
      <c r="F3" s="5">
        <v>1150</v>
      </c>
      <c r="G3" s="5">
        <v>1040</v>
      </c>
      <c r="H3" s="5">
        <v>950</v>
      </c>
      <c r="I3" s="5">
        <v>1700</v>
      </c>
    </row>
    <row r="4" spans="1:9" ht="17.45">
      <c r="A4" t="s">
        <v>18045</v>
      </c>
      <c r="B4" s="117" t="s">
        <v>18049</v>
      </c>
      <c r="C4" t="s">
        <v>18050</v>
      </c>
      <c r="D4" s="118" t="s">
        <v>18051</v>
      </c>
      <c r="E4" t="s">
        <v>18052</v>
      </c>
      <c r="F4" t="s">
        <v>18053</v>
      </c>
      <c r="G4" t="s">
        <v>18054</v>
      </c>
      <c r="H4" s="118" t="s">
        <v>18055</v>
      </c>
      <c r="I4" s="119" t="s">
        <v>17622</v>
      </c>
    </row>
  </sheetData>
  <hyperlinks>
    <hyperlink ref="H1" r:id="rId1" display="https://en.wikipedia.org/wiki/FMA_IA_58_Pucar%C3%A1" xr:uid="{EEDB16C3-DEC3-4803-BF90-9E6BDF486E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DFEF3-A374-459B-BDC1-640628570F61}">
  <dimension ref="A1:N56"/>
  <sheetViews>
    <sheetView topLeftCell="A40" workbookViewId="0">
      <selection activeCell="B4" sqref="B4"/>
    </sheetView>
  </sheetViews>
  <sheetFormatPr defaultColWidth="8.85546875" defaultRowHeight="14.45"/>
  <cols>
    <col min="1" max="1" width="13.28515625" customWidth="1"/>
    <col min="2" max="2" width="18.140625" customWidth="1"/>
    <col min="3" max="3" width="19.7109375" customWidth="1"/>
    <col min="4" max="4" width="28.28515625" customWidth="1"/>
    <col min="5" max="5" width="15.85546875" customWidth="1"/>
    <col min="6" max="6" width="20" customWidth="1"/>
    <col min="7" max="7" width="11.85546875" customWidth="1"/>
    <col min="8" max="8" width="16.85546875" customWidth="1"/>
    <col min="9" max="9" width="16.42578125" customWidth="1"/>
    <col min="10" max="10" width="17.7109375" customWidth="1"/>
    <col min="11" max="11" width="21.7109375" customWidth="1"/>
  </cols>
  <sheetData>
    <row r="1" spans="1:11" ht="29.1">
      <c r="A1" s="12"/>
      <c r="B1" s="11" t="s">
        <v>181</v>
      </c>
      <c r="C1" s="2" t="s">
        <v>182</v>
      </c>
      <c r="D1" s="2" t="s">
        <v>219</v>
      </c>
      <c r="E1" s="3" t="s">
        <v>18046</v>
      </c>
      <c r="F1" s="2" t="s">
        <v>18056</v>
      </c>
      <c r="G1" s="2" t="s">
        <v>184</v>
      </c>
      <c r="H1" s="2" t="s">
        <v>183</v>
      </c>
      <c r="I1" s="2" t="s">
        <v>163</v>
      </c>
      <c r="J1" s="4" t="s">
        <v>18040</v>
      </c>
      <c r="K1" s="2" t="s">
        <v>18041</v>
      </c>
    </row>
    <row r="2" spans="1:11">
      <c r="A2" s="9" t="s">
        <v>18057</v>
      </c>
      <c r="B2" s="1">
        <v>7055</v>
      </c>
      <c r="C2" s="1">
        <v>5889</v>
      </c>
      <c r="D2" s="1">
        <v>10163</v>
      </c>
      <c r="E2" s="1">
        <v>15364</v>
      </c>
      <c r="F2" s="1">
        <v>5005</v>
      </c>
      <c r="G2" s="1">
        <v>4200</v>
      </c>
      <c r="H2" s="1">
        <v>6600</v>
      </c>
      <c r="I2" s="1">
        <v>12700</v>
      </c>
      <c r="J2" s="1">
        <v>8863</v>
      </c>
      <c r="K2" s="1">
        <v>2860</v>
      </c>
    </row>
    <row r="3" spans="1:11">
      <c r="A3" s="9" t="s">
        <v>18058</v>
      </c>
      <c r="B3" s="13">
        <v>11905</v>
      </c>
      <c r="C3" s="13">
        <v>10000</v>
      </c>
      <c r="D3" s="13">
        <v>22928</v>
      </c>
      <c r="E3" s="13">
        <v>31844</v>
      </c>
      <c r="F3" s="13">
        <v>9370</v>
      </c>
      <c r="G3" s="13">
        <v>7308</v>
      </c>
      <c r="H3" s="13">
        <v>14800</v>
      </c>
      <c r="I3" s="13">
        <v>22000</v>
      </c>
      <c r="J3" s="13">
        <v>14991</v>
      </c>
      <c r="K3" s="13">
        <v>5100</v>
      </c>
    </row>
    <row r="4" spans="1:11">
      <c r="A4" s="9" t="s">
        <v>27</v>
      </c>
      <c r="B4" s="14">
        <f t="shared" ref="B4:K4" si="0">B2/B3</f>
        <v>0.5926081478370433</v>
      </c>
      <c r="C4" s="14">
        <f t="shared" si="0"/>
        <v>0.58889999999999998</v>
      </c>
      <c r="D4" s="14">
        <f t="shared" si="0"/>
        <v>0.44325715282623868</v>
      </c>
      <c r="E4" s="14">
        <f t="shared" si="0"/>
        <v>0.48247707574425325</v>
      </c>
      <c r="F4" s="14">
        <f t="shared" si="0"/>
        <v>0.53415154749199578</v>
      </c>
      <c r="G4" s="14">
        <f t="shared" si="0"/>
        <v>0.57471264367816088</v>
      </c>
      <c r="H4" s="14">
        <f t="shared" si="0"/>
        <v>0.44594594594594594</v>
      </c>
      <c r="I4" s="14">
        <f t="shared" si="0"/>
        <v>0.57727272727272727</v>
      </c>
      <c r="J4" s="14">
        <f t="shared" si="0"/>
        <v>0.59122139950637054</v>
      </c>
      <c r="K4" s="14">
        <f t="shared" si="0"/>
        <v>0.5607843137254902</v>
      </c>
    </row>
    <row r="5" spans="1:11">
      <c r="A5" s="20" t="s">
        <v>175</v>
      </c>
      <c r="B5" s="40">
        <v>6.4</v>
      </c>
      <c r="C5" s="40">
        <v>6.51566265060241</v>
      </c>
      <c r="D5" s="40">
        <v>4.3715816326530614</v>
      </c>
      <c r="E5" s="40">
        <v>5.4974509803921556</v>
      </c>
      <c r="F5" s="40">
        <v>5.4500797582287639</v>
      </c>
      <c r="G5" s="40">
        <v>7.0273859462835713</v>
      </c>
      <c r="H5" s="40">
        <v>8.1190667739340299</v>
      </c>
      <c r="I5" s="40">
        <v>7.65</v>
      </c>
      <c r="J5" s="40">
        <v>6.938943894389439</v>
      </c>
      <c r="K5" s="40">
        <v>6.9444444444444446</v>
      </c>
    </row>
    <row r="6" spans="1:11">
      <c r="A6" s="20" t="s">
        <v>18059</v>
      </c>
      <c r="B6" t="s">
        <v>18060</v>
      </c>
      <c r="C6" t="s">
        <v>18061</v>
      </c>
      <c r="D6" t="s">
        <v>18061</v>
      </c>
      <c r="E6" t="s">
        <v>18060</v>
      </c>
      <c r="F6" t="s">
        <v>18060</v>
      </c>
      <c r="G6" t="s">
        <v>18062</v>
      </c>
      <c r="H6" t="s">
        <v>18062</v>
      </c>
      <c r="I6" s="18" t="s">
        <v>18061</v>
      </c>
      <c r="J6" t="s">
        <v>18060</v>
      </c>
      <c r="K6" t="s">
        <v>18060</v>
      </c>
    </row>
    <row r="11" spans="1:11">
      <c r="A11" t="s">
        <v>18060</v>
      </c>
    </row>
    <row r="12" spans="1:11">
      <c r="A12" t="s">
        <v>18061</v>
      </c>
      <c r="D12" t="s">
        <v>18063</v>
      </c>
    </row>
    <row r="13" spans="1:11">
      <c r="A13" t="s">
        <v>18064</v>
      </c>
      <c r="I13" t="s">
        <v>18065</v>
      </c>
    </row>
    <row r="14" spans="1:11">
      <c r="A14" t="s">
        <v>18066</v>
      </c>
      <c r="I14" s="19" t="s">
        <v>18067</v>
      </c>
    </row>
    <row r="25" spans="4:9">
      <c r="D25" t="s">
        <v>18068</v>
      </c>
    </row>
    <row r="31" spans="4:9">
      <c r="I31" t="s">
        <v>18069</v>
      </c>
    </row>
    <row r="49" spans="1:14" ht="74.099999999999994">
      <c r="B49" s="37" t="str">
        <f>HYPERLINK("https://en.wikipedia.org/wiki/Embraer_EMB_314_Super_Tucano", "Super Tucano")</f>
        <v>Super Tucano</v>
      </c>
      <c r="C49" s="37" t="str">
        <f>HYPERLINK("https://en.wikipedia.org/wiki/Beechcraft_AT-6", "AT-6 Wolverine")</f>
        <v>AT-6 Wolverine</v>
      </c>
      <c r="D49" s="37" t="str">
        <f>HYPERLINK("https://en.wikipedia.org/wiki/Helio_Courier", "Helio AU-24 Stallion")</f>
        <v>Helio AU-24 Stallion</v>
      </c>
      <c r="E49" s="38" t="str">
        <f>HYPERLINK("https://en.wikipedia.org/wiki/North_American_Rockwell_OV-10_Bronco", "OV-10 Bronco (D model)")</f>
        <v>OV-10 Bronco (D model)</v>
      </c>
      <c r="F49" s="37" t="str">
        <f>HYPERLINK("https://en.wikipedia.org/wiki/Pilatus_PC-21", "PC-21")</f>
        <v>PC-21</v>
      </c>
      <c r="G49" s="37" t="str">
        <f>HYPERLINK("https://en.wikipedia.org/wiki/KAI_KT-1", "KAI KT-1")</f>
        <v>KAI KT-1</v>
      </c>
      <c r="H49" s="37" t="str">
        <f>HYPERLINK("https://en.wikipedia.org/wiki/IOMAX_Archangel", "IOMAX Archangel")</f>
        <v>IOMAX Archangel</v>
      </c>
      <c r="I49" s="37" t="str">
        <f>HYPERLINK("https://en.wikipedia.org/wiki/FMA_IA_58_Pucar%C3%A1", "FMA IA 58 Pucara")</f>
        <v>FMA IA 58 Pucara</v>
      </c>
      <c r="J49" s="37" t="str">
        <f>HYPERLINK("https://en.wikipedia.org/wiki/Textron_AirLand_Scorpion", "Textron Scorpion")</f>
        <v>Textron Scorpion</v>
      </c>
      <c r="K49" s="37" t="str">
        <f>HYPERLINK("https://en.wikipedia.org/wiki/Alenia_Aermacchi_M-346", "M-346FA")</f>
        <v>M-346FA</v>
      </c>
      <c r="L49" s="39" t="str">
        <f>HYPERLINK("https://en.wikipedia.org/wiki/Aero_L-39_Albatros", "Aero L-39 NG (Stage 1)")</f>
        <v>Aero L-39 NG (Stage 1)</v>
      </c>
    </row>
    <row r="50" spans="1:14">
      <c r="A50" t="s">
        <v>18070</v>
      </c>
      <c r="B50">
        <v>57.01063917525773</v>
      </c>
      <c r="C50">
        <v>55.966588915662648</v>
      </c>
      <c r="D50">
        <v>21.055084799999999</v>
      </c>
      <c r="E50">
        <v>109.44736603773583</v>
      </c>
      <c r="F50">
        <v>42.601728000000001</v>
      </c>
      <c r="G50">
        <v>42.519801600000001</v>
      </c>
      <c r="H50">
        <v>36.871274014481095</v>
      </c>
      <c r="I50">
        <v>45.965306930693067</v>
      </c>
      <c r="J50">
        <v>73.520103021582727</v>
      </c>
      <c r="K50">
        <v>90.564897959183682</v>
      </c>
      <c r="L50">
        <v>63.18791489361702</v>
      </c>
    </row>
    <row r="53" spans="1:14" ht="18.600000000000001">
      <c r="N53" s="37"/>
    </row>
    <row r="56" spans="1:14" ht="18.600000000000001">
      <c r="N56" s="37"/>
    </row>
  </sheetData>
  <hyperlinks>
    <hyperlink ref="J1" r:id="rId1" display="https://en.wikipedia.org/wiki/FMA_IA_58_Pucar%C3%A1" xr:uid="{4259A43C-887D-46B6-8313-16B6F4423B8B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EDDF-12CC-4C2E-A25C-7FE0AA2C03B5}">
  <dimension ref="A1:L6"/>
  <sheetViews>
    <sheetView workbookViewId="0"/>
  </sheetViews>
  <sheetFormatPr defaultColWidth="8.85546875" defaultRowHeight="14.45"/>
  <sheetData>
    <row r="1" spans="1:12" ht="57.95">
      <c r="B1" s="2" t="s">
        <v>181</v>
      </c>
      <c r="C1" s="2" t="s">
        <v>182</v>
      </c>
      <c r="D1" s="2" t="s">
        <v>219</v>
      </c>
      <c r="E1" s="3" t="s">
        <v>18046</v>
      </c>
      <c r="F1" s="2" t="s">
        <v>18039</v>
      </c>
      <c r="G1" s="2" t="s">
        <v>184</v>
      </c>
      <c r="H1" s="2" t="s">
        <v>183</v>
      </c>
      <c r="I1" s="2" t="s">
        <v>163</v>
      </c>
      <c r="J1" s="4" t="s">
        <v>18040</v>
      </c>
      <c r="K1" s="4" t="s">
        <v>18041</v>
      </c>
      <c r="L1" s="2" t="s">
        <v>18071</v>
      </c>
    </row>
    <row r="2" spans="1:12">
      <c r="A2" t="s">
        <v>18072</v>
      </c>
      <c r="B2" s="5">
        <v>320</v>
      </c>
      <c r="C2" s="5">
        <v>316</v>
      </c>
      <c r="D2" s="5">
        <v>575</v>
      </c>
      <c r="E2" s="5" t="s">
        <v>33</v>
      </c>
      <c r="F2" s="5">
        <v>370</v>
      </c>
      <c r="G2" s="5">
        <v>348</v>
      </c>
      <c r="H2" s="5">
        <v>210</v>
      </c>
      <c r="I2" s="5">
        <v>450</v>
      </c>
      <c r="J2" s="5">
        <v>270</v>
      </c>
      <c r="K2" s="5">
        <v>187.7</v>
      </c>
    </row>
    <row r="3" spans="1:12">
      <c r="A3" t="s">
        <v>18073</v>
      </c>
      <c r="B3" s="5">
        <v>1600</v>
      </c>
      <c r="C3" s="5">
        <v>1600</v>
      </c>
      <c r="D3" s="8">
        <f>2*D4*D2*1.68781/D6</f>
        <v>22162.479672727273</v>
      </c>
      <c r="E3" s="5">
        <v>1040</v>
      </c>
      <c r="F3" s="5">
        <v>1600</v>
      </c>
      <c r="G3" s="5">
        <v>1150</v>
      </c>
      <c r="H3" s="5" t="s">
        <v>18074</v>
      </c>
      <c r="I3" s="5">
        <f>2*I4*I2*1.68781/550</f>
        <v>11047.483636363637</v>
      </c>
      <c r="J3" s="5" t="s">
        <v>18075</v>
      </c>
      <c r="K3" s="5" t="s">
        <v>18076</v>
      </c>
    </row>
    <row r="4" spans="1:12">
      <c r="A4" t="s">
        <v>18077</v>
      </c>
      <c r="B4" s="7"/>
      <c r="C4" s="7"/>
      <c r="D4" s="7">
        <v>6280</v>
      </c>
      <c r="E4" s="7"/>
      <c r="F4" s="6"/>
      <c r="G4" s="7"/>
      <c r="H4" s="7"/>
      <c r="I4" s="7">
        <v>4000</v>
      </c>
      <c r="J4" s="7"/>
      <c r="K4" s="7"/>
    </row>
    <row r="6" spans="1:12">
      <c r="C6" t="s">
        <v>18078</v>
      </c>
      <c r="D6">
        <v>550</v>
      </c>
    </row>
  </sheetData>
  <hyperlinks>
    <hyperlink ref="J1" r:id="rId1" display="https://en.wikipedia.org/wiki/FMA_IA_58_Pucar%C3%A1" xr:uid="{BCC01AFF-5B1D-48C0-8C62-86EBBEECD7B5}"/>
    <hyperlink ref="K1" r:id="rId2" display="https://en.wikipedia.org/wiki/Helio_AU-24_Stallion" xr:uid="{953A5294-946C-4C0A-BB28-83D053C2B52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7BED-5BCB-4FDE-BA7E-0D6EF6C81F98}">
  <dimension ref="A2:R25"/>
  <sheetViews>
    <sheetView workbookViewId="0"/>
  </sheetViews>
  <sheetFormatPr defaultColWidth="8.85546875" defaultRowHeight="14.45"/>
  <cols>
    <col min="1" max="1" width="16.42578125" customWidth="1"/>
    <col min="2" max="3" width="13.42578125" customWidth="1"/>
    <col min="4" max="4" width="13.140625" customWidth="1"/>
    <col min="5" max="5" width="9.140625" bestFit="1" customWidth="1"/>
    <col min="6" max="6" width="12" bestFit="1" customWidth="1"/>
    <col min="7" max="7" width="11.42578125" customWidth="1"/>
    <col min="8" max="8" width="17.42578125" customWidth="1"/>
    <col min="9" max="10" width="13" customWidth="1"/>
  </cols>
  <sheetData>
    <row r="2" spans="1:18">
      <c r="A2" s="17" t="s">
        <v>171</v>
      </c>
      <c r="B2" s="17" t="s">
        <v>172</v>
      </c>
      <c r="C2" s="17" t="s">
        <v>173</v>
      </c>
      <c r="D2" s="17" t="s">
        <v>174</v>
      </c>
      <c r="E2" s="17" t="s">
        <v>175</v>
      </c>
      <c r="F2" s="17" t="s">
        <v>176</v>
      </c>
      <c r="G2" s="17" t="s">
        <v>177</v>
      </c>
      <c r="H2" s="17" t="s">
        <v>178</v>
      </c>
      <c r="I2" s="17" t="s">
        <v>179</v>
      </c>
      <c r="J2" s="17" t="s">
        <v>180</v>
      </c>
      <c r="K2" s="17" t="s">
        <v>18079</v>
      </c>
    </row>
    <row r="3" spans="1:18">
      <c r="A3" t="s">
        <v>181</v>
      </c>
      <c r="B3" s="15">
        <v>11904.962158</v>
      </c>
      <c r="C3" s="15">
        <v>7054.7923899160824</v>
      </c>
      <c r="D3" s="15">
        <v>208.81986209999999</v>
      </c>
      <c r="E3">
        <v>6.7</v>
      </c>
      <c r="F3" s="15">
        <v>121.73333332999999</v>
      </c>
      <c r="G3" s="15">
        <v>540.09910000000002</v>
      </c>
      <c r="H3" s="15">
        <v>1600</v>
      </c>
      <c r="I3" s="15">
        <v>2950</v>
      </c>
      <c r="J3" s="15">
        <v>2820</v>
      </c>
      <c r="K3" s="16">
        <v>0.05</v>
      </c>
    </row>
    <row r="4" spans="1:18">
      <c r="A4" s="18" t="s">
        <v>182</v>
      </c>
      <c r="B4">
        <v>10000</v>
      </c>
      <c r="C4">
        <v>5890</v>
      </c>
      <c r="D4">
        <v>178.68091290000001</v>
      </c>
      <c r="E4">
        <v>6.5</v>
      </c>
      <c r="F4">
        <v>271.332312</v>
      </c>
      <c r="G4">
        <v>750</v>
      </c>
      <c r="H4">
        <v>1600</v>
      </c>
      <c r="I4" s="10">
        <v>2950</v>
      </c>
      <c r="J4" s="16">
        <v>2820</v>
      </c>
      <c r="K4" t="s">
        <v>18080</v>
      </c>
    </row>
    <row r="5" spans="1:18">
      <c r="A5" t="s">
        <v>165</v>
      </c>
      <c r="B5">
        <v>31843.569149983719</v>
      </c>
      <c r="C5">
        <v>15364</v>
      </c>
      <c r="D5">
        <v>290.9484985636638</v>
      </c>
      <c r="E5">
        <v>5.4974509803921556</v>
      </c>
      <c r="F5">
        <v>118.14700000000001</v>
      </c>
      <c r="G5">
        <v>412.13299999999998</v>
      </c>
      <c r="H5">
        <v>2088</v>
      </c>
      <c r="I5">
        <v>2800</v>
      </c>
      <c r="J5">
        <v>1250</v>
      </c>
      <c r="R5" t="s">
        <v>18081</v>
      </c>
    </row>
    <row r="6" spans="1:18">
      <c r="A6" s="19" t="s">
        <v>3</v>
      </c>
      <c r="B6">
        <v>16000</v>
      </c>
      <c r="C6">
        <v>7836</v>
      </c>
      <c r="D6">
        <v>401</v>
      </c>
      <c r="E6">
        <f>-59.25^2/D6</f>
        <v>8.7545199501246884</v>
      </c>
      <c r="F6">
        <v>153.59069700000001</v>
      </c>
      <c r="G6" s="45">
        <v>213</v>
      </c>
      <c r="H6">
        <v>1600</v>
      </c>
      <c r="I6" s="10">
        <v>1500</v>
      </c>
      <c r="J6">
        <v>1200</v>
      </c>
    </row>
    <row r="8" spans="1:18">
      <c r="A8" s="51" t="s">
        <v>219</v>
      </c>
      <c r="B8" s="51">
        <v>22928.075267227268</v>
      </c>
      <c r="C8" s="51">
        <v>10163.299999999999</v>
      </c>
      <c r="D8" s="51">
        <v>253.16717300101266</v>
      </c>
      <c r="E8" s="51">
        <v>4.3715816326530614</v>
      </c>
      <c r="F8" s="51">
        <v>151.28299999999999</v>
      </c>
      <c r="G8" s="51">
        <v>970.58180000000004</v>
      </c>
      <c r="H8" s="51"/>
      <c r="I8" s="51"/>
      <c r="J8" s="51"/>
      <c r="K8" s="51"/>
    </row>
    <row r="21" spans="2:3">
      <c r="B21" s="51" t="s">
        <v>18082</v>
      </c>
      <c r="C21" s="51"/>
    </row>
    <row r="22" spans="2:3">
      <c r="B22" s="45" t="s">
        <v>18083</v>
      </c>
      <c r="C22" s="45"/>
    </row>
    <row r="23" spans="2:3">
      <c r="B23" s="10" t="s">
        <v>18084</v>
      </c>
      <c r="C23" s="10"/>
    </row>
    <row r="24" spans="2:3">
      <c r="B24" t="s">
        <v>18085</v>
      </c>
    </row>
    <row r="25" spans="2:3">
      <c r="B25" t="s">
        <v>18086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6330F-7D8A-4F3B-8C83-4DA4B655D393}">
  <dimension ref="A1"/>
  <sheetViews>
    <sheetView topLeftCell="A22" workbookViewId="0">
      <selection activeCell="X45" sqref="X45"/>
    </sheetView>
  </sheetViews>
  <sheetFormatPr defaultColWidth="8.85546875" defaultRowHeight="14.4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E364-EF74-45C3-9B94-21ABBA5D0437}">
  <dimension ref="A1:C27"/>
  <sheetViews>
    <sheetView workbookViewId="0"/>
  </sheetViews>
  <sheetFormatPr defaultColWidth="8.85546875" defaultRowHeight="14.45"/>
  <cols>
    <col min="1" max="1" width="22.28515625" bestFit="1" customWidth="1"/>
  </cols>
  <sheetData>
    <row r="1" spans="1:3">
      <c r="A1" t="s">
        <v>18087</v>
      </c>
      <c r="B1" t="s">
        <v>18088</v>
      </c>
    </row>
    <row r="2" spans="1:3">
      <c r="A2" t="s">
        <v>18089</v>
      </c>
      <c r="B2" t="s">
        <v>18090</v>
      </c>
      <c r="C2" t="s">
        <v>18091</v>
      </c>
    </row>
    <row r="3" spans="1:3">
      <c r="A3" t="s">
        <v>18092</v>
      </c>
      <c r="B3" t="s">
        <v>18093</v>
      </c>
    </row>
    <row r="4" spans="1:3">
      <c r="A4" t="s">
        <v>18094</v>
      </c>
      <c r="B4" t="s">
        <v>18095</v>
      </c>
    </row>
    <row r="5" spans="1:3">
      <c r="A5" t="s">
        <v>18096</v>
      </c>
      <c r="B5" t="s">
        <v>18097</v>
      </c>
    </row>
    <row r="6" spans="1:3">
      <c r="A6" t="s">
        <v>18098</v>
      </c>
      <c r="B6" t="s">
        <v>18097</v>
      </c>
    </row>
    <row r="7" spans="1:3">
      <c r="A7" t="s">
        <v>18099</v>
      </c>
      <c r="B7" t="s">
        <v>18100</v>
      </c>
    </row>
    <row r="8" spans="1:3">
      <c r="A8" t="s">
        <v>18101</v>
      </c>
      <c r="B8" t="s">
        <v>18102</v>
      </c>
    </row>
    <row r="9" spans="1:3">
      <c r="A9" t="s">
        <v>18103</v>
      </c>
      <c r="B9" t="s">
        <v>18100</v>
      </c>
    </row>
    <row r="16" spans="1:3">
      <c r="A16" t="s">
        <v>18104</v>
      </c>
    </row>
    <row r="17" spans="1:2">
      <c r="A17" t="s">
        <v>18105</v>
      </c>
    </row>
    <row r="18" spans="1:2">
      <c r="A18" t="s">
        <v>18106</v>
      </c>
    </row>
    <row r="20" spans="1:2">
      <c r="A20" t="s">
        <v>18107</v>
      </c>
    </row>
    <row r="21" spans="1:2">
      <c r="A21" t="s">
        <v>18108</v>
      </c>
      <c r="B21" t="s">
        <v>18091</v>
      </c>
    </row>
    <row r="22" spans="1:2">
      <c r="A22" t="s">
        <v>18109</v>
      </c>
      <c r="B22" t="s">
        <v>18102</v>
      </c>
    </row>
    <row r="23" spans="1:2">
      <c r="A23" t="s">
        <v>18110</v>
      </c>
      <c r="B23" t="s">
        <v>18093</v>
      </c>
    </row>
    <row r="24" spans="1:2">
      <c r="A24" t="s">
        <v>18111</v>
      </c>
      <c r="B24" s="158" t="s">
        <v>18095</v>
      </c>
    </row>
    <row r="25" spans="1:2">
      <c r="A25" t="s">
        <v>18112</v>
      </c>
      <c r="B25" s="158"/>
    </row>
    <row r="26" spans="1:2">
      <c r="A26" t="s">
        <v>18113</v>
      </c>
      <c r="B26" s="158"/>
    </row>
    <row r="27" spans="1:2">
      <c r="A27" t="s">
        <v>18114</v>
      </c>
      <c r="B27" s="158"/>
    </row>
  </sheetData>
  <mergeCells count="1">
    <mergeCell ref="B24:B2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8DFD-A0A3-4B76-9EC9-C8C31889A321}">
  <dimension ref="A1:D8"/>
  <sheetViews>
    <sheetView workbookViewId="0"/>
  </sheetViews>
  <sheetFormatPr defaultColWidth="8.85546875" defaultRowHeight="14.45"/>
  <cols>
    <col min="2" max="2" width="16.85546875" bestFit="1" customWidth="1"/>
    <col min="3" max="3" width="13.28515625" customWidth="1"/>
    <col min="4" max="4" width="18.28515625" customWidth="1"/>
  </cols>
  <sheetData>
    <row r="1" spans="1:4">
      <c r="A1" s="21" t="s">
        <v>18115</v>
      </c>
      <c r="B1" s="21" t="s">
        <v>162</v>
      </c>
      <c r="C1" s="21" t="s">
        <v>18115</v>
      </c>
      <c r="D1" s="21" t="s">
        <v>162</v>
      </c>
    </row>
    <row r="2" spans="1:4">
      <c r="A2" s="22" t="s">
        <v>8</v>
      </c>
      <c r="B2" s="22" t="s">
        <v>18116</v>
      </c>
      <c r="C2" s="22" t="s">
        <v>18117</v>
      </c>
      <c r="D2" s="22" t="s">
        <v>18118</v>
      </c>
    </row>
    <row r="3" spans="1:4" ht="29.1">
      <c r="A3" s="22" t="s">
        <v>11</v>
      </c>
      <c r="B3" s="22" t="s">
        <v>18119</v>
      </c>
      <c r="C3" s="22" t="s">
        <v>18120</v>
      </c>
      <c r="D3" s="22" t="s">
        <v>18121</v>
      </c>
    </row>
    <row r="4" spans="1:4" ht="29.1">
      <c r="A4" s="22" t="s">
        <v>12</v>
      </c>
      <c r="B4" s="22" t="s">
        <v>18122</v>
      </c>
      <c r="C4" s="22" t="s">
        <v>18123</v>
      </c>
      <c r="D4" s="22" t="s">
        <v>18124</v>
      </c>
    </row>
    <row r="5" spans="1:4" ht="29.1">
      <c r="A5" s="22" t="s">
        <v>18125</v>
      </c>
      <c r="B5" s="22" t="s">
        <v>18126</v>
      </c>
      <c r="C5" s="22" t="s">
        <v>18127</v>
      </c>
      <c r="D5" s="22" t="s">
        <v>18128</v>
      </c>
    </row>
    <row r="6" spans="1:4" ht="29.1">
      <c r="A6" s="22" t="s">
        <v>18129</v>
      </c>
      <c r="B6" s="22">
        <v>7.48</v>
      </c>
      <c r="C6" s="22" t="s">
        <v>50</v>
      </c>
      <c r="D6" s="22" t="s">
        <v>18130</v>
      </c>
    </row>
    <row r="7" spans="1:4" ht="29.1">
      <c r="A7" s="22" t="s">
        <v>18131</v>
      </c>
      <c r="B7" s="22" t="s">
        <v>18132</v>
      </c>
      <c r="C7" s="22" t="s">
        <v>18133</v>
      </c>
      <c r="D7" s="22" t="s">
        <v>18134</v>
      </c>
    </row>
    <row r="8" spans="1:4" ht="29.1">
      <c r="A8" s="22" t="s">
        <v>18135</v>
      </c>
      <c r="B8" s="22" t="s">
        <v>18136</v>
      </c>
      <c r="C8" s="22" t="s">
        <v>137</v>
      </c>
      <c r="D8" s="22" t="s">
        <v>18137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2DFC-B8AE-834F-8FE5-8289D0D87DFA}">
  <dimension ref="A1:B2"/>
  <sheetViews>
    <sheetView topLeftCell="A19" workbookViewId="0">
      <selection activeCell="E31" sqref="E31"/>
    </sheetView>
  </sheetViews>
  <sheetFormatPr defaultColWidth="11.42578125" defaultRowHeight="14.45"/>
  <sheetData>
    <row r="1" spans="1:2">
      <c r="A1" t="s">
        <v>18138</v>
      </c>
    </row>
    <row r="2" spans="1:2">
      <c r="A2" t="s">
        <v>18139</v>
      </c>
      <c r="B2" t="s">
        <v>18140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02C4-EB16-4FD4-983C-DE80C09F8787}">
  <dimension ref="A1:D27"/>
  <sheetViews>
    <sheetView workbookViewId="0"/>
  </sheetViews>
  <sheetFormatPr defaultColWidth="9.140625" defaultRowHeight="14.45"/>
  <cols>
    <col min="1" max="1" width="15.85546875" style="1" customWidth="1"/>
    <col min="2" max="2" width="20.42578125" style="1" customWidth="1"/>
    <col min="3" max="3" width="18.140625" style="1" bestFit="1" customWidth="1"/>
    <col min="4" max="4" width="18.42578125" style="1" bestFit="1" customWidth="1"/>
    <col min="5" max="16384" width="9.140625" style="1"/>
  </cols>
  <sheetData>
    <row r="1" spans="1:4">
      <c r="A1" s="23" t="s">
        <v>18115</v>
      </c>
      <c r="B1" s="23" t="s">
        <v>162</v>
      </c>
      <c r="C1" s="23" t="s">
        <v>18115</v>
      </c>
      <c r="D1" s="23" t="s">
        <v>162</v>
      </c>
    </row>
    <row r="2" spans="1:4">
      <c r="A2" s="24" t="s">
        <v>8</v>
      </c>
      <c r="B2" s="24" t="s">
        <v>18141</v>
      </c>
      <c r="C2" s="24" t="s">
        <v>18117</v>
      </c>
      <c r="D2" s="24" t="s">
        <v>18142</v>
      </c>
    </row>
    <row r="3" spans="1:4">
      <c r="A3" s="24" t="s">
        <v>11</v>
      </c>
      <c r="B3" s="24" t="s">
        <v>18143</v>
      </c>
      <c r="C3" s="24" t="s">
        <v>18120</v>
      </c>
      <c r="D3" s="24" t="s">
        <v>18144</v>
      </c>
    </row>
    <row r="4" spans="1:4">
      <c r="A4" s="24" t="s">
        <v>12</v>
      </c>
      <c r="B4" s="24" t="s">
        <v>18145</v>
      </c>
      <c r="C4" s="24" t="s">
        <v>18123</v>
      </c>
      <c r="D4" s="24" t="s">
        <v>18146</v>
      </c>
    </row>
    <row r="5" spans="1:4">
      <c r="A5" s="24" t="s">
        <v>18125</v>
      </c>
      <c r="B5" s="24" t="s">
        <v>18147</v>
      </c>
      <c r="C5" s="24" t="s">
        <v>18127</v>
      </c>
      <c r="D5" s="24" t="s">
        <v>18148</v>
      </c>
    </row>
    <row r="6" spans="1:4">
      <c r="A6" s="24" t="s">
        <v>18131</v>
      </c>
      <c r="B6" s="24" t="s">
        <v>18149</v>
      </c>
      <c r="C6" s="24" t="s">
        <v>18150</v>
      </c>
      <c r="D6" s="24" t="s">
        <v>18151</v>
      </c>
    </row>
    <row r="7" spans="1:4" ht="29.1">
      <c r="A7" s="24" t="s">
        <v>18152</v>
      </c>
      <c r="B7" s="24" t="s">
        <v>18153</v>
      </c>
      <c r="C7" s="24" t="s">
        <v>50</v>
      </c>
      <c r="D7" s="24" t="s">
        <v>18154</v>
      </c>
    </row>
    <row r="8" spans="1:4">
      <c r="A8" s="24" t="s">
        <v>18133</v>
      </c>
      <c r="B8" s="24" t="s">
        <v>18155</v>
      </c>
      <c r="C8" s="24" t="s">
        <v>18156</v>
      </c>
      <c r="D8" s="24">
        <f>7 / -3.5</f>
        <v>-2</v>
      </c>
    </row>
    <row r="9" spans="1:4" ht="29.1">
      <c r="A9" s="24" t="s">
        <v>137</v>
      </c>
      <c r="B9" s="24" t="s">
        <v>18157</v>
      </c>
      <c r="C9" s="24"/>
    </row>
    <row r="10" spans="1:4">
      <c r="A10" s="24"/>
      <c r="B10" s="24"/>
    </row>
    <row r="11" spans="1:4">
      <c r="A11" s="24"/>
      <c r="B11" s="24"/>
    </row>
    <row r="12" spans="1:4">
      <c r="A12" s="24"/>
      <c r="B12" s="24"/>
    </row>
    <row r="13" spans="1:4">
      <c r="A13" s="23"/>
      <c r="B13" s="24"/>
    </row>
    <row r="14" spans="1:4">
      <c r="A14" s="24"/>
      <c r="B14" s="24"/>
    </row>
    <row r="15" spans="1:4">
      <c r="A15" s="24"/>
      <c r="B15" s="24"/>
    </row>
    <row r="16" spans="1:4">
      <c r="A16" s="24"/>
      <c r="B16" s="24"/>
    </row>
    <row r="17" spans="1:2">
      <c r="A17" s="24"/>
      <c r="B17" s="24"/>
    </row>
    <row r="18" spans="1:2">
      <c r="A18" s="24"/>
      <c r="B18" s="24"/>
    </row>
    <row r="19" spans="1:2">
      <c r="A19" s="24"/>
      <c r="B19" s="24"/>
    </row>
    <row r="20" spans="1:2">
      <c r="A20" s="23"/>
      <c r="B20" s="24"/>
    </row>
    <row r="21" spans="1:2">
      <c r="A21" s="24"/>
      <c r="B21" s="24"/>
    </row>
    <row r="22" spans="1:2">
      <c r="A22" s="24"/>
      <c r="B22" s="24"/>
    </row>
    <row r="23" spans="1:2">
      <c r="A23" s="23"/>
      <c r="B23" s="24"/>
    </row>
    <row r="24" spans="1:2">
      <c r="A24" s="24"/>
      <c r="B24" s="24"/>
    </row>
    <row r="25" spans="1:2">
      <c r="A25" s="24"/>
      <c r="B25" s="24"/>
    </row>
    <row r="26" spans="1:2">
      <c r="A26" s="23"/>
      <c r="B26" s="24"/>
    </row>
    <row r="27" spans="1:2">
      <c r="A27" s="24"/>
      <c r="B27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C3DA-93BB-41EC-BE18-0072EAE90543}">
  <dimension ref="A1:D6"/>
  <sheetViews>
    <sheetView workbookViewId="0">
      <selection sqref="A1:D6"/>
    </sheetView>
  </sheetViews>
  <sheetFormatPr defaultRowHeight="14.45"/>
  <sheetData>
    <row r="1" spans="1:4" ht="43.5">
      <c r="A1" s="21" t="s">
        <v>162</v>
      </c>
      <c r="B1" s="21" t="s">
        <v>163</v>
      </c>
      <c r="C1" s="21" t="s">
        <v>164</v>
      </c>
      <c r="D1" s="21" t="s">
        <v>165</v>
      </c>
    </row>
    <row r="2" spans="1:4" ht="29.1">
      <c r="A2" s="22" t="s">
        <v>166</v>
      </c>
      <c r="B2" s="22">
        <v>43.5</v>
      </c>
      <c r="C2" s="22">
        <v>37.299999999999997</v>
      </c>
      <c r="D2" s="22">
        <v>44</v>
      </c>
    </row>
    <row r="3" spans="1:4" ht="29.1">
      <c r="A3" s="22" t="s">
        <v>167</v>
      </c>
      <c r="B3" s="22">
        <v>47.8</v>
      </c>
      <c r="C3" s="22">
        <v>36.5</v>
      </c>
      <c r="D3" s="22">
        <v>40</v>
      </c>
    </row>
    <row r="4" spans="1:4" ht="29.1">
      <c r="A4" s="22" t="s">
        <v>168</v>
      </c>
      <c r="B4" s="22">
        <v>13.3</v>
      </c>
      <c r="C4" s="22">
        <v>13</v>
      </c>
      <c r="D4" s="22">
        <v>15.2</v>
      </c>
    </row>
    <row r="5" spans="1:4" ht="57.95">
      <c r="A5" s="22" t="s">
        <v>169</v>
      </c>
      <c r="B5" s="148">
        <v>6000</v>
      </c>
      <c r="C5" s="148">
        <v>3420</v>
      </c>
      <c r="D5" s="148">
        <v>3200</v>
      </c>
    </row>
    <row r="6" spans="1:4" ht="43.5">
      <c r="A6" s="22" t="s">
        <v>170</v>
      </c>
      <c r="B6" s="22">
        <v>450</v>
      </c>
      <c r="C6" s="22">
        <v>320</v>
      </c>
      <c r="D6" s="22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DE4E-2574-4FD8-BFE4-66995253E5B8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983D-4935-4C56-A1CA-96B3D609CB3D}">
  <dimension ref="A1:K16"/>
  <sheetViews>
    <sheetView workbookViewId="0">
      <selection activeCell="J1" sqref="J1:J1048576"/>
    </sheetView>
  </sheetViews>
  <sheetFormatPr defaultColWidth="8.85546875" defaultRowHeight="14.45"/>
  <cols>
    <col min="1" max="1" width="16.42578125" customWidth="1"/>
    <col min="2" max="3" width="13.42578125" customWidth="1"/>
    <col min="4" max="4" width="13.140625" customWidth="1"/>
    <col min="6" max="6" width="12" bestFit="1" customWidth="1"/>
    <col min="7" max="7" width="11.42578125" customWidth="1"/>
    <col min="8" max="8" width="17.42578125" customWidth="1"/>
    <col min="9" max="10" width="13" customWidth="1"/>
  </cols>
  <sheetData>
    <row r="1" spans="1:11">
      <c r="A1" s="17" t="s">
        <v>171</v>
      </c>
      <c r="B1" s="17" t="s">
        <v>172</v>
      </c>
      <c r="C1" s="17" t="s">
        <v>173</v>
      </c>
      <c r="D1" s="17" t="s">
        <v>174</v>
      </c>
      <c r="E1" s="17" t="s">
        <v>175</v>
      </c>
      <c r="F1" s="17" t="s">
        <v>176</v>
      </c>
      <c r="G1" s="17" t="s">
        <v>177</v>
      </c>
      <c r="H1" s="17" t="s">
        <v>178</v>
      </c>
      <c r="I1" s="17" t="s">
        <v>179</v>
      </c>
      <c r="J1" s="17" t="s">
        <v>180</v>
      </c>
    </row>
    <row r="2" spans="1:11">
      <c r="A2" t="s">
        <v>181</v>
      </c>
      <c r="B2" s="15">
        <v>11904.962158</v>
      </c>
      <c r="C2" s="15">
        <v>7054.7923899160824</v>
      </c>
      <c r="D2" s="15">
        <v>208.81986209999999</v>
      </c>
      <c r="E2">
        <v>6.7</v>
      </c>
      <c r="F2" s="15">
        <v>121.733</v>
      </c>
      <c r="G2" s="15">
        <v>540.09910000000002</v>
      </c>
      <c r="H2" s="15">
        <v>1600</v>
      </c>
      <c r="I2" s="15">
        <v>2950</v>
      </c>
      <c r="J2" s="15">
        <v>2820</v>
      </c>
    </row>
    <row r="3" spans="1:11">
      <c r="A3" s="18" t="s">
        <v>182</v>
      </c>
      <c r="B3">
        <v>10000</v>
      </c>
      <c r="C3">
        <v>5890</v>
      </c>
      <c r="D3">
        <v>178.68091290000001</v>
      </c>
      <c r="E3">
        <v>6.5</v>
      </c>
      <c r="F3">
        <v>102</v>
      </c>
      <c r="G3">
        <v>750</v>
      </c>
      <c r="H3">
        <v>1600</v>
      </c>
      <c r="I3" s="10">
        <v>2950</v>
      </c>
      <c r="J3" s="16">
        <v>2820</v>
      </c>
    </row>
    <row r="4" spans="1:11">
      <c r="A4" t="s">
        <v>165</v>
      </c>
      <c r="B4">
        <v>31843.569149983719</v>
      </c>
      <c r="C4">
        <v>15364</v>
      </c>
      <c r="D4">
        <v>290.9484985636638</v>
      </c>
      <c r="E4">
        <v>5.4974509803921556</v>
      </c>
      <c r="F4">
        <v>118.14700000000001</v>
      </c>
      <c r="G4">
        <v>412.13299999999998</v>
      </c>
      <c r="H4">
        <v>2088</v>
      </c>
      <c r="I4">
        <v>2800</v>
      </c>
      <c r="J4">
        <v>2500</v>
      </c>
    </row>
    <row r="5" spans="1:11">
      <c r="A5" s="19" t="s">
        <v>3</v>
      </c>
      <c r="B5">
        <v>16000</v>
      </c>
      <c r="C5">
        <v>7836</v>
      </c>
      <c r="D5">
        <v>401</v>
      </c>
      <c r="E5">
        <f>-59.25^2/D5</f>
        <v>8.7545199501246884</v>
      </c>
      <c r="F5">
        <v>154</v>
      </c>
      <c r="G5" s="45">
        <v>360</v>
      </c>
      <c r="H5">
        <v>1600</v>
      </c>
      <c r="I5" s="10">
        <v>2400</v>
      </c>
      <c r="J5" s="10">
        <v>2400</v>
      </c>
    </row>
    <row r="6" spans="1:11">
      <c r="A6" t="s">
        <v>183</v>
      </c>
      <c r="B6">
        <v>14799.6</v>
      </c>
      <c r="C6">
        <v>9259.4</v>
      </c>
      <c r="D6">
        <v>401</v>
      </c>
      <c r="E6">
        <v>8.8000000000000007</v>
      </c>
      <c r="F6" s="10">
        <v>154</v>
      </c>
      <c r="G6" s="10">
        <v>360</v>
      </c>
      <c r="H6" s="10">
        <v>1600</v>
      </c>
      <c r="I6" s="10">
        <v>2400</v>
      </c>
      <c r="J6" s="10">
        <v>2400</v>
      </c>
    </row>
    <row r="7" spans="1:11">
      <c r="A7" t="s">
        <v>184</v>
      </c>
      <c r="B7">
        <v>7308.3</v>
      </c>
      <c r="C7">
        <v>4199.8</v>
      </c>
      <c r="D7">
        <v>172.3</v>
      </c>
      <c r="E7">
        <v>7</v>
      </c>
      <c r="F7">
        <v>120.1</v>
      </c>
      <c r="G7">
        <v>348</v>
      </c>
      <c r="H7">
        <v>1150</v>
      </c>
      <c r="I7" s="10">
        <v>1800</v>
      </c>
      <c r="J7" s="10">
        <v>1800</v>
      </c>
      <c r="K7" t="s">
        <v>185</v>
      </c>
    </row>
    <row r="8" spans="1:11">
      <c r="A8" t="s">
        <v>186</v>
      </c>
      <c r="B8">
        <v>14991</v>
      </c>
      <c r="C8">
        <v>8863</v>
      </c>
      <c r="D8">
        <v>326.10000000000002</v>
      </c>
      <c r="E8">
        <v>6.9</v>
      </c>
      <c r="F8">
        <v>77</v>
      </c>
      <c r="G8">
        <v>270</v>
      </c>
      <c r="H8">
        <v>1900</v>
      </c>
      <c r="I8" s="10">
        <v>1400</v>
      </c>
      <c r="J8" s="10">
        <v>800</v>
      </c>
      <c r="K8" t="s">
        <v>185</v>
      </c>
    </row>
    <row r="12" spans="1:11">
      <c r="A12" s="128" t="s">
        <v>187</v>
      </c>
      <c r="B12" s="128" t="s">
        <v>172</v>
      </c>
      <c r="C12" s="128" t="s">
        <v>173</v>
      </c>
      <c r="D12" s="128" t="s">
        <v>174</v>
      </c>
      <c r="E12" s="128" t="s">
        <v>175</v>
      </c>
      <c r="F12" s="128" t="s">
        <v>176</v>
      </c>
      <c r="G12" s="128" t="s">
        <v>177</v>
      </c>
      <c r="H12" s="128" t="s">
        <v>188</v>
      </c>
      <c r="I12" s="128" t="s">
        <v>179</v>
      </c>
      <c r="J12" s="128" t="s">
        <v>180</v>
      </c>
    </row>
    <row r="13" spans="1:11">
      <c r="A13" t="s">
        <v>163</v>
      </c>
      <c r="B13">
        <v>21999.9</v>
      </c>
      <c r="C13">
        <v>12700.8</v>
      </c>
      <c r="D13">
        <v>175.3</v>
      </c>
      <c r="E13">
        <v>7.6</v>
      </c>
      <c r="F13">
        <v>160</v>
      </c>
      <c r="G13">
        <v>762.67</v>
      </c>
      <c r="H13">
        <v>8000</v>
      </c>
      <c r="I13" s="10">
        <v>3000</v>
      </c>
      <c r="J13" s="10">
        <v>2500</v>
      </c>
    </row>
    <row r="14" spans="1:11">
      <c r="A14" t="s">
        <v>5</v>
      </c>
      <c r="B14">
        <v>22686</v>
      </c>
      <c r="C14">
        <v>10141</v>
      </c>
      <c r="D14">
        <v>253.2</v>
      </c>
      <c r="E14">
        <v>4.5</v>
      </c>
      <c r="F14">
        <v>150.37200000000001</v>
      </c>
      <c r="G14">
        <v>966.02</v>
      </c>
      <c r="H14">
        <v>11023.11</v>
      </c>
      <c r="I14" s="10">
        <v>1800</v>
      </c>
      <c r="J14" s="10">
        <v>2460</v>
      </c>
    </row>
    <row r="15" spans="1:11">
      <c r="A15" t="s">
        <v>189</v>
      </c>
      <c r="B15">
        <v>22928.1</v>
      </c>
      <c r="C15">
        <v>10163.299999999999</v>
      </c>
      <c r="D15">
        <v>253.2</v>
      </c>
      <c r="E15">
        <v>4.4000000000000004</v>
      </c>
      <c r="F15">
        <v>160.38999999999999</v>
      </c>
      <c r="G15">
        <v>993.36</v>
      </c>
      <c r="H15">
        <v>12560</v>
      </c>
      <c r="I15" s="10">
        <v>1350</v>
      </c>
      <c r="J15" s="10">
        <v>1850</v>
      </c>
    </row>
    <row r="16" spans="1:11">
      <c r="A16" t="s">
        <v>4</v>
      </c>
      <c r="B16">
        <v>21605</v>
      </c>
      <c r="C16">
        <v>9921</v>
      </c>
      <c r="D16">
        <v>247.57</v>
      </c>
      <c r="E16" s="10">
        <v>4.5</v>
      </c>
      <c r="F16" s="10">
        <v>164</v>
      </c>
      <c r="G16">
        <v>1562.95</v>
      </c>
      <c r="H16">
        <v>18518</v>
      </c>
      <c r="I16" s="10">
        <v>1640</v>
      </c>
      <c r="J16" s="10">
        <v>1480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3F2FF-23CF-4DA8-B45F-96FA78DDBC95}">
  <dimension ref="A1:I16"/>
  <sheetViews>
    <sheetView workbookViewId="0">
      <selection activeCell="D1" sqref="D1:F12"/>
    </sheetView>
  </sheetViews>
  <sheetFormatPr defaultRowHeight="14.45"/>
  <cols>
    <col min="1" max="1" width="19.7109375" customWidth="1"/>
    <col min="2" max="2" width="11" customWidth="1"/>
    <col min="4" max="4" width="24.5703125" customWidth="1"/>
  </cols>
  <sheetData>
    <row r="1" spans="1:9">
      <c r="A1" s="17" t="s">
        <v>171</v>
      </c>
      <c r="B1" s="17" t="s">
        <v>179</v>
      </c>
      <c r="D1" s="17" t="s">
        <v>171</v>
      </c>
      <c r="E1" s="17" t="s">
        <v>180</v>
      </c>
    </row>
    <row r="2" spans="1:9">
      <c r="A2" t="s">
        <v>181</v>
      </c>
      <c r="B2" s="15">
        <v>2950</v>
      </c>
      <c r="D2" t="s">
        <v>181</v>
      </c>
      <c r="E2" s="15">
        <v>2820</v>
      </c>
      <c r="F2" t="s">
        <v>190</v>
      </c>
    </row>
    <row r="3" spans="1:9">
      <c r="A3" s="18" t="s">
        <v>182</v>
      </c>
      <c r="B3" s="10">
        <v>2950</v>
      </c>
      <c r="D3" s="18" t="s">
        <v>182</v>
      </c>
      <c r="E3" s="16">
        <v>2820</v>
      </c>
      <c r="F3" t="s">
        <v>190</v>
      </c>
    </row>
    <row r="4" spans="1:9">
      <c r="A4" t="s">
        <v>165</v>
      </c>
      <c r="B4">
        <v>2800</v>
      </c>
      <c r="D4" t="s">
        <v>165</v>
      </c>
      <c r="E4">
        <v>2500</v>
      </c>
      <c r="F4" t="s">
        <v>190</v>
      </c>
    </row>
    <row r="5" spans="1:9">
      <c r="A5" s="19" t="s">
        <v>3</v>
      </c>
      <c r="B5" s="10">
        <v>1500</v>
      </c>
      <c r="D5" s="19" t="s">
        <v>3</v>
      </c>
      <c r="E5" s="10">
        <v>2400</v>
      </c>
      <c r="F5" t="s">
        <v>190</v>
      </c>
    </row>
    <row r="6" spans="1:9">
      <c r="A6" t="s">
        <v>183</v>
      </c>
      <c r="B6" s="10">
        <v>1500</v>
      </c>
      <c r="D6" t="s">
        <v>183</v>
      </c>
      <c r="E6" s="10">
        <v>2400</v>
      </c>
      <c r="F6" t="s">
        <v>190</v>
      </c>
    </row>
    <row r="7" spans="1:9">
      <c r="A7" t="s">
        <v>184</v>
      </c>
      <c r="B7" s="10">
        <v>1800</v>
      </c>
      <c r="D7" t="s">
        <v>184</v>
      </c>
      <c r="E7" s="10">
        <v>1800</v>
      </c>
      <c r="F7" t="s">
        <v>190</v>
      </c>
    </row>
    <row r="8" spans="1:9">
      <c r="A8" t="s">
        <v>186</v>
      </c>
      <c r="B8" s="10">
        <v>1400</v>
      </c>
      <c r="D8" t="s">
        <v>186</v>
      </c>
      <c r="E8" s="10">
        <v>800</v>
      </c>
      <c r="F8" t="s">
        <v>190</v>
      </c>
      <c r="I8" t="s">
        <v>191</v>
      </c>
    </row>
    <row r="9" spans="1:9">
      <c r="A9" t="s">
        <v>163</v>
      </c>
      <c r="B9" s="10">
        <v>3000</v>
      </c>
      <c r="D9" t="s">
        <v>163</v>
      </c>
      <c r="E9" s="10">
        <v>2500</v>
      </c>
      <c r="F9" t="s">
        <v>192</v>
      </c>
    </row>
    <row r="10" spans="1:9">
      <c r="A10" t="s">
        <v>5</v>
      </c>
      <c r="B10" s="10">
        <v>1800</v>
      </c>
      <c r="D10" t="s">
        <v>5</v>
      </c>
      <c r="E10" s="10">
        <v>2460</v>
      </c>
      <c r="F10" t="s">
        <v>192</v>
      </c>
    </row>
    <row r="11" spans="1:9">
      <c r="A11" t="s">
        <v>189</v>
      </c>
      <c r="B11" s="10">
        <v>1350</v>
      </c>
      <c r="D11" t="s">
        <v>189</v>
      </c>
      <c r="E11" s="10">
        <v>1850</v>
      </c>
      <c r="F11" t="s">
        <v>192</v>
      </c>
    </row>
    <row r="12" spans="1:9">
      <c r="A12" t="s">
        <v>4</v>
      </c>
      <c r="B12" s="10">
        <v>1640</v>
      </c>
      <c r="D12" t="s">
        <v>4</v>
      </c>
      <c r="E12" s="10">
        <v>1480</v>
      </c>
      <c r="F12" t="s">
        <v>192</v>
      </c>
    </row>
    <row r="13" spans="1:9">
      <c r="B13" s="10"/>
      <c r="E13" s="10"/>
    </row>
    <row r="14" spans="1:9">
      <c r="B14" s="10"/>
      <c r="E14" s="10"/>
    </row>
    <row r="15" spans="1:9">
      <c r="B15" s="10"/>
      <c r="E15" s="10"/>
    </row>
    <row r="16" spans="1:9">
      <c r="B16" s="10"/>
      <c r="E16" s="10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023A-A245-4C85-AE1F-216786076C3F}">
  <dimension ref="A1:Z57"/>
  <sheetViews>
    <sheetView tabSelected="1" workbookViewId="0">
      <selection activeCell="S3" sqref="S3"/>
    </sheetView>
  </sheetViews>
  <sheetFormatPr defaultColWidth="8.85546875" defaultRowHeight="30" customHeight="1"/>
  <cols>
    <col min="1" max="1" width="25" bestFit="1" customWidth="1"/>
    <col min="2" max="2" width="15" bestFit="1" customWidth="1"/>
    <col min="3" max="3" width="12.7109375" bestFit="1" customWidth="1"/>
    <col min="4" max="5" width="12.7109375" customWidth="1"/>
    <col min="6" max="6" width="11.7109375" bestFit="1" customWidth="1"/>
    <col min="7" max="8" width="11.7109375" customWidth="1"/>
    <col min="9" max="9" width="16.42578125" bestFit="1" customWidth="1"/>
    <col min="14" max="14" width="9.140625" bestFit="1" customWidth="1"/>
    <col min="18" max="18" width="9.140625" bestFit="1" customWidth="1"/>
    <col min="21" max="21" width="13.140625" bestFit="1" customWidth="1"/>
  </cols>
  <sheetData>
    <row r="1" spans="1:26" ht="30" customHeight="1">
      <c r="A1" t="s">
        <v>193</v>
      </c>
      <c r="B1" t="s">
        <v>194</v>
      </c>
      <c r="C1" t="s">
        <v>188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S1" t="s">
        <v>207</v>
      </c>
      <c r="V1" t="s">
        <v>208</v>
      </c>
      <c r="Z1" s="47" t="s">
        <v>209</v>
      </c>
    </row>
    <row r="2" spans="1:26" ht="30" customHeight="1">
      <c r="A2" s="37" t="str">
        <f>HYPERLINK("https://en.wikipedia.org/wiki/Embraer_EMB_314_Super_Tucano", "Super Tucano")</f>
        <v>Super Tucano</v>
      </c>
      <c r="B2">
        <f>Aircraft_Design_Full_Row_Labels!D53</f>
        <v>1600</v>
      </c>
      <c r="D2">
        <f>Aircraft_Design_Full_Row_Labels!D58</f>
        <v>208.81986208416859</v>
      </c>
      <c r="E2" s="129">
        <f>Aircraft_Design_Full_Row_Labels!D27</f>
        <v>281</v>
      </c>
      <c r="I2">
        <v>11905</v>
      </c>
      <c r="J2">
        <f t="shared" ref="J2:J12" si="0">B2*$S$2</f>
        <v>1360</v>
      </c>
      <c r="K2">
        <f>(J2*550)/(E2*1.68781)</f>
        <v>1577.1453588881766</v>
      </c>
      <c r="L2">
        <f>2*B2*$S$2/($W$7*(E2*1.68781)^2*D2)</f>
        <v>2.4351487664557712E-2</v>
      </c>
      <c r="M2">
        <f t="shared" ref="M2:M12" si="1">2*I2*$S$2/($W$7*(E2*1.68781)^2*D2)</f>
        <v>0.18119028790409974</v>
      </c>
      <c r="N2">
        <f>I2/K2</f>
        <v>7.5484481711898397</v>
      </c>
      <c r="P2" t="s">
        <v>210</v>
      </c>
      <c r="S2">
        <v>0.85</v>
      </c>
      <c r="V2" t="s">
        <v>211</v>
      </c>
      <c r="Z2" t="s">
        <v>212</v>
      </c>
    </row>
    <row r="3" spans="1:26" ht="30" customHeight="1">
      <c r="A3" s="37" t="str">
        <f>HYPERLINK("https://en.wikipedia.org/wiki/Beechcraft_AT-6", "AT-6 Wolverine")</f>
        <v>AT-6 Wolverine</v>
      </c>
      <c r="B3">
        <f>Aircraft_Design_Full_Row_Labels!E53</f>
        <v>1600</v>
      </c>
      <c r="D3">
        <f>Aircraft_Design_Full_Row_Labels!E58</f>
        <v>178.68091291738142</v>
      </c>
      <c r="E3" s="127">
        <f>Aircraft_Design_Full_Row_Labels!E27</f>
        <v>270</v>
      </c>
      <c r="F3">
        <v>0</v>
      </c>
      <c r="G3">
        <v>2.3999999999999998E-3</v>
      </c>
      <c r="I3">
        <v>10000.200000000001</v>
      </c>
      <c r="J3">
        <f t="shared" si="0"/>
        <v>1360</v>
      </c>
      <c r="K3">
        <f t="shared" ref="K3:K12" si="2">(J3*550)/(E3*1.68781)</f>
        <v>1641.3994290651024</v>
      </c>
      <c r="L3">
        <f>2*B3*$S$2/($W$7*(E3*1.68781)^2*D3)</f>
        <v>3.0825082766567615E-2</v>
      </c>
      <c r="M3">
        <f t="shared" si="1"/>
        <v>0.19266062042639343</v>
      </c>
      <c r="N3" s="40">
        <f>I3/K3</f>
        <v>6.0924841467112305</v>
      </c>
      <c r="V3" t="s">
        <v>213</v>
      </c>
    </row>
    <row r="4" spans="1:26" ht="30" customHeight="1">
      <c r="A4" s="38" t="str">
        <f>HYPERLINK("https://en.wikipedia.org/wiki/North_American_Rockwell_OV-10_Bronco", "OV-10 Bronco (D model)")</f>
        <v>OV-10 Bronco (D model)</v>
      </c>
      <c r="B4" s="48">
        <f>Aircraft_Design_Full_Row_Labels!G53*2</f>
        <v>2080</v>
      </c>
      <c r="C4" s="52"/>
      <c r="D4" s="52">
        <f>Aircraft_Design_Full_Row_Labels!G58</f>
        <v>290.9484985636638</v>
      </c>
      <c r="E4" s="130">
        <f>Aircraft_Design_Full_Row_Labels!G27</f>
        <v>194</v>
      </c>
      <c r="F4">
        <v>0</v>
      </c>
      <c r="G4" s="52">
        <v>2.3999999999999998E-3</v>
      </c>
      <c r="H4" s="52">
        <v>240</v>
      </c>
      <c r="I4" s="52">
        <v>14444</v>
      </c>
      <c r="J4">
        <f t="shared" si="0"/>
        <v>1768</v>
      </c>
      <c r="K4">
        <f>(J4*550)/(E4*1.68781)</f>
        <v>2969.7484515559327</v>
      </c>
      <c r="L4">
        <f>2*B4*$S$2/($W$7*(E4*1.68781)^2*D4)</f>
        <v>4.7668744593168402E-2</v>
      </c>
      <c r="M4">
        <f>2*I4*$S$2/($W$7*(E4*1.68781)^2*D4)</f>
        <v>0.33102276293448291</v>
      </c>
      <c r="N4">
        <f>I5/K4</f>
        <v>3.155149384821061</v>
      </c>
      <c r="V4" t="s">
        <v>214</v>
      </c>
    </row>
    <row r="5" spans="1:26" ht="30" customHeight="1">
      <c r="A5" s="37" t="str">
        <f>HYPERLINK("https://en.wikipedia.org/wiki/Pilatus_PC-21", "PC-21")</f>
        <v>PC-21</v>
      </c>
      <c r="B5" s="48">
        <f>Aircraft_Design_Full_Row_Labels!H53</f>
        <v>1600</v>
      </c>
      <c r="C5" s="52"/>
      <c r="D5" s="52">
        <f>Aircraft_Design_Full_Row_Labels!H58</f>
        <v>163.8374804527387</v>
      </c>
      <c r="E5" s="129">
        <f>Aircraft_Design_Full_Row_Labels!H26</f>
        <v>370</v>
      </c>
      <c r="I5">
        <v>9370</v>
      </c>
      <c r="J5">
        <f t="shared" si="0"/>
        <v>1360</v>
      </c>
      <c r="K5">
        <f>(J5*550)/(E5*1.68781)</f>
        <v>1197.7779617502099</v>
      </c>
      <c r="L5">
        <f>2*B5*$S$2/($W$7*(E5*1.68781)^2*D5)</f>
        <v>1.7901657080270878E-2</v>
      </c>
      <c r="M5">
        <f t="shared" si="1"/>
        <v>0.10483657927633633</v>
      </c>
      <c r="N5" t="e">
        <f>#REF!/K5</f>
        <v>#REF!</v>
      </c>
      <c r="V5" t="s">
        <v>215</v>
      </c>
    </row>
    <row r="6" spans="1:26" ht="30" customHeight="1">
      <c r="A6" s="37" t="str">
        <f>HYPERLINK("https://en.wikipedia.org/wiki/KAI_KT-1", "KAI KT-1")</f>
        <v>KAI KT-1</v>
      </c>
      <c r="B6" s="48">
        <f>Aircraft_Design_Full_Row_Labels!I53</f>
        <v>1150</v>
      </c>
      <c r="C6" s="52"/>
      <c r="D6" s="52">
        <f>Aircraft_Design_Full_Row_Labels!I58</f>
        <v>172.33020577152269</v>
      </c>
      <c r="E6" s="129">
        <f>Aircraft_Design_Full_Row_Labels!I27</f>
        <v>270</v>
      </c>
      <c r="I6">
        <v>7308</v>
      </c>
      <c r="J6">
        <f t="shared" si="0"/>
        <v>977.5</v>
      </c>
      <c r="K6">
        <f t="shared" si="2"/>
        <v>1179.7558396405423</v>
      </c>
      <c r="L6">
        <f t="shared" ref="L6:L12" si="3">2*B6*$S$2/($W$7*(E6*1.68781)^2*D6)</f>
        <v>2.2972003045509674E-2</v>
      </c>
      <c r="M6">
        <f t="shared" si="1"/>
        <v>0.14598208544050842</v>
      </c>
      <c r="N6">
        <f t="shared" ref="N6:N10" si="4">I6/K6</f>
        <v>6.1945020778423627</v>
      </c>
      <c r="V6" t="s">
        <v>216</v>
      </c>
      <c r="W6">
        <v>1.68781</v>
      </c>
    </row>
    <row r="7" spans="1:26" ht="30" customHeight="1">
      <c r="A7" s="37" t="str">
        <f>HYPERLINK("https://en.wikipedia.org/wiki/IOMAX_Archangel", "IOMAX Archangel")</f>
        <v>IOMAX Archangel</v>
      </c>
      <c r="B7" s="48">
        <f>Aircraft_Design_Full_Row_Labels!J53</f>
        <v>1600</v>
      </c>
      <c r="C7" s="52"/>
      <c r="D7" s="52">
        <f>Aircraft_Design_Full_Row_Labels!J58</f>
        <v>401.3862194391055</v>
      </c>
      <c r="E7" s="49">
        <f>Aircraft_Design_Full_Row_Labels!J27</f>
        <v>180</v>
      </c>
      <c r="I7">
        <v>14800</v>
      </c>
      <c r="J7">
        <f t="shared" si="0"/>
        <v>1360</v>
      </c>
      <c r="K7">
        <f t="shared" si="2"/>
        <v>2462.0991435976534</v>
      </c>
      <c r="L7">
        <f t="shared" si="3"/>
        <v>3.0874680647125251E-2</v>
      </c>
      <c r="M7">
        <f t="shared" si="1"/>
        <v>0.28559079598590859</v>
      </c>
      <c r="N7">
        <f t="shared" si="4"/>
        <v>6.0111308021390375</v>
      </c>
      <c r="V7" t="s">
        <v>217</v>
      </c>
      <c r="W7">
        <v>2.3779999999999999E-3</v>
      </c>
    </row>
    <row r="8" spans="1:26" ht="30" customHeight="1">
      <c r="A8" s="50" t="str">
        <f>HYPERLINK("https://en.wikipedia.org/wiki/FMA_IA_58_Pucar%C3%A1", "FMA IA 58 Pucara")</f>
        <v>FMA IA 58 Pucara</v>
      </c>
      <c r="B8" s="40">
        <f>Aircraft_Design_Full_Row_Labels!L53*2</f>
        <v>1900</v>
      </c>
      <c r="C8" s="40"/>
      <c r="D8" s="40">
        <f>Aircraft_Design_Full_Row_Labels!L58</f>
        <v>326.14648562630458</v>
      </c>
      <c r="E8" s="53">
        <f>Aircraft_Design_Full_Row_Labels!L27</f>
        <v>230</v>
      </c>
      <c r="F8" s="40">
        <v>6000</v>
      </c>
      <c r="G8" s="131">
        <v>2E-3</v>
      </c>
      <c r="H8" s="40"/>
      <c r="I8" s="40">
        <v>14991</v>
      </c>
      <c r="J8" s="40">
        <f t="shared" si="0"/>
        <v>1615</v>
      </c>
      <c r="K8">
        <f t="shared" si="2"/>
        <v>2288.1464867130367</v>
      </c>
      <c r="L8">
        <f t="shared" si="3"/>
        <v>2.7636000093720511E-2</v>
      </c>
      <c r="M8">
        <f t="shared" si="1"/>
        <v>0.21804804073945483</v>
      </c>
      <c r="N8" s="40">
        <f t="shared" si="4"/>
        <v>6.5515910310160432</v>
      </c>
    </row>
    <row r="9" spans="1:26" ht="30" customHeight="1">
      <c r="A9" s="37" t="str">
        <f>HYPERLINK("https://en.wikipedia.org/wiki/Helio_Courier", "Helio AU-24 Stallion")</f>
        <v>Helio AU-24 Stallion</v>
      </c>
      <c r="B9" s="40">
        <f>Aircraft_Design_Full_Row_Labels!M53</f>
        <v>1700</v>
      </c>
      <c r="C9" s="40"/>
      <c r="D9" s="40">
        <f>Aircraft_Design_Full_Row_Labels!M58</f>
        <v>242.18798437596874</v>
      </c>
      <c r="E9" s="132">
        <f>Aircraft_Design_Full_Row_Labels!M27</f>
        <v>139</v>
      </c>
      <c r="F9" s="40"/>
      <c r="G9" s="40"/>
      <c r="H9" s="40"/>
      <c r="I9" s="40">
        <v>5100</v>
      </c>
      <c r="J9" s="40">
        <f t="shared" si="0"/>
        <v>1445</v>
      </c>
      <c r="K9">
        <f t="shared" si="2"/>
        <v>3387.6004403816632</v>
      </c>
      <c r="L9">
        <f t="shared" si="3"/>
        <v>9.1170993594373473E-2</v>
      </c>
      <c r="M9">
        <f t="shared" si="1"/>
        <v>0.27351298078312042</v>
      </c>
      <c r="N9" s="40">
        <f t="shared" si="4"/>
        <v>1.5054904171122996</v>
      </c>
    </row>
    <row r="10" spans="1:26" ht="30" customHeight="1">
      <c r="A10" s="37" t="str">
        <f>HYPERLINK("https://en.wikipedia.org/wiki/Air_Tractor_AT-802", "AT-802A")</f>
        <v>AT-802A</v>
      </c>
      <c r="B10" s="40">
        <f>Aircraft_Design_Full_Row_Labels!N531600</f>
        <v>0</v>
      </c>
      <c r="C10" s="40"/>
      <c r="D10" s="40">
        <v>401</v>
      </c>
      <c r="E10" s="53">
        <f>Aircraft_Design_Full_Row_Labels!P27</f>
        <v>180</v>
      </c>
      <c r="F10" s="40">
        <v>8000</v>
      </c>
      <c r="G10" s="131">
        <v>1.9E-3</v>
      </c>
      <c r="H10" s="40"/>
      <c r="I10" s="40">
        <v>16000</v>
      </c>
      <c r="J10" s="40">
        <f t="shared" si="0"/>
        <v>0</v>
      </c>
      <c r="K10">
        <f t="shared" si="2"/>
        <v>0</v>
      </c>
      <c r="L10">
        <f t="shared" si="3"/>
        <v>0</v>
      </c>
      <c r="M10">
        <f t="shared" si="1"/>
        <v>0.30904417310073112</v>
      </c>
      <c r="N10" s="40" t="e">
        <f t="shared" si="4"/>
        <v>#DIV/0!</v>
      </c>
    </row>
    <row r="11" spans="1:26" ht="30" customHeight="1">
      <c r="A11" s="37" t="s">
        <v>218</v>
      </c>
      <c r="B11" s="40">
        <v>950</v>
      </c>
      <c r="C11" s="40"/>
      <c r="D11" s="40">
        <v>175.3</v>
      </c>
      <c r="E11" s="53">
        <v>204</v>
      </c>
      <c r="F11" s="40">
        <v>0</v>
      </c>
      <c r="G11" s="131">
        <v>2.3999999999999998E-3</v>
      </c>
      <c r="H11" s="40"/>
      <c r="I11" s="40">
        <v>5952.48</v>
      </c>
      <c r="J11" s="40">
        <f t="shared" si="0"/>
        <v>807.5</v>
      </c>
      <c r="K11">
        <f t="shared" si="2"/>
        <v>1289.8864998627412</v>
      </c>
      <c r="L11">
        <f t="shared" si="3"/>
        <v>3.2679192309122071E-2</v>
      </c>
      <c r="M11">
        <f t="shared" si="1"/>
        <v>0.20476025119600308</v>
      </c>
      <c r="N11" s="40">
        <f>I11/K11</f>
        <v>4.6147316067215307</v>
      </c>
    </row>
    <row r="12" spans="1:26" ht="30" customHeight="1">
      <c r="A12" s="46" t="s">
        <v>3</v>
      </c>
      <c r="B12" s="40">
        <f>Aircraft_Design_Full_Row_Labels!P53</f>
        <v>1220.33</v>
      </c>
      <c r="C12" s="40"/>
      <c r="D12" s="40">
        <v>401</v>
      </c>
      <c r="E12" s="53">
        <v>180</v>
      </c>
      <c r="F12" s="40">
        <v>10000</v>
      </c>
      <c r="G12" s="131">
        <v>1.8E-3</v>
      </c>
      <c r="H12" s="40"/>
      <c r="I12" s="40">
        <v>16000</v>
      </c>
      <c r="J12" s="40">
        <f t="shared" si="0"/>
        <v>1037.2804999999998</v>
      </c>
      <c r="K12">
        <f t="shared" si="2"/>
        <v>1877.8584049415772</v>
      </c>
      <c r="L12">
        <f t="shared" si="3"/>
        <v>2.3570992235000948E-2</v>
      </c>
      <c r="M12">
        <f t="shared" si="1"/>
        <v>0.30904417310073112</v>
      </c>
      <c r="N12" s="40">
        <f>I12/K12</f>
        <v>8.5203442165266896</v>
      </c>
    </row>
    <row r="13" spans="1:26" ht="30" customHeight="1">
      <c r="A13" s="140" t="s">
        <v>219</v>
      </c>
      <c r="B13" s="134"/>
      <c r="C13" s="134">
        <v>12560</v>
      </c>
      <c r="D13" s="134">
        <v>253.16717299999999</v>
      </c>
      <c r="E13" s="135">
        <v>970.49075000000005</v>
      </c>
      <c r="F13" s="134">
        <v>0</v>
      </c>
      <c r="G13" s="134">
        <v>2.3999999999999998E-3</v>
      </c>
      <c r="H13" s="134"/>
      <c r="I13" s="134">
        <v>17860</v>
      </c>
      <c r="J13" s="134"/>
      <c r="K13" s="134"/>
      <c r="L13" s="134">
        <v>4.4301E-2</v>
      </c>
      <c r="M13" s="134">
        <v>6.2994999999999995E-2</v>
      </c>
      <c r="N13" s="134">
        <v>1.421975</v>
      </c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spans="1:26" ht="30" customHeight="1">
      <c r="A14" s="141" t="s">
        <v>163</v>
      </c>
      <c r="B14" s="134"/>
      <c r="C14" s="134">
        <v>8000</v>
      </c>
      <c r="D14" s="134">
        <v>175.23646160000001</v>
      </c>
      <c r="E14" s="135">
        <v>759.5145</v>
      </c>
      <c r="F14" s="134"/>
      <c r="G14" s="134"/>
      <c r="H14" s="134"/>
      <c r="I14" s="134">
        <v>22000</v>
      </c>
      <c r="J14" s="134"/>
      <c r="K14" s="134"/>
      <c r="L14" s="134">
        <v>6.6559999999999994E-2</v>
      </c>
      <c r="M14" s="134">
        <v>0.18303900000000001</v>
      </c>
      <c r="N14" s="134">
        <v>2.75</v>
      </c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30" customHeight="1">
      <c r="A15" s="142" t="s">
        <v>220</v>
      </c>
      <c r="B15" s="134"/>
      <c r="C15" s="134">
        <v>3790</v>
      </c>
      <c r="D15" s="134">
        <v>202.36151580000001</v>
      </c>
      <c r="E15" s="135">
        <v>827.02689999999996</v>
      </c>
      <c r="F15" s="134">
        <v>0</v>
      </c>
      <c r="G15" s="134">
        <v>2.3999999999999998E-3</v>
      </c>
      <c r="H15" s="134"/>
      <c r="I15" s="134">
        <v>12787</v>
      </c>
      <c r="J15" s="134"/>
      <c r="K15" s="134"/>
      <c r="L15" s="134">
        <v>2.3029999999999998E-2</v>
      </c>
      <c r="M15" s="134">
        <v>7.7700000000000005E-2</v>
      </c>
      <c r="N15" s="134">
        <v>3.3738790000000001</v>
      </c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spans="1:26" ht="27" customHeight="1">
      <c r="A16" s="143" t="s">
        <v>4</v>
      </c>
      <c r="B16" s="134"/>
      <c r="C16" s="134">
        <v>11105.4</v>
      </c>
      <c r="D16" s="134">
        <v>247.57</v>
      </c>
      <c r="E16" s="134">
        <v>1576.41454</v>
      </c>
      <c r="F16" s="134"/>
      <c r="G16" s="134"/>
      <c r="H16" s="134"/>
      <c r="I16" s="134">
        <v>21605</v>
      </c>
      <c r="J16" s="134"/>
      <c r="K16" s="134"/>
      <c r="L16" s="134">
        <v>1.5181E-2</v>
      </c>
      <c r="M16" s="134">
        <v>2.9534999999999999E-2</v>
      </c>
      <c r="N16" s="134">
        <v>1.9454499999999999</v>
      </c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spans="1:26" ht="30" customHeight="1">
      <c r="A17" s="142" t="s">
        <v>221</v>
      </c>
      <c r="B17" s="134"/>
      <c r="C17" s="134">
        <v>6000</v>
      </c>
      <c r="D17" s="134">
        <v>188.36843229999999</v>
      </c>
      <c r="E17" s="134">
        <v>911.41740000000004</v>
      </c>
      <c r="F17" s="134">
        <v>0</v>
      </c>
      <c r="G17" s="134"/>
      <c r="H17" s="134"/>
      <c r="I17" s="144">
        <v>16534.7</v>
      </c>
      <c r="J17" s="134"/>
      <c r="K17" s="134"/>
      <c r="L17" s="134">
        <v>3.2250000000000001E-2</v>
      </c>
      <c r="M17" s="134">
        <v>8.8872999999999994E-2</v>
      </c>
      <c r="N17" s="134">
        <v>2.7557779999999998</v>
      </c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 spans="1:26" ht="30" customHeight="1">
      <c r="A18" s="143" t="s">
        <v>5</v>
      </c>
      <c r="B18" s="134"/>
      <c r="C18" s="134">
        <v>9700</v>
      </c>
      <c r="D18" s="134">
        <v>253.2</v>
      </c>
      <c r="E18" s="134">
        <v>808.36199999999997</v>
      </c>
      <c r="F18" s="134"/>
      <c r="G18" s="134"/>
      <c r="H18" s="134"/>
      <c r="I18" s="134">
        <v>22686</v>
      </c>
      <c r="J18" s="134"/>
      <c r="K18" s="134"/>
      <c r="L18" s="134">
        <v>4.9307999999999998E-2</v>
      </c>
      <c r="M18" s="134">
        <v>0.115319</v>
      </c>
      <c r="N18" s="134">
        <v>2.3387630000000001</v>
      </c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 spans="1:26" ht="30" customHeight="1">
      <c r="A19" s="140" t="s">
        <v>222</v>
      </c>
      <c r="B19" s="134"/>
      <c r="C19" s="144">
        <v>5700</v>
      </c>
      <c r="D19" s="134">
        <v>193.5</v>
      </c>
      <c r="E19" s="134">
        <v>432.07936000000001</v>
      </c>
      <c r="F19" s="134">
        <v>0</v>
      </c>
      <c r="G19" s="134"/>
      <c r="H19" s="134"/>
      <c r="I19" s="134">
        <v>14000</v>
      </c>
      <c r="J19" s="134"/>
      <c r="K19" s="134"/>
      <c r="L19" s="134">
        <v>0.13270399999999999</v>
      </c>
      <c r="M19" s="134">
        <v>0.32594000000000001</v>
      </c>
      <c r="N19" s="134">
        <v>2.45614</v>
      </c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 spans="1:26" ht="30" customHeight="1">
      <c r="A20" s="145" t="s">
        <v>6</v>
      </c>
      <c r="B20" s="134"/>
      <c r="C20" s="134">
        <v>11000</v>
      </c>
      <c r="D20" s="134"/>
      <c r="E20" s="134"/>
      <c r="F20" s="134"/>
      <c r="G20" s="134"/>
      <c r="H20" s="134"/>
      <c r="I20" s="134">
        <v>12125</v>
      </c>
      <c r="J20" s="134"/>
      <c r="K20" s="134"/>
      <c r="L20" s="134" t="e">
        <v>#DIV/0!</v>
      </c>
      <c r="M20" s="134" t="e">
        <v>#DIV/0!</v>
      </c>
      <c r="N20" s="134">
        <v>1.1022730000000001</v>
      </c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 spans="1:26" ht="30" customHeight="1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spans="1:26" ht="30" customHeight="1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spans="1:26" ht="30" customHeight="1">
      <c r="A23" s="146" t="s">
        <v>223</v>
      </c>
      <c r="B23" s="134"/>
      <c r="C23" s="134"/>
      <c r="D23" s="134"/>
      <c r="E23" s="134"/>
      <c r="F23" s="134"/>
      <c r="G23" s="134"/>
      <c r="H23" s="134" t="s">
        <v>175</v>
      </c>
      <c r="I23" s="134" t="s">
        <v>224</v>
      </c>
      <c r="J23" s="134"/>
      <c r="K23" s="134"/>
      <c r="L23" s="134"/>
      <c r="M23" s="134"/>
      <c r="N23" s="159" t="s">
        <v>225</v>
      </c>
      <c r="O23" s="159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spans="1:26" ht="30" customHeight="1">
      <c r="A24" s="134" t="s">
        <v>226</v>
      </c>
      <c r="B24" s="134"/>
      <c r="C24" s="134"/>
      <c r="D24" s="134"/>
      <c r="E24" s="134"/>
      <c r="F24" s="134"/>
      <c r="G24" s="134"/>
      <c r="H24" s="134">
        <v>5.49745098</v>
      </c>
      <c r="I24" s="134"/>
      <c r="J24" s="134"/>
      <c r="K24" s="134"/>
      <c r="L24" s="134"/>
      <c r="M24" s="134"/>
      <c r="N24" s="134">
        <v>9.7219999999999995</v>
      </c>
      <c r="O24" s="159" t="s">
        <v>227</v>
      </c>
      <c r="P24" s="159"/>
      <c r="Q24" s="159"/>
      <c r="R24" s="159"/>
      <c r="S24" s="159"/>
      <c r="T24" s="134"/>
      <c r="U24" s="134"/>
      <c r="V24" s="134"/>
      <c r="W24" s="134"/>
      <c r="X24" s="134"/>
      <c r="Y24" s="134"/>
      <c r="Z24" s="134"/>
    </row>
    <row r="25" spans="1:26" ht="30" customHeight="1">
      <c r="A25" s="134" t="s">
        <v>228</v>
      </c>
      <c r="B25" s="134"/>
      <c r="C25" s="134"/>
      <c r="D25" s="134"/>
      <c r="E25" s="134"/>
      <c r="F25" s="134"/>
      <c r="G25" s="134"/>
      <c r="H25" s="134">
        <v>6.5156626500000003</v>
      </c>
      <c r="I25" s="134"/>
      <c r="J25" s="134"/>
      <c r="K25" s="134"/>
      <c r="L25" s="134"/>
      <c r="M25" s="134"/>
      <c r="N25" s="134">
        <v>12.152240000000001</v>
      </c>
      <c r="O25" s="159" t="s">
        <v>229</v>
      </c>
      <c r="P25" s="159"/>
      <c r="Q25" s="159"/>
      <c r="R25" s="159"/>
      <c r="S25" s="159"/>
      <c r="T25" s="134"/>
      <c r="U25" s="134"/>
      <c r="V25" s="134"/>
      <c r="W25" s="134"/>
      <c r="X25" s="134"/>
      <c r="Y25" s="134"/>
      <c r="Z25" s="134"/>
    </row>
    <row r="26" spans="1:26" ht="30" customHeight="1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spans="1:26" ht="30" customHeight="1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spans="1:26" ht="30" customHeight="1">
      <c r="A28" s="134" t="s">
        <v>163</v>
      </c>
      <c r="B28" s="134"/>
      <c r="C28" s="134"/>
      <c r="D28" s="134"/>
      <c r="E28" s="134"/>
      <c r="F28" s="134"/>
      <c r="G28" s="134"/>
      <c r="H28" s="134">
        <v>7.6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spans="1:26" ht="30" customHeight="1">
      <c r="A29" s="134" t="s">
        <v>5</v>
      </c>
      <c r="B29" s="134"/>
      <c r="C29" s="134"/>
      <c r="D29" s="134"/>
      <c r="E29" s="134"/>
      <c r="F29" s="134"/>
      <c r="G29" s="134"/>
      <c r="H29" s="134">
        <v>6.5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spans="1:26" ht="30" customHeight="1">
      <c r="A30" s="134" t="s">
        <v>189</v>
      </c>
      <c r="B30" s="134"/>
      <c r="C30" s="134"/>
      <c r="D30" s="134"/>
      <c r="E30" s="134"/>
      <c r="F30" s="134"/>
      <c r="G30" s="134"/>
      <c r="H30" s="134">
        <v>6.4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spans="1:26" ht="30" customHeight="1">
      <c r="A31" s="134" t="s">
        <v>4</v>
      </c>
      <c r="B31" s="134"/>
      <c r="C31" s="134"/>
      <c r="D31" s="134"/>
      <c r="E31" s="134"/>
      <c r="F31" s="134"/>
      <c r="G31" s="134"/>
      <c r="H31" s="147">
        <v>4.5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spans="1:26" ht="30" customHeight="1">
      <c r="A32" s="134" t="s">
        <v>230</v>
      </c>
      <c r="B32" s="134"/>
      <c r="C32" s="134"/>
      <c r="D32" s="134"/>
      <c r="E32" s="134"/>
      <c r="F32" s="134"/>
      <c r="G32" s="134"/>
      <c r="H32" s="134">
        <v>6.2</v>
      </c>
      <c r="I32" s="134"/>
      <c r="J32" s="134"/>
      <c r="K32" s="134"/>
      <c r="L32" s="134"/>
      <c r="M32" s="134"/>
      <c r="N32" s="134">
        <v>13.3675</v>
      </c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spans="1:26" ht="30" customHeight="1">
      <c r="A33" s="134" t="s">
        <v>231</v>
      </c>
      <c r="B33" s="134"/>
      <c r="C33" s="134"/>
      <c r="D33" s="134"/>
      <c r="E33" s="134"/>
      <c r="F33" s="134"/>
      <c r="G33" s="134"/>
      <c r="H33" s="134">
        <v>4.8</v>
      </c>
      <c r="I33" s="134"/>
      <c r="J33" s="134"/>
      <c r="K33" s="134"/>
      <c r="L33" s="134"/>
      <c r="M33" s="134"/>
      <c r="N33" s="134">
        <v>11.6</v>
      </c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spans="1:26" ht="30" customHeight="1">
      <c r="A34" s="136"/>
      <c r="B34" s="134"/>
      <c r="C34" s="134"/>
      <c r="D34" s="134"/>
      <c r="E34" s="138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spans="1:26" ht="30" customHeight="1">
      <c r="A35" s="139"/>
      <c r="B35" s="160"/>
      <c r="C35" s="159"/>
      <c r="D35" s="134"/>
      <c r="E35" s="138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spans="1:26" ht="30" customHeight="1">
      <c r="A36" s="137"/>
      <c r="B36" s="134"/>
      <c r="C36" s="134"/>
      <c r="D36" s="134"/>
      <c r="E36" s="138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spans="1:26" ht="30" customHeight="1">
      <c r="A37" s="140"/>
      <c r="B37" s="134"/>
      <c r="C37" s="134"/>
      <c r="D37" s="134"/>
      <c r="E37" s="13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spans="1:26" ht="30" customHeight="1">
      <c r="A38" s="141"/>
      <c r="B38" s="134"/>
      <c r="C38" s="134"/>
      <c r="D38" s="134"/>
      <c r="E38" s="135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spans="1:26" ht="30" customHeight="1">
      <c r="A39" s="142"/>
      <c r="B39" s="134"/>
      <c r="C39" s="134"/>
      <c r="D39" s="134"/>
      <c r="E39" s="135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spans="1:26" ht="30" customHeight="1">
      <c r="A40" s="143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spans="1:26" ht="30" customHeight="1">
      <c r="A41" s="142"/>
      <c r="B41" s="134"/>
      <c r="C41" s="134"/>
      <c r="D41" s="134"/>
      <c r="E41" s="134"/>
      <c r="F41" s="134"/>
      <c r="G41" s="134"/>
      <c r="H41" s="134"/>
      <c r="I41" s="14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spans="1:26" ht="30" customHeight="1">
      <c r="A42" s="143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spans="1:26" ht="30" customHeight="1">
      <c r="A43" s="140"/>
      <c r="B43" s="134"/>
      <c r="C43" s="14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spans="1:26" ht="30" customHeight="1">
      <c r="A44" s="145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spans="1:26" ht="30" customHeight="1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spans="1:26" ht="30" customHeight="1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spans="1:26" ht="30" customHeight="1">
      <c r="A47" s="146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59"/>
      <c r="O47" s="159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spans="1:26" ht="30" customHeight="1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59"/>
      <c r="P48" s="159"/>
      <c r="Q48" s="159"/>
      <c r="R48" s="159"/>
      <c r="S48" s="159"/>
      <c r="T48" s="134"/>
      <c r="U48" s="134"/>
      <c r="V48" s="134"/>
      <c r="W48" s="134"/>
      <c r="X48" s="134"/>
      <c r="Y48" s="134"/>
      <c r="Z48" s="134"/>
    </row>
    <row r="49" spans="1:26" ht="30" customHeight="1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59"/>
      <c r="P49" s="159"/>
      <c r="Q49" s="159"/>
      <c r="R49" s="159"/>
      <c r="S49" s="159"/>
      <c r="T49" s="134"/>
      <c r="U49" s="134"/>
      <c r="V49" s="134"/>
      <c r="W49" s="134"/>
      <c r="X49" s="134"/>
      <c r="Y49" s="134"/>
      <c r="Z49" s="134"/>
    </row>
    <row r="50" spans="1:26" ht="30" customHeight="1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spans="1:26" ht="30" customHeight="1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spans="1:26" ht="30" customHeight="1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spans="1:26" ht="30" customHeight="1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spans="1:26" ht="30" customHeight="1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spans="1:26" ht="30" customHeight="1">
      <c r="A55" s="134"/>
      <c r="B55" s="134"/>
      <c r="C55" s="134"/>
      <c r="D55" s="134"/>
      <c r="E55" s="134"/>
      <c r="F55" s="134"/>
      <c r="G55" s="134"/>
      <c r="H55" s="147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spans="1:26" ht="30" customHeight="1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spans="1:26" ht="30" customHeight="1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</sheetData>
  <autoFilter ref="A2:A20" xr:uid="{8225023A-A245-4C85-AE1F-216786076C3F}"/>
  <sortState xmlns:xlrd2="http://schemas.microsoft.com/office/spreadsheetml/2017/richdata2" ref="A2:A20">
    <sortCondition sortBy="fontColor" ref="A2:A20" dxfId="0"/>
  </sortState>
  <mergeCells count="7">
    <mergeCell ref="B35:C35"/>
    <mergeCell ref="N47:O47"/>
    <mergeCell ref="O48:S48"/>
    <mergeCell ref="O49:S49"/>
    <mergeCell ref="N23:O23"/>
    <mergeCell ref="O24:S24"/>
    <mergeCell ref="O25:S25"/>
  </mergeCells>
  <hyperlinks>
    <hyperlink ref="A12" r:id="rId1" xr:uid="{A55C0BE6-B54F-4EBD-89F4-4FE4E9E7D362}"/>
    <hyperlink ref="A13" r:id="rId2" xr:uid="{74BC7949-8DE7-4F4B-B589-59E3EC020878}"/>
    <hyperlink ref="A14" r:id="rId3" xr:uid="{D59CCACB-A98A-4B01-B737-95CEAC12D1FD}"/>
    <hyperlink ref="A15" r:id="rId4" xr:uid="{24DBFD3F-BF80-4F55-95C0-4319CD0A4EDF}"/>
    <hyperlink ref="A17" r:id="rId5" location="Specifications_(Close-support_version)" xr:uid="{E7009326-AA83-46BE-A5D7-D7AD2D926427}"/>
    <hyperlink ref="A19" r:id="rId6" location="Design_and_development" xr:uid="{E2E5971F-D9C9-44A0-81D9-B828D665D810}"/>
  </hyperlinks>
  <pageMargins left="0.7" right="0.7" top="0.75" bottom="0.75" header="0.3" footer="0.3"/>
  <pageSetup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F958-E702-4DAF-8C1E-7FA89BC6BA30}">
  <dimension ref="A1:XFD839"/>
  <sheetViews>
    <sheetView topLeftCell="A130" workbookViewId="0">
      <selection activeCell="Q652" sqref="Q652"/>
    </sheetView>
  </sheetViews>
  <sheetFormatPr defaultColWidth="8.85546875" defaultRowHeight="14.45" zeroHeight="1"/>
  <cols>
    <col min="1" max="1" width="13.7109375" customWidth="1"/>
    <col min="2" max="2" width="18.140625" bestFit="1" customWidth="1"/>
    <col min="3" max="3" width="52.42578125" bestFit="1" customWidth="1"/>
    <col min="4" max="4" width="8.28515625" customWidth="1"/>
    <col min="8" max="8" width="9.42578125" customWidth="1"/>
    <col min="15" max="15" width="15.140625" customWidth="1"/>
    <col min="17" max="25" width="11" customWidth="1"/>
    <col min="26" max="115" width="12" customWidth="1"/>
    <col min="116" max="1015" width="13" customWidth="1"/>
    <col min="1016" max="10015" width="14" customWidth="1"/>
    <col min="10016" max="16384" width="15" customWidth="1"/>
  </cols>
  <sheetData>
    <row r="1" spans="1:16384">
      <c r="A1" s="54" t="s">
        <v>232</v>
      </c>
      <c r="B1" s="55" t="s">
        <v>233</v>
      </c>
      <c r="C1" s="55" t="s">
        <v>234</v>
      </c>
      <c r="D1" s="56" t="s">
        <v>101</v>
      </c>
      <c r="E1" s="56" t="s">
        <v>235</v>
      </c>
      <c r="F1" s="56" t="s">
        <v>236</v>
      </c>
      <c r="G1" s="56" t="s">
        <v>237</v>
      </c>
      <c r="H1" s="56" t="s">
        <v>238</v>
      </c>
      <c r="I1" s="56" t="s">
        <v>239</v>
      </c>
      <c r="J1" s="56" t="s">
        <v>240</v>
      </c>
      <c r="K1" s="56" t="s">
        <v>241</v>
      </c>
      <c r="L1" s="56" t="s">
        <v>242</v>
      </c>
      <c r="M1" s="56" t="s">
        <v>243</v>
      </c>
      <c r="N1" s="56" t="s">
        <v>8</v>
      </c>
      <c r="O1" s="56" t="s">
        <v>244</v>
      </c>
      <c r="P1" s="56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t="s">
        <v>263</v>
      </c>
      <c r="AI1" t="s">
        <v>264</v>
      </c>
      <c r="AJ1" t="s">
        <v>265</v>
      </c>
      <c r="AK1" t="s">
        <v>266</v>
      </c>
      <c r="AL1" t="s">
        <v>267</v>
      </c>
      <c r="AM1" t="s">
        <v>268</v>
      </c>
      <c r="AN1" t="s">
        <v>269</v>
      </c>
      <c r="AO1" t="s">
        <v>270</v>
      </c>
      <c r="AP1" t="s">
        <v>271</v>
      </c>
      <c r="AQ1" t="s">
        <v>272</v>
      </c>
      <c r="AR1" t="s">
        <v>273</v>
      </c>
      <c r="AS1" t="s">
        <v>274</v>
      </c>
      <c r="AT1" t="s">
        <v>275</v>
      </c>
      <c r="AU1" t="s">
        <v>276</v>
      </c>
      <c r="AV1" t="s">
        <v>277</v>
      </c>
      <c r="AW1" t="s">
        <v>278</v>
      </c>
      <c r="AX1" t="s">
        <v>279</v>
      </c>
      <c r="AY1" t="s">
        <v>280</v>
      </c>
      <c r="AZ1" t="s">
        <v>281</v>
      </c>
      <c r="BA1" t="s">
        <v>282</v>
      </c>
      <c r="BB1" t="s">
        <v>283</v>
      </c>
      <c r="BC1" t="s">
        <v>284</v>
      </c>
      <c r="BD1" t="s">
        <v>285</v>
      </c>
      <c r="BE1" t="s">
        <v>286</v>
      </c>
      <c r="BF1" t="s">
        <v>287</v>
      </c>
      <c r="BG1" t="s">
        <v>288</v>
      </c>
      <c r="BH1" t="s">
        <v>289</v>
      </c>
      <c r="BI1" t="s">
        <v>290</v>
      </c>
      <c r="BJ1" t="s">
        <v>291</v>
      </c>
      <c r="BK1" t="s">
        <v>292</v>
      </c>
      <c r="BL1" t="s">
        <v>293</v>
      </c>
      <c r="BM1" t="s">
        <v>294</v>
      </c>
      <c r="BN1" t="s">
        <v>295</v>
      </c>
      <c r="BO1" t="s">
        <v>296</v>
      </c>
      <c r="BP1" t="s">
        <v>297</v>
      </c>
      <c r="BQ1" t="s">
        <v>298</v>
      </c>
      <c r="BR1" t="s">
        <v>299</v>
      </c>
      <c r="BS1" t="s">
        <v>300</v>
      </c>
      <c r="BT1" t="s">
        <v>301</v>
      </c>
      <c r="BU1" t="s">
        <v>302</v>
      </c>
      <c r="BV1" t="s">
        <v>303</v>
      </c>
      <c r="BW1" t="s">
        <v>304</v>
      </c>
      <c r="BX1" t="s">
        <v>305</v>
      </c>
      <c r="BY1" t="s">
        <v>306</v>
      </c>
      <c r="BZ1" t="s">
        <v>307</v>
      </c>
      <c r="CA1" t="s">
        <v>308</v>
      </c>
      <c r="CB1" t="s">
        <v>309</v>
      </c>
      <c r="CC1" t="s">
        <v>310</v>
      </c>
      <c r="CD1" t="s">
        <v>311</v>
      </c>
      <c r="CE1" t="s">
        <v>312</v>
      </c>
      <c r="CF1" t="s">
        <v>313</v>
      </c>
      <c r="CG1" t="s">
        <v>314</v>
      </c>
      <c r="CH1" t="s">
        <v>315</v>
      </c>
      <c r="CI1" t="s">
        <v>316</v>
      </c>
      <c r="CJ1" t="s">
        <v>317</v>
      </c>
      <c r="CK1" t="s">
        <v>318</v>
      </c>
      <c r="CL1" t="s">
        <v>319</v>
      </c>
      <c r="CM1" t="s">
        <v>320</v>
      </c>
      <c r="CN1" t="s">
        <v>321</v>
      </c>
      <c r="CO1" t="s">
        <v>322</v>
      </c>
      <c r="CP1" t="s">
        <v>323</v>
      </c>
      <c r="CQ1" t="s">
        <v>324</v>
      </c>
      <c r="CR1" t="s">
        <v>325</v>
      </c>
      <c r="CS1" t="s">
        <v>326</v>
      </c>
      <c r="CT1" t="s">
        <v>327</v>
      </c>
      <c r="CU1" t="s">
        <v>328</v>
      </c>
      <c r="CV1" t="s">
        <v>329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335</v>
      </c>
      <c r="DC1" t="s">
        <v>336</v>
      </c>
      <c r="DD1" t="s">
        <v>337</v>
      </c>
      <c r="DE1" t="s">
        <v>338</v>
      </c>
      <c r="DF1" t="s">
        <v>339</v>
      </c>
      <c r="DG1" t="s">
        <v>340</v>
      </c>
      <c r="DH1" t="s">
        <v>341</v>
      </c>
      <c r="DI1" t="s">
        <v>342</v>
      </c>
      <c r="DJ1" t="s">
        <v>343</v>
      </c>
      <c r="DK1" t="s">
        <v>344</v>
      </c>
      <c r="DL1" t="s">
        <v>345</v>
      </c>
      <c r="DM1" t="s">
        <v>346</v>
      </c>
      <c r="DN1" t="s">
        <v>347</v>
      </c>
      <c r="DO1" t="s">
        <v>348</v>
      </c>
      <c r="DP1" t="s">
        <v>349</v>
      </c>
      <c r="DQ1" t="s">
        <v>350</v>
      </c>
      <c r="DR1" t="s">
        <v>351</v>
      </c>
      <c r="DS1" t="s">
        <v>352</v>
      </c>
      <c r="DT1" t="s">
        <v>353</v>
      </c>
      <c r="DU1" t="s">
        <v>354</v>
      </c>
      <c r="DV1" t="s">
        <v>355</v>
      </c>
      <c r="DW1" t="s">
        <v>356</v>
      </c>
      <c r="DX1" t="s">
        <v>357</v>
      </c>
      <c r="DY1" t="s">
        <v>358</v>
      </c>
      <c r="DZ1" t="s">
        <v>359</v>
      </c>
      <c r="EA1" t="s">
        <v>360</v>
      </c>
      <c r="EB1" t="s">
        <v>361</v>
      </c>
      <c r="EC1" t="s">
        <v>362</v>
      </c>
      <c r="ED1" t="s">
        <v>363</v>
      </c>
      <c r="EE1" t="s">
        <v>364</v>
      </c>
      <c r="EF1" t="s">
        <v>365</v>
      </c>
      <c r="EG1" t="s">
        <v>366</v>
      </c>
      <c r="EH1" t="s">
        <v>367</v>
      </c>
      <c r="EI1" t="s">
        <v>368</v>
      </c>
      <c r="EJ1" t="s">
        <v>369</v>
      </c>
      <c r="EK1" t="s">
        <v>370</v>
      </c>
      <c r="EL1" t="s">
        <v>371</v>
      </c>
      <c r="EM1" t="s">
        <v>372</v>
      </c>
      <c r="EN1" t="s">
        <v>373</v>
      </c>
      <c r="EO1" t="s">
        <v>374</v>
      </c>
      <c r="EP1" t="s">
        <v>375</v>
      </c>
      <c r="EQ1" t="s">
        <v>376</v>
      </c>
      <c r="ER1" t="s">
        <v>377</v>
      </c>
      <c r="ES1" t="s">
        <v>378</v>
      </c>
      <c r="ET1" t="s">
        <v>379</v>
      </c>
      <c r="EU1" t="s">
        <v>380</v>
      </c>
      <c r="EV1" t="s">
        <v>381</v>
      </c>
      <c r="EW1" t="s">
        <v>382</v>
      </c>
      <c r="EX1" t="s">
        <v>383</v>
      </c>
      <c r="EY1" t="s">
        <v>384</v>
      </c>
      <c r="EZ1" t="s">
        <v>385</v>
      </c>
      <c r="FA1" t="s">
        <v>386</v>
      </c>
      <c r="FB1" t="s">
        <v>387</v>
      </c>
      <c r="FC1" t="s">
        <v>388</v>
      </c>
      <c r="FD1" t="s">
        <v>389</v>
      </c>
      <c r="FE1" t="s">
        <v>390</v>
      </c>
      <c r="FF1" t="s">
        <v>391</v>
      </c>
      <c r="FG1" t="s">
        <v>392</v>
      </c>
      <c r="FH1" t="s">
        <v>393</v>
      </c>
      <c r="FI1" t="s">
        <v>394</v>
      </c>
      <c r="FJ1" t="s">
        <v>395</v>
      </c>
      <c r="FK1" t="s">
        <v>396</v>
      </c>
      <c r="FL1" t="s">
        <v>397</v>
      </c>
      <c r="FM1" t="s">
        <v>398</v>
      </c>
      <c r="FN1" t="s">
        <v>399</v>
      </c>
      <c r="FO1" t="s">
        <v>400</v>
      </c>
      <c r="FP1" t="s">
        <v>401</v>
      </c>
      <c r="FQ1" t="s">
        <v>402</v>
      </c>
      <c r="FR1" t="s">
        <v>403</v>
      </c>
      <c r="FS1" t="s">
        <v>404</v>
      </c>
      <c r="FT1" t="s">
        <v>405</v>
      </c>
      <c r="FU1" t="s">
        <v>406</v>
      </c>
      <c r="FV1" t="s">
        <v>407</v>
      </c>
      <c r="FW1" t="s">
        <v>408</v>
      </c>
      <c r="FX1" t="s">
        <v>409</v>
      </c>
      <c r="FY1" t="s">
        <v>410</v>
      </c>
      <c r="FZ1" t="s">
        <v>411</v>
      </c>
      <c r="GA1" t="s">
        <v>412</v>
      </c>
      <c r="GB1" t="s">
        <v>413</v>
      </c>
      <c r="GC1" t="s">
        <v>414</v>
      </c>
      <c r="GD1" t="s">
        <v>415</v>
      </c>
      <c r="GE1" t="s">
        <v>416</v>
      </c>
      <c r="GF1" t="s">
        <v>417</v>
      </c>
      <c r="GG1" t="s">
        <v>418</v>
      </c>
      <c r="GH1" t="s">
        <v>419</v>
      </c>
      <c r="GI1" t="s">
        <v>420</v>
      </c>
      <c r="GJ1" t="s">
        <v>421</v>
      </c>
      <c r="GK1" t="s">
        <v>422</v>
      </c>
      <c r="GL1" t="s">
        <v>423</v>
      </c>
      <c r="GM1" t="s">
        <v>424</v>
      </c>
      <c r="GN1" t="s">
        <v>425</v>
      </c>
      <c r="GO1" t="s">
        <v>426</v>
      </c>
      <c r="GP1" t="s">
        <v>427</v>
      </c>
      <c r="GQ1" t="s">
        <v>428</v>
      </c>
      <c r="GR1" t="s">
        <v>429</v>
      </c>
      <c r="GS1" t="s">
        <v>430</v>
      </c>
      <c r="GT1" t="s">
        <v>431</v>
      </c>
      <c r="GU1" t="s">
        <v>432</v>
      </c>
      <c r="GV1" t="s">
        <v>433</v>
      </c>
      <c r="GW1" t="s">
        <v>434</v>
      </c>
      <c r="GX1" t="s">
        <v>435</v>
      </c>
      <c r="GY1" t="s">
        <v>436</v>
      </c>
      <c r="GZ1" t="s">
        <v>437</v>
      </c>
      <c r="HA1" t="s">
        <v>438</v>
      </c>
      <c r="HB1" t="s">
        <v>439</v>
      </c>
      <c r="HC1" t="s">
        <v>440</v>
      </c>
      <c r="HD1" t="s">
        <v>441</v>
      </c>
      <c r="HE1" t="s">
        <v>442</v>
      </c>
      <c r="HF1" t="s">
        <v>443</v>
      </c>
      <c r="HG1" t="s">
        <v>444</v>
      </c>
      <c r="HH1" t="s">
        <v>445</v>
      </c>
      <c r="HI1" t="s">
        <v>446</v>
      </c>
      <c r="HJ1" t="s">
        <v>447</v>
      </c>
      <c r="HK1" t="s">
        <v>448</v>
      </c>
      <c r="HL1" t="s">
        <v>449</v>
      </c>
      <c r="HM1" t="s">
        <v>450</v>
      </c>
      <c r="HN1" t="s">
        <v>451</v>
      </c>
      <c r="HO1" t="s">
        <v>452</v>
      </c>
      <c r="HP1" t="s">
        <v>453</v>
      </c>
      <c r="HQ1" t="s">
        <v>454</v>
      </c>
      <c r="HR1" t="s">
        <v>455</v>
      </c>
      <c r="HS1" t="s">
        <v>456</v>
      </c>
      <c r="HT1" t="s">
        <v>457</v>
      </c>
      <c r="HU1" t="s">
        <v>458</v>
      </c>
      <c r="HV1" t="s">
        <v>459</v>
      </c>
      <c r="HW1" t="s">
        <v>460</v>
      </c>
      <c r="HX1" t="s">
        <v>461</v>
      </c>
      <c r="HY1" t="s">
        <v>462</v>
      </c>
      <c r="HZ1" t="s">
        <v>463</v>
      </c>
      <c r="IA1" t="s">
        <v>464</v>
      </c>
      <c r="IB1" t="s">
        <v>465</v>
      </c>
      <c r="IC1" t="s">
        <v>466</v>
      </c>
      <c r="ID1" t="s">
        <v>467</v>
      </c>
      <c r="IE1" t="s">
        <v>468</v>
      </c>
      <c r="IF1" t="s">
        <v>469</v>
      </c>
      <c r="IG1" t="s">
        <v>470</v>
      </c>
      <c r="IH1" t="s">
        <v>471</v>
      </c>
      <c r="II1" t="s">
        <v>472</v>
      </c>
      <c r="IJ1" t="s">
        <v>473</v>
      </c>
      <c r="IK1" t="s">
        <v>474</v>
      </c>
      <c r="IL1" t="s">
        <v>475</v>
      </c>
      <c r="IM1" t="s">
        <v>476</v>
      </c>
      <c r="IN1" t="s">
        <v>477</v>
      </c>
      <c r="IO1" t="s">
        <v>478</v>
      </c>
      <c r="IP1" t="s">
        <v>479</v>
      </c>
      <c r="IQ1" t="s">
        <v>480</v>
      </c>
      <c r="IR1" t="s">
        <v>481</v>
      </c>
      <c r="IS1" t="s">
        <v>482</v>
      </c>
      <c r="IT1" t="s">
        <v>483</v>
      </c>
      <c r="IU1" t="s">
        <v>484</v>
      </c>
      <c r="IV1" t="s">
        <v>485</v>
      </c>
      <c r="IW1" t="s">
        <v>486</v>
      </c>
      <c r="IX1" t="s">
        <v>487</v>
      </c>
      <c r="IY1" t="s">
        <v>488</v>
      </c>
      <c r="IZ1" t="s">
        <v>489</v>
      </c>
      <c r="JA1" t="s">
        <v>490</v>
      </c>
      <c r="JB1" t="s">
        <v>491</v>
      </c>
      <c r="JC1" t="s">
        <v>492</v>
      </c>
      <c r="JD1" t="s">
        <v>493</v>
      </c>
      <c r="JE1" t="s">
        <v>494</v>
      </c>
      <c r="JF1" t="s">
        <v>495</v>
      </c>
      <c r="JG1" t="s">
        <v>496</v>
      </c>
      <c r="JH1" t="s">
        <v>497</v>
      </c>
      <c r="JI1" t="s">
        <v>498</v>
      </c>
      <c r="JJ1" t="s">
        <v>499</v>
      </c>
      <c r="JK1" t="s">
        <v>500</v>
      </c>
      <c r="JL1" t="s">
        <v>501</v>
      </c>
      <c r="JM1" t="s">
        <v>502</v>
      </c>
      <c r="JN1" t="s">
        <v>503</v>
      </c>
      <c r="JO1" t="s">
        <v>504</v>
      </c>
      <c r="JP1" t="s">
        <v>505</v>
      </c>
      <c r="JQ1" t="s">
        <v>506</v>
      </c>
      <c r="JR1" t="s">
        <v>507</v>
      </c>
      <c r="JS1" t="s">
        <v>508</v>
      </c>
      <c r="JT1" t="s">
        <v>509</v>
      </c>
      <c r="JU1" t="s">
        <v>510</v>
      </c>
      <c r="JV1" t="s">
        <v>511</v>
      </c>
      <c r="JW1" t="s">
        <v>512</v>
      </c>
      <c r="JX1" t="s">
        <v>513</v>
      </c>
      <c r="JY1" t="s">
        <v>514</v>
      </c>
      <c r="JZ1" t="s">
        <v>515</v>
      </c>
      <c r="KA1" t="s">
        <v>516</v>
      </c>
      <c r="KB1" t="s">
        <v>517</v>
      </c>
      <c r="KC1" t="s">
        <v>518</v>
      </c>
      <c r="KD1" t="s">
        <v>519</v>
      </c>
      <c r="KE1" t="s">
        <v>520</v>
      </c>
      <c r="KF1" t="s">
        <v>521</v>
      </c>
      <c r="KG1" t="s">
        <v>522</v>
      </c>
      <c r="KH1" t="s">
        <v>523</v>
      </c>
      <c r="KI1" t="s">
        <v>524</v>
      </c>
      <c r="KJ1" t="s">
        <v>525</v>
      </c>
      <c r="KK1" t="s">
        <v>526</v>
      </c>
      <c r="KL1" t="s">
        <v>527</v>
      </c>
      <c r="KM1" t="s">
        <v>528</v>
      </c>
      <c r="KN1" t="s">
        <v>529</v>
      </c>
      <c r="KO1" t="s">
        <v>530</v>
      </c>
      <c r="KP1" t="s">
        <v>531</v>
      </c>
      <c r="KQ1" t="s">
        <v>532</v>
      </c>
      <c r="KR1" t="s">
        <v>533</v>
      </c>
      <c r="KS1" t="s">
        <v>534</v>
      </c>
      <c r="KT1" t="s">
        <v>535</v>
      </c>
      <c r="KU1" t="s">
        <v>536</v>
      </c>
      <c r="KV1" t="s">
        <v>537</v>
      </c>
      <c r="KW1" t="s">
        <v>538</v>
      </c>
      <c r="KX1" t="s">
        <v>539</v>
      </c>
      <c r="KY1" t="s">
        <v>540</v>
      </c>
      <c r="KZ1" t="s">
        <v>541</v>
      </c>
      <c r="LA1" t="s">
        <v>542</v>
      </c>
      <c r="LB1" t="s">
        <v>543</v>
      </c>
      <c r="LC1" t="s">
        <v>544</v>
      </c>
      <c r="LD1" t="s">
        <v>545</v>
      </c>
      <c r="LE1" t="s">
        <v>546</v>
      </c>
      <c r="LF1" t="s">
        <v>547</v>
      </c>
      <c r="LG1" t="s">
        <v>548</v>
      </c>
      <c r="LH1" t="s">
        <v>549</v>
      </c>
      <c r="LI1" t="s">
        <v>550</v>
      </c>
      <c r="LJ1" t="s">
        <v>551</v>
      </c>
      <c r="LK1" t="s">
        <v>552</v>
      </c>
      <c r="LL1" t="s">
        <v>553</v>
      </c>
      <c r="LM1" t="s">
        <v>554</v>
      </c>
      <c r="LN1" t="s">
        <v>555</v>
      </c>
      <c r="LO1" t="s">
        <v>556</v>
      </c>
      <c r="LP1" t="s">
        <v>557</v>
      </c>
      <c r="LQ1" t="s">
        <v>558</v>
      </c>
      <c r="LR1" t="s">
        <v>559</v>
      </c>
      <c r="LS1" t="s">
        <v>560</v>
      </c>
      <c r="LT1" t="s">
        <v>561</v>
      </c>
      <c r="LU1" t="s">
        <v>562</v>
      </c>
      <c r="LV1" t="s">
        <v>563</v>
      </c>
      <c r="LW1" t="s">
        <v>564</v>
      </c>
      <c r="LX1" t="s">
        <v>565</v>
      </c>
      <c r="LY1" t="s">
        <v>566</v>
      </c>
      <c r="LZ1" t="s">
        <v>567</v>
      </c>
      <c r="MA1" t="s">
        <v>568</v>
      </c>
      <c r="MB1" t="s">
        <v>569</v>
      </c>
      <c r="MC1" t="s">
        <v>570</v>
      </c>
      <c r="MD1" t="s">
        <v>571</v>
      </c>
      <c r="ME1" t="s">
        <v>572</v>
      </c>
      <c r="MF1" t="s">
        <v>573</v>
      </c>
      <c r="MG1" t="s">
        <v>574</v>
      </c>
      <c r="MH1" t="s">
        <v>575</v>
      </c>
      <c r="MI1" t="s">
        <v>576</v>
      </c>
      <c r="MJ1" t="s">
        <v>577</v>
      </c>
      <c r="MK1" t="s">
        <v>578</v>
      </c>
      <c r="ML1" t="s">
        <v>579</v>
      </c>
      <c r="MM1" t="s">
        <v>580</v>
      </c>
      <c r="MN1" t="s">
        <v>581</v>
      </c>
      <c r="MO1" t="s">
        <v>582</v>
      </c>
      <c r="MP1" t="s">
        <v>583</v>
      </c>
      <c r="MQ1" t="s">
        <v>584</v>
      </c>
      <c r="MR1" t="s">
        <v>585</v>
      </c>
      <c r="MS1" t="s">
        <v>586</v>
      </c>
      <c r="MT1" t="s">
        <v>587</v>
      </c>
      <c r="MU1" t="s">
        <v>588</v>
      </c>
      <c r="MV1" t="s">
        <v>589</v>
      </c>
      <c r="MW1" t="s">
        <v>590</v>
      </c>
      <c r="MX1" t="s">
        <v>591</v>
      </c>
      <c r="MY1" t="s">
        <v>592</v>
      </c>
      <c r="MZ1" t="s">
        <v>593</v>
      </c>
      <c r="NA1" t="s">
        <v>594</v>
      </c>
      <c r="NB1" t="s">
        <v>595</v>
      </c>
      <c r="NC1" t="s">
        <v>596</v>
      </c>
      <c r="ND1" t="s">
        <v>597</v>
      </c>
      <c r="NE1" t="s">
        <v>598</v>
      </c>
      <c r="NF1" t="s">
        <v>599</v>
      </c>
      <c r="NG1" t="s">
        <v>600</v>
      </c>
      <c r="NH1" t="s">
        <v>601</v>
      </c>
      <c r="NI1" t="s">
        <v>602</v>
      </c>
      <c r="NJ1" t="s">
        <v>603</v>
      </c>
      <c r="NK1" t="s">
        <v>604</v>
      </c>
      <c r="NL1" t="s">
        <v>605</v>
      </c>
      <c r="NM1" t="s">
        <v>606</v>
      </c>
      <c r="NN1" t="s">
        <v>607</v>
      </c>
      <c r="NO1" t="s">
        <v>608</v>
      </c>
      <c r="NP1" t="s">
        <v>609</v>
      </c>
      <c r="NQ1" t="s">
        <v>610</v>
      </c>
      <c r="NR1" t="s">
        <v>611</v>
      </c>
      <c r="NS1" t="s">
        <v>612</v>
      </c>
      <c r="NT1" t="s">
        <v>613</v>
      </c>
      <c r="NU1" t="s">
        <v>614</v>
      </c>
      <c r="NV1" t="s">
        <v>615</v>
      </c>
      <c r="NW1" t="s">
        <v>616</v>
      </c>
      <c r="NX1" t="s">
        <v>617</v>
      </c>
      <c r="NY1" t="s">
        <v>618</v>
      </c>
      <c r="NZ1" t="s">
        <v>619</v>
      </c>
      <c r="OA1" t="s">
        <v>620</v>
      </c>
      <c r="OB1" t="s">
        <v>621</v>
      </c>
      <c r="OC1" t="s">
        <v>622</v>
      </c>
      <c r="OD1" t="s">
        <v>623</v>
      </c>
      <c r="OE1" t="s">
        <v>624</v>
      </c>
      <c r="OF1" t="s">
        <v>625</v>
      </c>
      <c r="OG1" t="s">
        <v>626</v>
      </c>
      <c r="OH1" t="s">
        <v>627</v>
      </c>
      <c r="OI1" t="s">
        <v>628</v>
      </c>
      <c r="OJ1" t="s">
        <v>629</v>
      </c>
      <c r="OK1" t="s">
        <v>630</v>
      </c>
      <c r="OL1" t="s">
        <v>631</v>
      </c>
      <c r="OM1" t="s">
        <v>632</v>
      </c>
      <c r="ON1" t="s">
        <v>633</v>
      </c>
      <c r="OO1" t="s">
        <v>634</v>
      </c>
      <c r="OP1" t="s">
        <v>635</v>
      </c>
      <c r="OQ1" t="s">
        <v>636</v>
      </c>
      <c r="OR1" t="s">
        <v>637</v>
      </c>
      <c r="OS1" t="s">
        <v>638</v>
      </c>
      <c r="OT1" t="s">
        <v>639</v>
      </c>
      <c r="OU1" t="s">
        <v>640</v>
      </c>
      <c r="OV1" t="s">
        <v>641</v>
      </c>
      <c r="OW1" t="s">
        <v>642</v>
      </c>
      <c r="OX1" t="s">
        <v>643</v>
      </c>
      <c r="OY1" t="s">
        <v>644</v>
      </c>
      <c r="OZ1" t="s">
        <v>645</v>
      </c>
      <c r="PA1" t="s">
        <v>646</v>
      </c>
      <c r="PB1" t="s">
        <v>647</v>
      </c>
      <c r="PC1" t="s">
        <v>648</v>
      </c>
      <c r="PD1" t="s">
        <v>649</v>
      </c>
      <c r="PE1" t="s">
        <v>650</v>
      </c>
      <c r="PF1" t="s">
        <v>651</v>
      </c>
      <c r="PG1" t="s">
        <v>652</v>
      </c>
      <c r="PH1" t="s">
        <v>653</v>
      </c>
      <c r="PI1" t="s">
        <v>654</v>
      </c>
      <c r="PJ1" t="s">
        <v>655</v>
      </c>
      <c r="PK1" t="s">
        <v>656</v>
      </c>
      <c r="PL1" t="s">
        <v>657</v>
      </c>
      <c r="PM1" t="s">
        <v>658</v>
      </c>
      <c r="PN1" t="s">
        <v>659</v>
      </c>
      <c r="PO1" t="s">
        <v>660</v>
      </c>
      <c r="PP1" t="s">
        <v>661</v>
      </c>
      <c r="PQ1" t="s">
        <v>662</v>
      </c>
      <c r="PR1" t="s">
        <v>663</v>
      </c>
      <c r="PS1" t="s">
        <v>664</v>
      </c>
      <c r="PT1" t="s">
        <v>665</v>
      </c>
      <c r="PU1" t="s">
        <v>666</v>
      </c>
      <c r="PV1" t="s">
        <v>667</v>
      </c>
      <c r="PW1" t="s">
        <v>668</v>
      </c>
      <c r="PX1" t="s">
        <v>669</v>
      </c>
      <c r="PY1" t="s">
        <v>670</v>
      </c>
      <c r="PZ1" t="s">
        <v>671</v>
      </c>
      <c r="QA1" t="s">
        <v>672</v>
      </c>
      <c r="QB1" t="s">
        <v>673</v>
      </c>
      <c r="QC1" t="s">
        <v>674</v>
      </c>
      <c r="QD1" t="s">
        <v>675</v>
      </c>
      <c r="QE1" t="s">
        <v>676</v>
      </c>
      <c r="QF1" t="s">
        <v>677</v>
      </c>
      <c r="QG1" t="s">
        <v>678</v>
      </c>
      <c r="QH1" t="s">
        <v>679</v>
      </c>
      <c r="QI1" t="s">
        <v>680</v>
      </c>
      <c r="QJ1" t="s">
        <v>681</v>
      </c>
      <c r="QK1" t="s">
        <v>682</v>
      </c>
      <c r="QL1" t="s">
        <v>683</v>
      </c>
      <c r="QM1" t="s">
        <v>684</v>
      </c>
      <c r="QN1" t="s">
        <v>685</v>
      </c>
      <c r="QO1" t="s">
        <v>686</v>
      </c>
      <c r="QP1" t="s">
        <v>687</v>
      </c>
      <c r="QQ1" t="s">
        <v>688</v>
      </c>
      <c r="QR1" t="s">
        <v>689</v>
      </c>
      <c r="QS1" t="s">
        <v>690</v>
      </c>
      <c r="QT1" t="s">
        <v>691</v>
      </c>
      <c r="QU1" t="s">
        <v>692</v>
      </c>
      <c r="QV1" t="s">
        <v>693</v>
      </c>
      <c r="QW1" t="s">
        <v>694</v>
      </c>
      <c r="QX1" t="s">
        <v>695</v>
      </c>
      <c r="QY1" t="s">
        <v>696</v>
      </c>
      <c r="QZ1" t="s">
        <v>697</v>
      </c>
      <c r="RA1" t="s">
        <v>698</v>
      </c>
      <c r="RB1" t="s">
        <v>699</v>
      </c>
      <c r="RC1" t="s">
        <v>700</v>
      </c>
      <c r="RD1" t="s">
        <v>701</v>
      </c>
      <c r="RE1" t="s">
        <v>702</v>
      </c>
      <c r="RF1" t="s">
        <v>703</v>
      </c>
      <c r="RG1" t="s">
        <v>704</v>
      </c>
      <c r="RH1" t="s">
        <v>705</v>
      </c>
      <c r="RI1" t="s">
        <v>706</v>
      </c>
      <c r="RJ1" t="s">
        <v>707</v>
      </c>
      <c r="RK1" t="s">
        <v>708</v>
      </c>
      <c r="RL1" t="s">
        <v>709</v>
      </c>
      <c r="RM1" t="s">
        <v>710</v>
      </c>
      <c r="RN1" t="s">
        <v>711</v>
      </c>
      <c r="RO1" t="s">
        <v>712</v>
      </c>
      <c r="RP1" t="s">
        <v>713</v>
      </c>
      <c r="RQ1" t="s">
        <v>714</v>
      </c>
      <c r="RR1" t="s">
        <v>715</v>
      </c>
      <c r="RS1" t="s">
        <v>716</v>
      </c>
      <c r="RT1" t="s">
        <v>717</v>
      </c>
      <c r="RU1" t="s">
        <v>718</v>
      </c>
      <c r="RV1" t="s">
        <v>719</v>
      </c>
      <c r="RW1" t="s">
        <v>720</v>
      </c>
      <c r="RX1" t="s">
        <v>721</v>
      </c>
      <c r="RY1" t="s">
        <v>722</v>
      </c>
      <c r="RZ1" t="s">
        <v>723</v>
      </c>
      <c r="SA1" t="s">
        <v>724</v>
      </c>
      <c r="SB1" t="s">
        <v>725</v>
      </c>
      <c r="SC1" t="s">
        <v>726</v>
      </c>
      <c r="SD1" t="s">
        <v>727</v>
      </c>
      <c r="SE1" t="s">
        <v>728</v>
      </c>
      <c r="SF1" t="s">
        <v>729</v>
      </c>
      <c r="SG1" t="s">
        <v>730</v>
      </c>
      <c r="SH1" t="s">
        <v>731</v>
      </c>
      <c r="SI1" t="s">
        <v>732</v>
      </c>
      <c r="SJ1" t="s">
        <v>733</v>
      </c>
      <c r="SK1" t="s">
        <v>734</v>
      </c>
      <c r="SL1" t="s">
        <v>735</v>
      </c>
      <c r="SM1" t="s">
        <v>736</v>
      </c>
      <c r="SN1" t="s">
        <v>737</v>
      </c>
      <c r="SO1" t="s">
        <v>738</v>
      </c>
      <c r="SP1" t="s">
        <v>739</v>
      </c>
      <c r="SQ1" t="s">
        <v>740</v>
      </c>
      <c r="SR1" t="s">
        <v>741</v>
      </c>
      <c r="SS1" t="s">
        <v>742</v>
      </c>
      <c r="ST1" t="s">
        <v>743</v>
      </c>
      <c r="SU1" t="s">
        <v>744</v>
      </c>
      <c r="SV1" t="s">
        <v>745</v>
      </c>
      <c r="SW1" t="s">
        <v>746</v>
      </c>
      <c r="SX1" t="s">
        <v>747</v>
      </c>
      <c r="SY1" t="s">
        <v>748</v>
      </c>
      <c r="SZ1" t="s">
        <v>749</v>
      </c>
      <c r="TA1" t="s">
        <v>750</v>
      </c>
      <c r="TB1" t="s">
        <v>751</v>
      </c>
      <c r="TC1" t="s">
        <v>752</v>
      </c>
      <c r="TD1" t="s">
        <v>753</v>
      </c>
      <c r="TE1" t="s">
        <v>754</v>
      </c>
      <c r="TF1" t="s">
        <v>755</v>
      </c>
      <c r="TG1" t="s">
        <v>756</v>
      </c>
      <c r="TH1" t="s">
        <v>757</v>
      </c>
      <c r="TI1" t="s">
        <v>758</v>
      </c>
      <c r="TJ1" t="s">
        <v>759</v>
      </c>
      <c r="TK1" t="s">
        <v>760</v>
      </c>
      <c r="TL1" t="s">
        <v>761</v>
      </c>
      <c r="TM1" t="s">
        <v>762</v>
      </c>
      <c r="TN1" t="s">
        <v>763</v>
      </c>
      <c r="TO1" t="s">
        <v>764</v>
      </c>
      <c r="TP1" t="s">
        <v>765</v>
      </c>
      <c r="TQ1" t="s">
        <v>766</v>
      </c>
      <c r="TR1" t="s">
        <v>767</v>
      </c>
      <c r="TS1" t="s">
        <v>768</v>
      </c>
      <c r="TT1" t="s">
        <v>769</v>
      </c>
      <c r="TU1" t="s">
        <v>770</v>
      </c>
      <c r="TV1" t="s">
        <v>771</v>
      </c>
      <c r="TW1" t="s">
        <v>772</v>
      </c>
      <c r="TX1" t="s">
        <v>773</v>
      </c>
      <c r="TY1" t="s">
        <v>774</v>
      </c>
      <c r="TZ1" t="s">
        <v>775</v>
      </c>
      <c r="UA1" t="s">
        <v>776</v>
      </c>
      <c r="UB1" t="s">
        <v>777</v>
      </c>
      <c r="UC1" t="s">
        <v>778</v>
      </c>
      <c r="UD1" t="s">
        <v>779</v>
      </c>
      <c r="UE1" t="s">
        <v>780</v>
      </c>
      <c r="UF1" t="s">
        <v>781</v>
      </c>
      <c r="UG1" t="s">
        <v>782</v>
      </c>
      <c r="UH1" t="s">
        <v>783</v>
      </c>
      <c r="UI1" t="s">
        <v>784</v>
      </c>
      <c r="UJ1" t="s">
        <v>785</v>
      </c>
      <c r="UK1" t="s">
        <v>786</v>
      </c>
      <c r="UL1" t="s">
        <v>787</v>
      </c>
      <c r="UM1" t="s">
        <v>788</v>
      </c>
      <c r="UN1" t="s">
        <v>789</v>
      </c>
      <c r="UO1" t="s">
        <v>790</v>
      </c>
      <c r="UP1" t="s">
        <v>791</v>
      </c>
      <c r="UQ1" t="s">
        <v>792</v>
      </c>
      <c r="UR1" t="s">
        <v>793</v>
      </c>
      <c r="US1" t="s">
        <v>794</v>
      </c>
      <c r="UT1" t="s">
        <v>795</v>
      </c>
      <c r="UU1" t="s">
        <v>796</v>
      </c>
      <c r="UV1" t="s">
        <v>797</v>
      </c>
      <c r="UW1" t="s">
        <v>798</v>
      </c>
      <c r="UX1" t="s">
        <v>799</v>
      </c>
      <c r="UY1" t="s">
        <v>800</v>
      </c>
      <c r="UZ1" t="s">
        <v>801</v>
      </c>
      <c r="VA1" t="s">
        <v>802</v>
      </c>
      <c r="VB1" t="s">
        <v>803</v>
      </c>
      <c r="VC1" t="s">
        <v>804</v>
      </c>
      <c r="VD1" t="s">
        <v>805</v>
      </c>
      <c r="VE1" t="s">
        <v>806</v>
      </c>
      <c r="VF1" t="s">
        <v>807</v>
      </c>
      <c r="VG1" t="s">
        <v>808</v>
      </c>
      <c r="VH1" t="s">
        <v>809</v>
      </c>
      <c r="VI1" t="s">
        <v>810</v>
      </c>
      <c r="VJ1" t="s">
        <v>811</v>
      </c>
      <c r="VK1" t="s">
        <v>812</v>
      </c>
      <c r="VL1" t="s">
        <v>813</v>
      </c>
      <c r="VM1" t="s">
        <v>814</v>
      </c>
      <c r="VN1" t="s">
        <v>815</v>
      </c>
      <c r="VO1" t="s">
        <v>816</v>
      </c>
      <c r="VP1" t="s">
        <v>817</v>
      </c>
      <c r="VQ1" t="s">
        <v>818</v>
      </c>
      <c r="VR1" t="s">
        <v>819</v>
      </c>
      <c r="VS1" t="s">
        <v>820</v>
      </c>
      <c r="VT1" t="s">
        <v>821</v>
      </c>
      <c r="VU1" t="s">
        <v>822</v>
      </c>
      <c r="VV1" t="s">
        <v>823</v>
      </c>
      <c r="VW1" t="s">
        <v>824</v>
      </c>
      <c r="VX1" t="s">
        <v>825</v>
      </c>
      <c r="VY1" t="s">
        <v>826</v>
      </c>
      <c r="VZ1" t="s">
        <v>827</v>
      </c>
      <c r="WA1" t="s">
        <v>828</v>
      </c>
      <c r="WB1" t="s">
        <v>829</v>
      </c>
      <c r="WC1" t="s">
        <v>830</v>
      </c>
      <c r="WD1" t="s">
        <v>831</v>
      </c>
      <c r="WE1" t="s">
        <v>832</v>
      </c>
      <c r="WF1" t="s">
        <v>833</v>
      </c>
      <c r="WG1" t="s">
        <v>834</v>
      </c>
      <c r="WH1" t="s">
        <v>835</v>
      </c>
      <c r="WI1" t="s">
        <v>836</v>
      </c>
      <c r="WJ1" t="s">
        <v>837</v>
      </c>
      <c r="WK1" t="s">
        <v>838</v>
      </c>
      <c r="WL1" t="s">
        <v>839</v>
      </c>
      <c r="WM1" t="s">
        <v>840</v>
      </c>
      <c r="WN1" t="s">
        <v>841</v>
      </c>
      <c r="WO1" t="s">
        <v>842</v>
      </c>
      <c r="WP1" t="s">
        <v>843</v>
      </c>
      <c r="WQ1" t="s">
        <v>844</v>
      </c>
      <c r="WR1" t="s">
        <v>845</v>
      </c>
      <c r="WS1" t="s">
        <v>846</v>
      </c>
      <c r="WT1" t="s">
        <v>847</v>
      </c>
      <c r="WU1" t="s">
        <v>848</v>
      </c>
      <c r="WV1" t="s">
        <v>849</v>
      </c>
      <c r="WW1" t="s">
        <v>850</v>
      </c>
      <c r="WX1" t="s">
        <v>851</v>
      </c>
      <c r="WY1" t="s">
        <v>852</v>
      </c>
      <c r="WZ1" t="s">
        <v>853</v>
      </c>
      <c r="XA1" t="s">
        <v>854</v>
      </c>
      <c r="XB1" t="s">
        <v>855</v>
      </c>
      <c r="XC1" t="s">
        <v>856</v>
      </c>
      <c r="XD1" t="s">
        <v>857</v>
      </c>
      <c r="XE1" t="s">
        <v>858</v>
      </c>
      <c r="XF1" t="s">
        <v>859</v>
      </c>
      <c r="XG1" t="s">
        <v>860</v>
      </c>
      <c r="XH1" t="s">
        <v>861</v>
      </c>
      <c r="XI1" t="s">
        <v>862</v>
      </c>
      <c r="XJ1" t="s">
        <v>863</v>
      </c>
      <c r="XK1" t="s">
        <v>864</v>
      </c>
      <c r="XL1" t="s">
        <v>865</v>
      </c>
      <c r="XM1" t="s">
        <v>866</v>
      </c>
      <c r="XN1" t="s">
        <v>867</v>
      </c>
      <c r="XO1" t="s">
        <v>868</v>
      </c>
      <c r="XP1" t="s">
        <v>869</v>
      </c>
      <c r="XQ1" t="s">
        <v>870</v>
      </c>
      <c r="XR1" t="s">
        <v>871</v>
      </c>
      <c r="XS1" t="s">
        <v>872</v>
      </c>
      <c r="XT1" t="s">
        <v>873</v>
      </c>
      <c r="XU1" t="s">
        <v>874</v>
      </c>
      <c r="XV1" t="s">
        <v>875</v>
      </c>
      <c r="XW1" t="s">
        <v>876</v>
      </c>
      <c r="XX1" t="s">
        <v>877</v>
      </c>
      <c r="XY1" t="s">
        <v>878</v>
      </c>
      <c r="XZ1" t="s">
        <v>879</v>
      </c>
      <c r="YA1" t="s">
        <v>880</v>
      </c>
      <c r="YB1" t="s">
        <v>881</v>
      </c>
      <c r="YC1" t="s">
        <v>882</v>
      </c>
      <c r="YD1" t="s">
        <v>883</v>
      </c>
      <c r="YE1" t="s">
        <v>884</v>
      </c>
      <c r="YF1" t="s">
        <v>885</v>
      </c>
      <c r="YG1" t="s">
        <v>886</v>
      </c>
      <c r="YH1" t="s">
        <v>887</v>
      </c>
      <c r="YI1" t="s">
        <v>888</v>
      </c>
      <c r="YJ1" t="s">
        <v>889</v>
      </c>
      <c r="YK1" t="s">
        <v>890</v>
      </c>
      <c r="YL1" t="s">
        <v>891</v>
      </c>
      <c r="YM1" t="s">
        <v>892</v>
      </c>
      <c r="YN1" t="s">
        <v>893</v>
      </c>
      <c r="YO1" t="s">
        <v>894</v>
      </c>
      <c r="YP1" t="s">
        <v>895</v>
      </c>
      <c r="YQ1" t="s">
        <v>896</v>
      </c>
      <c r="YR1" t="s">
        <v>897</v>
      </c>
      <c r="YS1" t="s">
        <v>898</v>
      </c>
      <c r="YT1" t="s">
        <v>899</v>
      </c>
      <c r="YU1" t="s">
        <v>900</v>
      </c>
      <c r="YV1" t="s">
        <v>901</v>
      </c>
      <c r="YW1" t="s">
        <v>902</v>
      </c>
      <c r="YX1" t="s">
        <v>903</v>
      </c>
      <c r="YY1" t="s">
        <v>904</v>
      </c>
      <c r="YZ1" t="s">
        <v>905</v>
      </c>
      <c r="ZA1" t="s">
        <v>906</v>
      </c>
      <c r="ZB1" t="s">
        <v>907</v>
      </c>
      <c r="ZC1" t="s">
        <v>908</v>
      </c>
      <c r="ZD1" t="s">
        <v>909</v>
      </c>
      <c r="ZE1" t="s">
        <v>910</v>
      </c>
      <c r="ZF1" t="s">
        <v>911</v>
      </c>
      <c r="ZG1" t="s">
        <v>912</v>
      </c>
      <c r="ZH1" t="s">
        <v>913</v>
      </c>
      <c r="ZI1" t="s">
        <v>914</v>
      </c>
      <c r="ZJ1" t="s">
        <v>915</v>
      </c>
      <c r="ZK1" t="s">
        <v>916</v>
      </c>
      <c r="ZL1" t="s">
        <v>917</v>
      </c>
      <c r="ZM1" t="s">
        <v>918</v>
      </c>
      <c r="ZN1" t="s">
        <v>919</v>
      </c>
      <c r="ZO1" t="s">
        <v>920</v>
      </c>
      <c r="ZP1" t="s">
        <v>921</v>
      </c>
      <c r="ZQ1" t="s">
        <v>922</v>
      </c>
      <c r="ZR1" t="s">
        <v>923</v>
      </c>
      <c r="ZS1" t="s">
        <v>924</v>
      </c>
      <c r="ZT1" t="s">
        <v>925</v>
      </c>
      <c r="ZU1" t="s">
        <v>926</v>
      </c>
      <c r="ZV1" t="s">
        <v>927</v>
      </c>
      <c r="ZW1" t="s">
        <v>928</v>
      </c>
      <c r="ZX1" t="s">
        <v>929</v>
      </c>
      <c r="ZY1" t="s">
        <v>930</v>
      </c>
      <c r="ZZ1" t="s">
        <v>931</v>
      </c>
      <c r="AAA1" t="s">
        <v>932</v>
      </c>
      <c r="AAB1" t="s">
        <v>933</v>
      </c>
      <c r="AAC1" t="s">
        <v>934</v>
      </c>
      <c r="AAD1" t="s">
        <v>935</v>
      </c>
      <c r="AAE1" t="s">
        <v>936</v>
      </c>
      <c r="AAF1" t="s">
        <v>937</v>
      </c>
      <c r="AAG1" t="s">
        <v>938</v>
      </c>
      <c r="AAH1" t="s">
        <v>939</v>
      </c>
      <c r="AAI1" t="s">
        <v>940</v>
      </c>
      <c r="AAJ1" t="s">
        <v>941</v>
      </c>
      <c r="AAK1" t="s">
        <v>942</v>
      </c>
      <c r="AAL1" t="s">
        <v>943</v>
      </c>
      <c r="AAM1" t="s">
        <v>944</v>
      </c>
      <c r="AAN1" t="s">
        <v>945</v>
      </c>
      <c r="AAO1" t="s">
        <v>946</v>
      </c>
      <c r="AAP1" t="s">
        <v>947</v>
      </c>
      <c r="AAQ1" t="s">
        <v>948</v>
      </c>
      <c r="AAR1" t="s">
        <v>949</v>
      </c>
      <c r="AAS1" t="s">
        <v>950</v>
      </c>
      <c r="AAT1" t="s">
        <v>951</v>
      </c>
      <c r="AAU1" t="s">
        <v>952</v>
      </c>
      <c r="AAV1" t="s">
        <v>953</v>
      </c>
      <c r="AAW1" t="s">
        <v>954</v>
      </c>
      <c r="AAX1" t="s">
        <v>955</v>
      </c>
      <c r="AAY1" t="s">
        <v>956</v>
      </c>
      <c r="AAZ1" t="s">
        <v>957</v>
      </c>
      <c r="ABA1" t="s">
        <v>958</v>
      </c>
      <c r="ABB1" t="s">
        <v>959</v>
      </c>
      <c r="ABC1" t="s">
        <v>960</v>
      </c>
      <c r="ABD1" t="s">
        <v>961</v>
      </c>
      <c r="ABE1" t="s">
        <v>962</v>
      </c>
      <c r="ABF1" t="s">
        <v>963</v>
      </c>
      <c r="ABG1" t="s">
        <v>964</v>
      </c>
      <c r="ABH1" t="s">
        <v>965</v>
      </c>
      <c r="ABI1" t="s">
        <v>966</v>
      </c>
      <c r="ABJ1" t="s">
        <v>967</v>
      </c>
      <c r="ABK1" t="s">
        <v>968</v>
      </c>
      <c r="ABL1" t="s">
        <v>969</v>
      </c>
      <c r="ABM1" t="s">
        <v>970</v>
      </c>
      <c r="ABN1" t="s">
        <v>971</v>
      </c>
      <c r="ABO1" t="s">
        <v>972</v>
      </c>
      <c r="ABP1" t="s">
        <v>973</v>
      </c>
      <c r="ABQ1" t="s">
        <v>974</v>
      </c>
      <c r="ABR1" t="s">
        <v>975</v>
      </c>
      <c r="ABS1" t="s">
        <v>976</v>
      </c>
      <c r="ABT1" t="s">
        <v>977</v>
      </c>
      <c r="ABU1" t="s">
        <v>978</v>
      </c>
      <c r="ABV1" t="s">
        <v>979</v>
      </c>
      <c r="ABW1" t="s">
        <v>980</v>
      </c>
      <c r="ABX1" t="s">
        <v>981</v>
      </c>
      <c r="ABY1" t="s">
        <v>982</v>
      </c>
      <c r="ABZ1" t="s">
        <v>983</v>
      </c>
      <c r="ACA1" t="s">
        <v>984</v>
      </c>
      <c r="ACB1" t="s">
        <v>985</v>
      </c>
      <c r="ACC1" t="s">
        <v>986</v>
      </c>
      <c r="ACD1" t="s">
        <v>987</v>
      </c>
      <c r="ACE1" t="s">
        <v>988</v>
      </c>
      <c r="ACF1" t="s">
        <v>989</v>
      </c>
      <c r="ACG1" t="s">
        <v>990</v>
      </c>
      <c r="ACH1" t="s">
        <v>991</v>
      </c>
      <c r="ACI1" t="s">
        <v>992</v>
      </c>
      <c r="ACJ1" t="s">
        <v>993</v>
      </c>
      <c r="ACK1" t="s">
        <v>994</v>
      </c>
      <c r="ACL1" t="s">
        <v>995</v>
      </c>
      <c r="ACM1" t="s">
        <v>996</v>
      </c>
      <c r="ACN1" t="s">
        <v>997</v>
      </c>
      <c r="ACO1" t="s">
        <v>998</v>
      </c>
      <c r="ACP1" t="s">
        <v>999</v>
      </c>
      <c r="ACQ1" t="s">
        <v>1000</v>
      </c>
      <c r="ACR1" t="s">
        <v>1001</v>
      </c>
      <c r="ACS1" t="s">
        <v>1002</v>
      </c>
      <c r="ACT1" t="s">
        <v>1003</v>
      </c>
      <c r="ACU1" t="s">
        <v>1004</v>
      </c>
      <c r="ACV1" t="s">
        <v>1005</v>
      </c>
      <c r="ACW1" t="s">
        <v>1006</v>
      </c>
      <c r="ACX1" t="s">
        <v>1007</v>
      </c>
      <c r="ACY1" t="s">
        <v>1008</v>
      </c>
      <c r="ACZ1" t="s">
        <v>1009</v>
      </c>
      <c r="ADA1" t="s">
        <v>1010</v>
      </c>
      <c r="ADB1" t="s">
        <v>1011</v>
      </c>
      <c r="ADC1" t="s">
        <v>1012</v>
      </c>
      <c r="ADD1" t="s">
        <v>1013</v>
      </c>
      <c r="ADE1" t="s">
        <v>1014</v>
      </c>
      <c r="ADF1" t="s">
        <v>1015</v>
      </c>
      <c r="ADG1" t="s">
        <v>1016</v>
      </c>
      <c r="ADH1" t="s">
        <v>1017</v>
      </c>
      <c r="ADI1" t="s">
        <v>1018</v>
      </c>
      <c r="ADJ1" t="s">
        <v>1019</v>
      </c>
      <c r="ADK1" t="s">
        <v>1020</v>
      </c>
      <c r="ADL1" t="s">
        <v>1021</v>
      </c>
      <c r="ADM1" t="s">
        <v>1022</v>
      </c>
      <c r="ADN1" t="s">
        <v>1023</v>
      </c>
      <c r="ADO1" t="s">
        <v>1024</v>
      </c>
      <c r="ADP1" t="s">
        <v>1025</v>
      </c>
      <c r="ADQ1" t="s">
        <v>1026</v>
      </c>
      <c r="ADR1" t="s">
        <v>1027</v>
      </c>
      <c r="ADS1" t="s">
        <v>1028</v>
      </c>
      <c r="ADT1" t="s">
        <v>1029</v>
      </c>
      <c r="ADU1" t="s">
        <v>1030</v>
      </c>
      <c r="ADV1" t="s">
        <v>1031</v>
      </c>
      <c r="ADW1" t="s">
        <v>1032</v>
      </c>
      <c r="ADX1" t="s">
        <v>1033</v>
      </c>
      <c r="ADY1" t="s">
        <v>1034</v>
      </c>
      <c r="ADZ1" t="s">
        <v>1035</v>
      </c>
      <c r="AEA1" t="s">
        <v>1036</v>
      </c>
      <c r="AEB1" t="s">
        <v>1037</v>
      </c>
      <c r="AEC1" t="s">
        <v>1038</v>
      </c>
      <c r="AED1" t="s">
        <v>1039</v>
      </c>
      <c r="AEE1" t="s">
        <v>1040</v>
      </c>
      <c r="AEF1" t="s">
        <v>1041</v>
      </c>
      <c r="AEG1" t="s">
        <v>1042</v>
      </c>
      <c r="AEH1" t="s">
        <v>1043</v>
      </c>
      <c r="AEI1" t="s">
        <v>1044</v>
      </c>
      <c r="AEJ1" t="s">
        <v>1045</v>
      </c>
      <c r="AEK1" t="s">
        <v>1046</v>
      </c>
      <c r="AEL1" t="s">
        <v>1047</v>
      </c>
      <c r="AEM1" t="s">
        <v>1048</v>
      </c>
      <c r="AEN1" t="s">
        <v>1049</v>
      </c>
      <c r="AEO1" t="s">
        <v>1050</v>
      </c>
      <c r="AEP1" t="s">
        <v>1051</v>
      </c>
      <c r="AEQ1" t="s">
        <v>1052</v>
      </c>
      <c r="AER1" t="s">
        <v>1053</v>
      </c>
      <c r="AES1" t="s">
        <v>1054</v>
      </c>
      <c r="AET1" t="s">
        <v>1055</v>
      </c>
      <c r="AEU1" t="s">
        <v>1056</v>
      </c>
      <c r="AEV1" t="s">
        <v>1057</v>
      </c>
      <c r="AEW1" t="s">
        <v>1058</v>
      </c>
      <c r="AEX1" t="s">
        <v>1059</v>
      </c>
      <c r="AEY1" t="s">
        <v>1060</v>
      </c>
      <c r="AEZ1" t="s">
        <v>1061</v>
      </c>
      <c r="AFA1" t="s">
        <v>1062</v>
      </c>
      <c r="AFB1" t="s">
        <v>1063</v>
      </c>
      <c r="AFC1" t="s">
        <v>1064</v>
      </c>
      <c r="AFD1" t="s">
        <v>1065</v>
      </c>
      <c r="AFE1" t="s">
        <v>1066</v>
      </c>
      <c r="AFF1" t="s">
        <v>1067</v>
      </c>
      <c r="AFG1" t="s">
        <v>1068</v>
      </c>
      <c r="AFH1" t="s">
        <v>1069</v>
      </c>
      <c r="AFI1" t="s">
        <v>1070</v>
      </c>
      <c r="AFJ1" t="s">
        <v>1071</v>
      </c>
      <c r="AFK1" t="s">
        <v>1072</v>
      </c>
      <c r="AFL1" t="s">
        <v>1073</v>
      </c>
      <c r="AFM1" t="s">
        <v>1074</v>
      </c>
      <c r="AFN1" t="s">
        <v>1075</v>
      </c>
      <c r="AFO1" t="s">
        <v>1076</v>
      </c>
      <c r="AFP1" t="s">
        <v>1077</v>
      </c>
      <c r="AFQ1" t="s">
        <v>1078</v>
      </c>
      <c r="AFR1" t="s">
        <v>1079</v>
      </c>
      <c r="AFS1" t="s">
        <v>1080</v>
      </c>
      <c r="AFT1" t="s">
        <v>1081</v>
      </c>
      <c r="AFU1" t="s">
        <v>1082</v>
      </c>
      <c r="AFV1" t="s">
        <v>1083</v>
      </c>
      <c r="AFW1" t="s">
        <v>1084</v>
      </c>
      <c r="AFX1" t="s">
        <v>1085</v>
      </c>
      <c r="AFY1" t="s">
        <v>1086</v>
      </c>
      <c r="AFZ1" t="s">
        <v>1087</v>
      </c>
      <c r="AGA1" t="s">
        <v>1088</v>
      </c>
      <c r="AGB1" t="s">
        <v>1089</v>
      </c>
      <c r="AGC1" t="s">
        <v>1090</v>
      </c>
      <c r="AGD1" t="s">
        <v>1091</v>
      </c>
      <c r="AGE1" t="s">
        <v>1092</v>
      </c>
      <c r="AGF1" t="s">
        <v>1093</v>
      </c>
      <c r="AGG1" t="s">
        <v>1094</v>
      </c>
      <c r="AGH1" t="s">
        <v>1095</v>
      </c>
      <c r="AGI1" t="s">
        <v>1096</v>
      </c>
      <c r="AGJ1" t="s">
        <v>1097</v>
      </c>
      <c r="AGK1" t="s">
        <v>1098</v>
      </c>
      <c r="AGL1" t="s">
        <v>1099</v>
      </c>
      <c r="AGM1" t="s">
        <v>1100</v>
      </c>
      <c r="AGN1" t="s">
        <v>1101</v>
      </c>
      <c r="AGO1" t="s">
        <v>1102</v>
      </c>
      <c r="AGP1" t="s">
        <v>1103</v>
      </c>
      <c r="AGQ1" t="s">
        <v>1104</v>
      </c>
      <c r="AGR1" t="s">
        <v>1105</v>
      </c>
      <c r="AGS1" t="s">
        <v>1106</v>
      </c>
      <c r="AGT1" t="s">
        <v>1107</v>
      </c>
      <c r="AGU1" t="s">
        <v>1108</v>
      </c>
      <c r="AGV1" t="s">
        <v>1109</v>
      </c>
      <c r="AGW1" t="s">
        <v>1110</v>
      </c>
      <c r="AGX1" t="s">
        <v>1111</v>
      </c>
      <c r="AGY1" t="s">
        <v>1112</v>
      </c>
      <c r="AGZ1" t="s">
        <v>1113</v>
      </c>
      <c r="AHA1" t="s">
        <v>1114</v>
      </c>
      <c r="AHB1" t="s">
        <v>1115</v>
      </c>
      <c r="AHC1" t="s">
        <v>1116</v>
      </c>
      <c r="AHD1" t="s">
        <v>1117</v>
      </c>
      <c r="AHE1" t="s">
        <v>1118</v>
      </c>
      <c r="AHF1" t="s">
        <v>1119</v>
      </c>
      <c r="AHG1" t="s">
        <v>1120</v>
      </c>
      <c r="AHH1" t="s">
        <v>1121</v>
      </c>
      <c r="AHI1" t="s">
        <v>1122</v>
      </c>
      <c r="AHJ1" t="s">
        <v>1123</v>
      </c>
      <c r="AHK1" t="s">
        <v>1124</v>
      </c>
      <c r="AHL1" t="s">
        <v>1125</v>
      </c>
      <c r="AHM1" t="s">
        <v>1126</v>
      </c>
      <c r="AHN1" t="s">
        <v>1127</v>
      </c>
      <c r="AHO1" t="s">
        <v>1128</v>
      </c>
      <c r="AHP1" t="s">
        <v>1129</v>
      </c>
      <c r="AHQ1" t="s">
        <v>1130</v>
      </c>
      <c r="AHR1" t="s">
        <v>1131</v>
      </c>
      <c r="AHS1" t="s">
        <v>1132</v>
      </c>
      <c r="AHT1" t="s">
        <v>1133</v>
      </c>
      <c r="AHU1" t="s">
        <v>1134</v>
      </c>
      <c r="AHV1" t="s">
        <v>1135</v>
      </c>
      <c r="AHW1" t="s">
        <v>1136</v>
      </c>
      <c r="AHX1" t="s">
        <v>1137</v>
      </c>
      <c r="AHY1" t="s">
        <v>1138</v>
      </c>
      <c r="AHZ1" t="s">
        <v>1139</v>
      </c>
      <c r="AIA1" t="s">
        <v>1140</v>
      </c>
      <c r="AIB1" t="s">
        <v>1141</v>
      </c>
      <c r="AIC1" t="s">
        <v>1142</v>
      </c>
      <c r="AID1" t="s">
        <v>1143</v>
      </c>
      <c r="AIE1" t="s">
        <v>1144</v>
      </c>
      <c r="AIF1" t="s">
        <v>1145</v>
      </c>
      <c r="AIG1" t="s">
        <v>1146</v>
      </c>
      <c r="AIH1" t="s">
        <v>1147</v>
      </c>
      <c r="AII1" t="s">
        <v>1148</v>
      </c>
      <c r="AIJ1" t="s">
        <v>1149</v>
      </c>
      <c r="AIK1" t="s">
        <v>1150</v>
      </c>
      <c r="AIL1" t="s">
        <v>1151</v>
      </c>
      <c r="AIM1" t="s">
        <v>1152</v>
      </c>
      <c r="AIN1" t="s">
        <v>1153</v>
      </c>
      <c r="AIO1" t="s">
        <v>1154</v>
      </c>
      <c r="AIP1" t="s">
        <v>1155</v>
      </c>
      <c r="AIQ1" t="s">
        <v>1156</v>
      </c>
      <c r="AIR1" t="s">
        <v>1157</v>
      </c>
      <c r="AIS1" t="s">
        <v>1158</v>
      </c>
      <c r="AIT1" t="s">
        <v>1159</v>
      </c>
      <c r="AIU1" t="s">
        <v>1160</v>
      </c>
      <c r="AIV1" t="s">
        <v>1161</v>
      </c>
      <c r="AIW1" t="s">
        <v>1162</v>
      </c>
      <c r="AIX1" t="s">
        <v>1163</v>
      </c>
      <c r="AIY1" t="s">
        <v>1164</v>
      </c>
      <c r="AIZ1" t="s">
        <v>1165</v>
      </c>
      <c r="AJA1" t="s">
        <v>1166</v>
      </c>
      <c r="AJB1" t="s">
        <v>1167</v>
      </c>
      <c r="AJC1" t="s">
        <v>1168</v>
      </c>
      <c r="AJD1" t="s">
        <v>1169</v>
      </c>
      <c r="AJE1" t="s">
        <v>1170</v>
      </c>
      <c r="AJF1" t="s">
        <v>1171</v>
      </c>
      <c r="AJG1" t="s">
        <v>1172</v>
      </c>
      <c r="AJH1" t="s">
        <v>1173</v>
      </c>
      <c r="AJI1" t="s">
        <v>1174</v>
      </c>
      <c r="AJJ1" t="s">
        <v>1175</v>
      </c>
      <c r="AJK1" t="s">
        <v>1176</v>
      </c>
      <c r="AJL1" t="s">
        <v>1177</v>
      </c>
      <c r="AJM1" t="s">
        <v>1178</v>
      </c>
      <c r="AJN1" t="s">
        <v>1179</v>
      </c>
      <c r="AJO1" t="s">
        <v>1180</v>
      </c>
      <c r="AJP1" t="s">
        <v>1181</v>
      </c>
      <c r="AJQ1" t="s">
        <v>1182</v>
      </c>
      <c r="AJR1" t="s">
        <v>1183</v>
      </c>
      <c r="AJS1" t="s">
        <v>1184</v>
      </c>
      <c r="AJT1" t="s">
        <v>1185</v>
      </c>
      <c r="AJU1" t="s">
        <v>1186</v>
      </c>
      <c r="AJV1" t="s">
        <v>1187</v>
      </c>
      <c r="AJW1" t="s">
        <v>1188</v>
      </c>
      <c r="AJX1" t="s">
        <v>1189</v>
      </c>
      <c r="AJY1" t="s">
        <v>1190</v>
      </c>
      <c r="AJZ1" t="s">
        <v>1191</v>
      </c>
      <c r="AKA1" t="s">
        <v>1192</v>
      </c>
      <c r="AKB1" t="s">
        <v>1193</v>
      </c>
      <c r="AKC1" t="s">
        <v>1194</v>
      </c>
      <c r="AKD1" t="s">
        <v>1195</v>
      </c>
      <c r="AKE1" t="s">
        <v>1196</v>
      </c>
      <c r="AKF1" t="s">
        <v>1197</v>
      </c>
      <c r="AKG1" t="s">
        <v>1198</v>
      </c>
      <c r="AKH1" t="s">
        <v>1199</v>
      </c>
      <c r="AKI1" t="s">
        <v>1200</v>
      </c>
      <c r="AKJ1" t="s">
        <v>1201</v>
      </c>
      <c r="AKK1" t="s">
        <v>1202</v>
      </c>
      <c r="AKL1" t="s">
        <v>1203</v>
      </c>
      <c r="AKM1" t="s">
        <v>1204</v>
      </c>
      <c r="AKN1" t="s">
        <v>1205</v>
      </c>
      <c r="AKO1" t="s">
        <v>1206</v>
      </c>
      <c r="AKP1" t="s">
        <v>1207</v>
      </c>
      <c r="AKQ1" t="s">
        <v>1208</v>
      </c>
      <c r="AKR1" t="s">
        <v>1209</v>
      </c>
      <c r="AKS1" t="s">
        <v>1210</v>
      </c>
      <c r="AKT1" t="s">
        <v>1211</v>
      </c>
      <c r="AKU1" t="s">
        <v>1212</v>
      </c>
      <c r="AKV1" t="s">
        <v>1213</v>
      </c>
      <c r="AKW1" t="s">
        <v>1214</v>
      </c>
      <c r="AKX1" t="s">
        <v>1215</v>
      </c>
      <c r="AKY1" t="s">
        <v>1216</v>
      </c>
      <c r="AKZ1" t="s">
        <v>1217</v>
      </c>
      <c r="ALA1" t="s">
        <v>1218</v>
      </c>
      <c r="ALB1" t="s">
        <v>1219</v>
      </c>
      <c r="ALC1" t="s">
        <v>1220</v>
      </c>
      <c r="ALD1" t="s">
        <v>1221</v>
      </c>
      <c r="ALE1" t="s">
        <v>1222</v>
      </c>
      <c r="ALF1" t="s">
        <v>1223</v>
      </c>
      <c r="ALG1" t="s">
        <v>1224</v>
      </c>
      <c r="ALH1" t="s">
        <v>1225</v>
      </c>
      <c r="ALI1" t="s">
        <v>1226</v>
      </c>
      <c r="ALJ1" t="s">
        <v>1227</v>
      </c>
      <c r="ALK1" t="s">
        <v>1228</v>
      </c>
      <c r="ALL1" t="s">
        <v>1229</v>
      </c>
      <c r="ALM1" t="s">
        <v>1230</v>
      </c>
      <c r="ALN1" t="s">
        <v>1231</v>
      </c>
      <c r="ALO1" t="s">
        <v>1232</v>
      </c>
      <c r="ALP1" t="s">
        <v>1233</v>
      </c>
      <c r="ALQ1" t="s">
        <v>1234</v>
      </c>
      <c r="ALR1" t="s">
        <v>1235</v>
      </c>
      <c r="ALS1" t="s">
        <v>1236</v>
      </c>
      <c r="ALT1" t="s">
        <v>1237</v>
      </c>
      <c r="ALU1" t="s">
        <v>1238</v>
      </c>
      <c r="ALV1" t="s">
        <v>1239</v>
      </c>
      <c r="ALW1" t="s">
        <v>1240</v>
      </c>
      <c r="ALX1" t="s">
        <v>1241</v>
      </c>
      <c r="ALY1" t="s">
        <v>1242</v>
      </c>
      <c r="ALZ1" t="s">
        <v>1243</v>
      </c>
      <c r="AMA1" t="s">
        <v>1244</v>
      </c>
      <c r="AMB1" t="s">
        <v>1245</v>
      </c>
      <c r="AMC1" t="s">
        <v>1246</v>
      </c>
      <c r="AMD1" t="s">
        <v>1247</v>
      </c>
      <c r="AME1" t="s">
        <v>1248</v>
      </c>
      <c r="AMF1" t="s">
        <v>1249</v>
      </c>
      <c r="AMG1" t="s">
        <v>1250</v>
      </c>
      <c r="AMH1" t="s">
        <v>1251</v>
      </c>
      <c r="AMI1" t="s">
        <v>1252</v>
      </c>
      <c r="AMJ1" t="s">
        <v>1253</v>
      </c>
      <c r="AMK1" t="s">
        <v>1254</v>
      </c>
      <c r="AML1" t="s">
        <v>1255</v>
      </c>
      <c r="AMM1" t="s">
        <v>1256</v>
      </c>
      <c r="AMN1" t="s">
        <v>1257</v>
      </c>
      <c r="AMO1" t="s">
        <v>1258</v>
      </c>
      <c r="AMP1" t="s">
        <v>1259</v>
      </c>
      <c r="AMQ1" t="s">
        <v>1260</v>
      </c>
      <c r="AMR1" t="s">
        <v>1261</v>
      </c>
      <c r="AMS1" t="s">
        <v>1262</v>
      </c>
      <c r="AMT1" t="s">
        <v>1263</v>
      </c>
      <c r="AMU1" t="s">
        <v>1264</v>
      </c>
      <c r="AMV1" t="s">
        <v>1265</v>
      </c>
      <c r="AMW1" t="s">
        <v>1266</v>
      </c>
      <c r="AMX1" t="s">
        <v>1267</v>
      </c>
      <c r="AMY1" t="s">
        <v>1268</v>
      </c>
      <c r="AMZ1" t="s">
        <v>1269</v>
      </c>
      <c r="ANA1" t="s">
        <v>1270</v>
      </c>
      <c r="ANB1" t="s">
        <v>1271</v>
      </c>
      <c r="ANC1" t="s">
        <v>1272</v>
      </c>
      <c r="AND1" t="s">
        <v>1273</v>
      </c>
      <c r="ANE1" t="s">
        <v>1274</v>
      </c>
      <c r="ANF1" t="s">
        <v>1275</v>
      </c>
      <c r="ANG1" t="s">
        <v>1276</v>
      </c>
      <c r="ANH1" t="s">
        <v>1277</v>
      </c>
      <c r="ANI1" t="s">
        <v>1278</v>
      </c>
      <c r="ANJ1" t="s">
        <v>1279</v>
      </c>
      <c r="ANK1" t="s">
        <v>1280</v>
      </c>
      <c r="ANL1" t="s">
        <v>1281</v>
      </c>
      <c r="ANM1" t="s">
        <v>1282</v>
      </c>
      <c r="ANN1" t="s">
        <v>1283</v>
      </c>
      <c r="ANO1" t="s">
        <v>1284</v>
      </c>
      <c r="ANP1" t="s">
        <v>1285</v>
      </c>
      <c r="ANQ1" t="s">
        <v>1286</v>
      </c>
      <c r="ANR1" t="s">
        <v>1287</v>
      </c>
      <c r="ANS1" t="s">
        <v>1288</v>
      </c>
      <c r="ANT1" t="s">
        <v>1289</v>
      </c>
      <c r="ANU1" t="s">
        <v>1290</v>
      </c>
      <c r="ANV1" t="s">
        <v>1291</v>
      </c>
      <c r="ANW1" t="s">
        <v>1292</v>
      </c>
      <c r="ANX1" t="s">
        <v>1293</v>
      </c>
      <c r="ANY1" t="s">
        <v>1294</v>
      </c>
      <c r="ANZ1" t="s">
        <v>1295</v>
      </c>
      <c r="AOA1" t="s">
        <v>1296</v>
      </c>
      <c r="AOB1" t="s">
        <v>1297</v>
      </c>
      <c r="AOC1" t="s">
        <v>1298</v>
      </c>
      <c r="AOD1" t="s">
        <v>1299</v>
      </c>
      <c r="AOE1" t="s">
        <v>1300</v>
      </c>
      <c r="AOF1" t="s">
        <v>1301</v>
      </c>
      <c r="AOG1" t="s">
        <v>1302</v>
      </c>
      <c r="AOH1" t="s">
        <v>1303</v>
      </c>
      <c r="AOI1" t="s">
        <v>1304</v>
      </c>
      <c r="AOJ1" t="s">
        <v>1305</v>
      </c>
      <c r="AOK1" t="s">
        <v>1306</v>
      </c>
      <c r="AOL1" t="s">
        <v>1307</v>
      </c>
      <c r="AOM1" t="s">
        <v>1308</v>
      </c>
      <c r="AON1" t="s">
        <v>1309</v>
      </c>
      <c r="AOO1" t="s">
        <v>1310</v>
      </c>
      <c r="AOP1" t="s">
        <v>1311</v>
      </c>
      <c r="AOQ1" t="s">
        <v>1312</v>
      </c>
      <c r="AOR1" t="s">
        <v>1313</v>
      </c>
      <c r="AOS1" t="s">
        <v>1314</v>
      </c>
      <c r="AOT1" t="s">
        <v>1315</v>
      </c>
      <c r="AOU1" t="s">
        <v>1316</v>
      </c>
      <c r="AOV1" t="s">
        <v>1317</v>
      </c>
      <c r="AOW1" t="s">
        <v>1318</v>
      </c>
      <c r="AOX1" t="s">
        <v>1319</v>
      </c>
      <c r="AOY1" t="s">
        <v>1320</v>
      </c>
      <c r="AOZ1" t="s">
        <v>1321</v>
      </c>
      <c r="APA1" t="s">
        <v>1322</v>
      </c>
      <c r="APB1" t="s">
        <v>1323</v>
      </c>
      <c r="APC1" t="s">
        <v>1324</v>
      </c>
      <c r="APD1" t="s">
        <v>1325</v>
      </c>
      <c r="APE1" t="s">
        <v>1326</v>
      </c>
      <c r="APF1" t="s">
        <v>1327</v>
      </c>
      <c r="APG1" t="s">
        <v>1328</v>
      </c>
      <c r="APH1" t="s">
        <v>1329</v>
      </c>
      <c r="API1" t="s">
        <v>1330</v>
      </c>
      <c r="APJ1" t="s">
        <v>1331</v>
      </c>
      <c r="APK1" t="s">
        <v>1332</v>
      </c>
      <c r="APL1" t="s">
        <v>1333</v>
      </c>
      <c r="APM1" t="s">
        <v>1334</v>
      </c>
      <c r="APN1" t="s">
        <v>1335</v>
      </c>
      <c r="APO1" t="s">
        <v>1336</v>
      </c>
      <c r="APP1" t="s">
        <v>1337</v>
      </c>
      <c r="APQ1" t="s">
        <v>1338</v>
      </c>
      <c r="APR1" t="s">
        <v>1339</v>
      </c>
      <c r="APS1" t="s">
        <v>1340</v>
      </c>
      <c r="APT1" t="s">
        <v>1341</v>
      </c>
      <c r="APU1" t="s">
        <v>1342</v>
      </c>
      <c r="APV1" t="s">
        <v>1343</v>
      </c>
      <c r="APW1" t="s">
        <v>1344</v>
      </c>
      <c r="APX1" t="s">
        <v>1345</v>
      </c>
      <c r="APY1" t="s">
        <v>1346</v>
      </c>
      <c r="APZ1" t="s">
        <v>1347</v>
      </c>
      <c r="AQA1" t="s">
        <v>1348</v>
      </c>
      <c r="AQB1" t="s">
        <v>1349</v>
      </c>
      <c r="AQC1" t="s">
        <v>1350</v>
      </c>
      <c r="AQD1" t="s">
        <v>1351</v>
      </c>
      <c r="AQE1" t="s">
        <v>1352</v>
      </c>
      <c r="AQF1" t="s">
        <v>1353</v>
      </c>
      <c r="AQG1" t="s">
        <v>1354</v>
      </c>
      <c r="AQH1" t="s">
        <v>1355</v>
      </c>
      <c r="AQI1" t="s">
        <v>1356</v>
      </c>
      <c r="AQJ1" t="s">
        <v>1357</v>
      </c>
      <c r="AQK1" t="s">
        <v>1358</v>
      </c>
      <c r="AQL1" t="s">
        <v>1359</v>
      </c>
      <c r="AQM1" t="s">
        <v>1360</v>
      </c>
      <c r="AQN1" t="s">
        <v>1361</v>
      </c>
      <c r="AQO1" t="s">
        <v>1362</v>
      </c>
      <c r="AQP1" t="s">
        <v>1363</v>
      </c>
      <c r="AQQ1" t="s">
        <v>1364</v>
      </c>
      <c r="AQR1" t="s">
        <v>1365</v>
      </c>
      <c r="AQS1" t="s">
        <v>1366</v>
      </c>
      <c r="AQT1" t="s">
        <v>1367</v>
      </c>
      <c r="AQU1" t="s">
        <v>1368</v>
      </c>
      <c r="AQV1" t="s">
        <v>1369</v>
      </c>
      <c r="AQW1" t="s">
        <v>1370</v>
      </c>
      <c r="AQX1" t="s">
        <v>1371</v>
      </c>
      <c r="AQY1" t="s">
        <v>1372</v>
      </c>
      <c r="AQZ1" t="s">
        <v>1373</v>
      </c>
      <c r="ARA1" t="s">
        <v>1374</v>
      </c>
      <c r="ARB1" t="s">
        <v>1375</v>
      </c>
      <c r="ARC1" t="s">
        <v>1376</v>
      </c>
      <c r="ARD1" t="s">
        <v>1377</v>
      </c>
      <c r="ARE1" t="s">
        <v>1378</v>
      </c>
      <c r="ARF1" t="s">
        <v>1379</v>
      </c>
      <c r="ARG1" t="s">
        <v>1380</v>
      </c>
      <c r="ARH1" t="s">
        <v>1381</v>
      </c>
      <c r="ARI1" t="s">
        <v>1382</v>
      </c>
      <c r="ARJ1" t="s">
        <v>1383</v>
      </c>
      <c r="ARK1" t="s">
        <v>1384</v>
      </c>
      <c r="ARL1" t="s">
        <v>1385</v>
      </c>
      <c r="ARM1" t="s">
        <v>1386</v>
      </c>
      <c r="ARN1" t="s">
        <v>1387</v>
      </c>
      <c r="ARO1" t="s">
        <v>1388</v>
      </c>
      <c r="ARP1" t="s">
        <v>1389</v>
      </c>
      <c r="ARQ1" t="s">
        <v>1390</v>
      </c>
      <c r="ARR1" t="s">
        <v>1391</v>
      </c>
      <c r="ARS1" t="s">
        <v>1392</v>
      </c>
      <c r="ART1" t="s">
        <v>1393</v>
      </c>
      <c r="ARU1" t="s">
        <v>1394</v>
      </c>
      <c r="ARV1" t="s">
        <v>1395</v>
      </c>
      <c r="ARW1" t="s">
        <v>1396</v>
      </c>
      <c r="ARX1" t="s">
        <v>1397</v>
      </c>
      <c r="ARY1" t="s">
        <v>1398</v>
      </c>
      <c r="ARZ1" t="s">
        <v>1399</v>
      </c>
      <c r="ASA1" t="s">
        <v>1400</v>
      </c>
      <c r="ASB1" t="s">
        <v>1401</v>
      </c>
      <c r="ASC1" t="s">
        <v>1402</v>
      </c>
      <c r="ASD1" t="s">
        <v>1403</v>
      </c>
      <c r="ASE1" t="s">
        <v>1404</v>
      </c>
      <c r="ASF1" t="s">
        <v>1405</v>
      </c>
      <c r="ASG1" t="s">
        <v>1406</v>
      </c>
      <c r="ASH1" t="s">
        <v>1407</v>
      </c>
      <c r="ASI1" t="s">
        <v>1408</v>
      </c>
      <c r="ASJ1" t="s">
        <v>1409</v>
      </c>
      <c r="ASK1" t="s">
        <v>1410</v>
      </c>
      <c r="ASL1" t="s">
        <v>1411</v>
      </c>
      <c r="ASM1" t="s">
        <v>1412</v>
      </c>
      <c r="ASN1" t="s">
        <v>1413</v>
      </c>
      <c r="ASO1" t="s">
        <v>1414</v>
      </c>
      <c r="ASP1" t="s">
        <v>1415</v>
      </c>
      <c r="ASQ1" t="s">
        <v>1416</v>
      </c>
      <c r="ASR1" t="s">
        <v>1417</v>
      </c>
      <c r="ASS1" t="s">
        <v>1418</v>
      </c>
      <c r="AST1" t="s">
        <v>1419</v>
      </c>
      <c r="ASU1" t="s">
        <v>1420</v>
      </c>
      <c r="ASV1" t="s">
        <v>1421</v>
      </c>
      <c r="ASW1" t="s">
        <v>1422</v>
      </c>
      <c r="ASX1" t="s">
        <v>1423</v>
      </c>
      <c r="ASY1" t="s">
        <v>1424</v>
      </c>
      <c r="ASZ1" t="s">
        <v>1425</v>
      </c>
      <c r="ATA1" t="s">
        <v>1426</v>
      </c>
      <c r="ATB1" t="s">
        <v>1427</v>
      </c>
      <c r="ATC1" t="s">
        <v>1428</v>
      </c>
      <c r="ATD1" t="s">
        <v>1429</v>
      </c>
      <c r="ATE1" t="s">
        <v>1430</v>
      </c>
      <c r="ATF1" t="s">
        <v>1431</v>
      </c>
      <c r="ATG1" t="s">
        <v>1432</v>
      </c>
      <c r="ATH1" t="s">
        <v>1433</v>
      </c>
      <c r="ATI1" t="s">
        <v>1434</v>
      </c>
      <c r="ATJ1" t="s">
        <v>1435</v>
      </c>
      <c r="ATK1" t="s">
        <v>1436</v>
      </c>
      <c r="ATL1" t="s">
        <v>1437</v>
      </c>
      <c r="ATM1" t="s">
        <v>1438</v>
      </c>
      <c r="ATN1" t="s">
        <v>1439</v>
      </c>
      <c r="ATO1" t="s">
        <v>1440</v>
      </c>
      <c r="ATP1" t="s">
        <v>1441</v>
      </c>
      <c r="ATQ1" t="s">
        <v>1442</v>
      </c>
      <c r="ATR1" t="s">
        <v>1443</v>
      </c>
      <c r="ATS1" t="s">
        <v>1444</v>
      </c>
      <c r="ATT1" t="s">
        <v>1445</v>
      </c>
      <c r="ATU1" t="s">
        <v>1446</v>
      </c>
      <c r="ATV1" t="s">
        <v>1447</v>
      </c>
      <c r="ATW1" t="s">
        <v>1448</v>
      </c>
      <c r="ATX1" t="s">
        <v>1449</v>
      </c>
      <c r="ATY1" t="s">
        <v>1450</v>
      </c>
      <c r="ATZ1" t="s">
        <v>1451</v>
      </c>
      <c r="AUA1" t="s">
        <v>1452</v>
      </c>
      <c r="AUB1" t="s">
        <v>1453</v>
      </c>
      <c r="AUC1" t="s">
        <v>1454</v>
      </c>
      <c r="AUD1" t="s">
        <v>1455</v>
      </c>
      <c r="AUE1" t="s">
        <v>1456</v>
      </c>
      <c r="AUF1" t="s">
        <v>1457</v>
      </c>
      <c r="AUG1" t="s">
        <v>1458</v>
      </c>
      <c r="AUH1" t="s">
        <v>1459</v>
      </c>
      <c r="AUI1" t="s">
        <v>1460</v>
      </c>
      <c r="AUJ1" t="s">
        <v>1461</v>
      </c>
      <c r="AUK1" t="s">
        <v>1462</v>
      </c>
      <c r="AUL1" t="s">
        <v>1463</v>
      </c>
      <c r="AUM1" t="s">
        <v>1464</v>
      </c>
      <c r="AUN1" t="s">
        <v>1465</v>
      </c>
      <c r="AUO1" t="s">
        <v>1466</v>
      </c>
      <c r="AUP1" t="s">
        <v>1467</v>
      </c>
      <c r="AUQ1" t="s">
        <v>1468</v>
      </c>
      <c r="AUR1" t="s">
        <v>1469</v>
      </c>
      <c r="AUS1" t="s">
        <v>1470</v>
      </c>
      <c r="AUT1" t="s">
        <v>1471</v>
      </c>
      <c r="AUU1" t="s">
        <v>1472</v>
      </c>
      <c r="AUV1" t="s">
        <v>1473</v>
      </c>
      <c r="AUW1" t="s">
        <v>1474</v>
      </c>
      <c r="AUX1" t="s">
        <v>1475</v>
      </c>
      <c r="AUY1" t="s">
        <v>1476</v>
      </c>
      <c r="AUZ1" t="s">
        <v>1477</v>
      </c>
      <c r="AVA1" t="s">
        <v>1478</v>
      </c>
      <c r="AVB1" t="s">
        <v>1479</v>
      </c>
      <c r="AVC1" t="s">
        <v>1480</v>
      </c>
      <c r="AVD1" t="s">
        <v>1481</v>
      </c>
      <c r="AVE1" t="s">
        <v>1482</v>
      </c>
      <c r="AVF1" t="s">
        <v>1483</v>
      </c>
      <c r="AVG1" t="s">
        <v>1484</v>
      </c>
      <c r="AVH1" t="s">
        <v>1485</v>
      </c>
      <c r="AVI1" t="s">
        <v>1486</v>
      </c>
      <c r="AVJ1" t="s">
        <v>1487</v>
      </c>
      <c r="AVK1" t="s">
        <v>1488</v>
      </c>
      <c r="AVL1" t="s">
        <v>1489</v>
      </c>
      <c r="AVM1" t="s">
        <v>1490</v>
      </c>
      <c r="AVN1" t="s">
        <v>1491</v>
      </c>
      <c r="AVO1" t="s">
        <v>1492</v>
      </c>
      <c r="AVP1" t="s">
        <v>1493</v>
      </c>
      <c r="AVQ1" t="s">
        <v>1494</v>
      </c>
      <c r="AVR1" t="s">
        <v>1495</v>
      </c>
      <c r="AVS1" t="s">
        <v>1496</v>
      </c>
      <c r="AVT1" t="s">
        <v>1497</v>
      </c>
      <c r="AVU1" t="s">
        <v>1498</v>
      </c>
      <c r="AVV1" t="s">
        <v>1499</v>
      </c>
      <c r="AVW1" t="s">
        <v>1500</v>
      </c>
      <c r="AVX1" t="s">
        <v>1501</v>
      </c>
      <c r="AVY1" t="s">
        <v>1502</v>
      </c>
      <c r="AVZ1" t="s">
        <v>1503</v>
      </c>
      <c r="AWA1" t="s">
        <v>1504</v>
      </c>
      <c r="AWB1" t="s">
        <v>1505</v>
      </c>
      <c r="AWC1" t="s">
        <v>1506</v>
      </c>
      <c r="AWD1" t="s">
        <v>1507</v>
      </c>
      <c r="AWE1" t="s">
        <v>1508</v>
      </c>
      <c r="AWF1" t="s">
        <v>1509</v>
      </c>
      <c r="AWG1" t="s">
        <v>1510</v>
      </c>
      <c r="AWH1" t="s">
        <v>1511</v>
      </c>
      <c r="AWI1" t="s">
        <v>1512</v>
      </c>
      <c r="AWJ1" t="s">
        <v>1513</v>
      </c>
      <c r="AWK1" t="s">
        <v>1514</v>
      </c>
      <c r="AWL1" t="s">
        <v>1515</v>
      </c>
      <c r="AWM1" t="s">
        <v>1516</v>
      </c>
      <c r="AWN1" t="s">
        <v>1517</v>
      </c>
      <c r="AWO1" t="s">
        <v>1518</v>
      </c>
      <c r="AWP1" t="s">
        <v>1519</v>
      </c>
      <c r="AWQ1" t="s">
        <v>1520</v>
      </c>
      <c r="AWR1" t="s">
        <v>1521</v>
      </c>
      <c r="AWS1" t="s">
        <v>1522</v>
      </c>
      <c r="AWT1" t="s">
        <v>1523</v>
      </c>
      <c r="AWU1" t="s">
        <v>1524</v>
      </c>
      <c r="AWV1" t="s">
        <v>1525</v>
      </c>
      <c r="AWW1" t="s">
        <v>1526</v>
      </c>
      <c r="AWX1" t="s">
        <v>1527</v>
      </c>
      <c r="AWY1" t="s">
        <v>1528</v>
      </c>
      <c r="AWZ1" t="s">
        <v>1529</v>
      </c>
      <c r="AXA1" t="s">
        <v>1530</v>
      </c>
      <c r="AXB1" t="s">
        <v>1531</v>
      </c>
      <c r="AXC1" t="s">
        <v>1532</v>
      </c>
      <c r="AXD1" t="s">
        <v>1533</v>
      </c>
      <c r="AXE1" t="s">
        <v>1534</v>
      </c>
      <c r="AXF1" t="s">
        <v>1535</v>
      </c>
      <c r="AXG1" t="s">
        <v>1536</v>
      </c>
      <c r="AXH1" t="s">
        <v>1537</v>
      </c>
      <c r="AXI1" t="s">
        <v>1538</v>
      </c>
      <c r="AXJ1" t="s">
        <v>1539</v>
      </c>
      <c r="AXK1" t="s">
        <v>1540</v>
      </c>
      <c r="AXL1" t="s">
        <v>1541</v>
      </c>
      <c r="AXM1" t="s">
        <v>1542</v>
      </c>
      <c r="AXN1" t="s">
        <v>1543</v>
      </c>
      <c r="AXO1" t="s">
        <v>1544</v>
      </c>
      <c r="AXP1" t="s">
        <v>1545</v>
      </c>
      <c r="AXQ1" t="s">
        <v>1546</v>
      </c>
      <c r="AXR1" t="s">
        <v>1547</v>
      </c>
      <c r="AXS1" t="s">
        <v>1548</v>
      </c>
      <c r="AXT1" t="s">
        <v>1549</v>
      </c>
      <c r="AXU1" t="s">
        <v>1550</v>
      </c>
      <c r="AXV1" t="s">
        <v>1551</v>
      </c>
      <c r="AXW1" t="s">
        <v>1552</v>
      </c>
      <c r="AXX1" t="s">
        <v>1553</v>
      </c>
      <c r="AXY1" t="s">
        <v>1554</v>
      </c>
      <c r="AXZ1" t="s">
        <v>1555</v>
      </c>
      <c r="AYA1" t="s">
        <v>1556</v>
      </c>
      <c r="AYB1" t="s">
        <v>1557</v>
      </c>
      <c r="AYC1" t="s">
        <v>1558</v>
      </c>
      <c r="AYD1" t="s">
        <v>1559</v>
      </c>
      <c r="AYE1" t="s">
        <v>1560</v>
      </c>
      <c r="AYF1" t="s">
        <v>1561</v>
      </c>
      <c r="AYG1" t="s">
        <v>1562</v>
      </c>
      <c r="AYH1" t="s">
        <v>1563</v>
      </c>
      <c r="AYI1" t="s">
        <v>1564</v>
      </c>
      <c r="AYJ1" t="s">
        <v>1565</v>
      </c>
      <c r="AYK1" t="s">
        <v>1566</v>
      </c>
      <c r="AYL1" t="s">
        <v>1567</v>
      </c>
      <c r="AYM1" t="s">
        <v>1568</v>
      </c>
      <c r="AYN1" t="s">
        <v>1569</v>
      </c>
      <c r="AYO1" t="s">
        <v>1570</v>
      </c>
      <c r="AYP1" t="s">
        <v>1571</v>
      </c>
      <c r="AYQ1" t="s">
        <v>1572</v>
      </c>
      <c r="AYR1" t="s">
        <v>1573</v>
      </c>
      <c r="AYS1" t="s">
        <v>1574</v>
      </c>
      <c r="AYT1" t="s">
        <v>1575</v>
      </c>
      <c r="AYU1" t="s">
        <v>1576</v>
      </c>
      <c r="AYV1" t="s">
        <v>1577</v>
      </c>
      <c r="AYW1" t="s">
        <v>1578</v>
      </c>
      <c r="AYX1" t="s">
        <v>1579</v>
      </c>
      <c r="AYY1" t="s">
        <v>1580</v>
      </c>
      <c r="AYZ1" t="s">
        <v>1581</v>
      </c>
      <c r="AZA1" t="s">
        <v>1582</v>
      </c>
      <c r="AZB1" t="s">
        <v>1583</v>
      </c>
      <c r="AZC1" t="s">
        <v>1584</v>
      </c>
      <c r="AZD1" t="s">
        <v>1585</v>
      </c>
      <c r="AZE1" t="s">
        <v>1586</v>
      </c>
      <c r="AZF1" t="s">
        <v>1587</v>
      </c>
      <c r="AZG1" t="s">
        <v>1588</v>
      </c>
      <c r="AZH1" t="s">
        <v>1589</v>
      </c>
      <c r="AZI1" t="s">
        <v>1590</v>
      </c>
      <c r="AZJ1" t="s">
        <v>1591</v>
      </c>
      <c r="AZK1" t="s">
        <v>1592</v>
      </c>
      <c r="AZL1" t="s">
        <v>1593</v>
      </c>
      <c r="AZM1" t="s">
        <v>1594</v>
      </c>
      <c r="AZN1" t="s">
        <v>1595</v>
      </c>
      <c r="AZO1" t="s">
        <v>1596</v>
      </c>
      <c r="AZP1" t="s">
        <v>1597</v>
      </c>
      <c r="AZQ1" t="s">
        <v>1598</v>
      </c>
      <c r="AZR1" t="s">
        <v>1599</v>
      </c>
      <c r="AZS1" t="s">
        <v>1600</v>
      </c>
      <c r="AZT1" t="s">
        <v>1601</v>
      </c>
      <c r="AZU1" t="s">
        <v>1602</v>
      </c>
      <c r="AZV1" t="s">
        <v>1603</v>
      </c>
      <c r="AZW1" t="s">
        <v>1604</v>
      </c>
      <c r="AZX1" t="s">
        <v>1605</v>
      </c>
      <c r="AZY1" t="s">
        <v>1606</v>
      </c>
      <c r="AZZ1" t="s">
        <v>1607</v>
      </c>
      <c r="BAA1" t="s">
        <v>1608</v>
      </c>
      <c r="BAB1" t="s">
        <v>1609</v>
      </c>
      <c r="BAC1" t="s">
        <v>1610</v>
      </c>
      <c r="BAD1" t="s">
        <v>1611</v>
      </c>
      <c r="BAE1" t="s">
        <v>1612</v>
      </c>
      <c r="BAF1" t="s">
        <v>1613</v>
      </c>
      <c r="BAG1" t="s">
        <v>1614</v>
      </c>
      <c r="BAH1" t="s">
        <v>1615</v>
      </c>
      <c r="BAI1" t="s">
        <v>1616</v>
      </c>
      <c r="BAJ1" t="s">
        <v>1617</v>
      </c>
      <c r="BAK1" t="s">
        <v>1618</v>
      </c>
      <c r="BAL1" t="s">
        <v>1619</v>
      </c>
      <c r="BAM1" t="s">
        <v>1620</v>
      </c>
      <c r="BAN1" t="s">
        <v>1621</v>
      </c>
      <c r="BAO1" t="s">
        <v>1622</v>
      </c>
      <c r="BAP1" t="s">
        <v>1623</v>
      </c>
      <c r="BAQ1" t="s">
        <v>1624</v>
      </c>
      <c r="BAR1" t="s">
        <v>1625</v>
      </c>
      <c r="BAS1" t="s">
        <v>1626</v>
      </c>
      <c r="BAT1" t="s">
        <v>1627</v>
      </c>
      <c r="BAU1" t="s">
        <v>1628</v>
      </c>
      <c r="BAV1" t="s">
        <v>1629</v>
      </c>
      <c r="BAW1" t="s">
        <v>1630</v>
      </c>
      <c r="BAX1" t="s">
        <v>1631</v>
      </c>
      <c r="BAY1" t="s">
        <v>1632</v>
      </c>
      <c r="BAZ1" t="s">
        <v>1633</v>
      </c>
      <c r="BBA1" t="s">
        <v>1634</v>
      </c>
      <c r="BBB1" t="s">
        <v>1635</v>
      </c>
      <c r="BBC1" t="s">
        <v>1636</v>
      </c>
      <c r="BBD1" t="s">
        <v>1637</v>
      </c>
      <c r="BBE1" t="s">
        <v>1638</v>
      </c>
      <c r="BBF1" t="s">
        <v>1639</v>
      </c>
      <c r="BBG1" t="s">
        <v>1640</v>
      </c>
      <c r="BBH1" t="s">
        <v>1641</v>
      </c>
      <c r="BBI1" t="s">
        <v>1642</v>
      </c>
      <c r="BBJ1" t="s">
        <v>1643</v>
      </c>
      <c r="BBK1" t="s">
        <v>1644</v>
      </c>
      <c r="BBL1" t="s">
        <v>1645</v>
      </c>
      <c r="BBM1" t="s">
        <v>1646</v>
      </c>
      <c r="BBN1" t="s">
        <v>1647</v>
      </c>
      <c r="BBO1" t="s">
        <v>1648</v>
      </c>
      <c r="BBP1" t="s">
        <v>1649</v>
      </c>
      <c r="BBQ1" t="s">
        <v>1650</v>
      </c>
      <c r="BBR1" t="s">
        <v>1651</v>
      </c>
      <c r="BBS1" t="s">
        <v>1652</v>
      </c>
      <c r="BBT1" t="s">
        <v>1653</v>
      </c>
      <c r="BBU1" t="s">
        <v>1654</v>
      </c>
      <c r="BBV1" t="s">
        <v>1655</v>
      </c>
      <c r="BBW1" t="s">
        <v>1656</v>
      </c>
      <c r="BBX1" t="s">
        <v>1657</v>
      </c>
      <c r="BBY1" t="s">
        <v>1658</v>
      </c>
      <c r="BBZ1" t="s">
        <v>1659</v>
      </c>
      <c r="BCA1" t="s">
        <v>1660</v>
      </c>
      <c r="BCB1" t="s">
        <v>1661</v>
      </c>
      <c r="BCC1" t="s">
        <v>1662</v>
      </c>
      <c r="BCD1" t="s">
        <v>1663</v>
      </c>
      <c r="BCE1" t="s">
        <v>1664</v>
      </c>
      <c r="BCF1" t="s">
        <v>1665</v>
      </c>
      <c r="BCG1" t="s">
        <v>1666</v>
      </c>
      <c r="BCH1" t="s">
        <v>1667</v>
      </c>
      <c r="BCI1" t="s">
        <v>1668</v>
      </c>
      <c r="BCJ1" t="s">
        <v>1669</v>
      </c>
      <c r="BCK1" t="s">
        <v>1670</v>
      </c>
      <c r="BCL1" t="s">
        <v>1671</v>
      </c>
      <c r="BCM1" t="s">
        <v>1672</v>
      </c>
      <c r="BCN1" t="s">
        <v>1673</v>
      </c>
      <c r="BCO1" t="s">
        <v>1674</v>
      </c>
      <c r="BCP1" t="s">
        <v>1675</v>
      </c>
      <c r="BCQ1" t="s">
        <v>1676</v>
      </c>
      <c r="BCR1" t="s">
        <v>1677</v>
      </c>
      <c r="BCS1" t="s">
        <v>1678</v>
      </c>
      <c r="BCT1" t="s">
        <v>1679</v>
      </c>
      <c r="BCU1" t="s">
        <v>1680</v>
      </c>
      <c r="BCV1" t="s">
        <v>1681</v>
      </c>
      <c r="BCW1" t="s">
        <v>1682</v>
      </c>
      <c r="BCX1" t="s">
        <v>1683</v>
      </c>
      <c r="BCY1" t="s">
        <v>1684</v>
      </c>
      <c r="BCZ1" t="s">
        <v>1685</v>
      </c>
      <c r="BDA1" t="s">
        <v>1686</v>
      </c>
      <c r="BDB1" t="s">
        <v>1687</v>
      </c>
      <c r="BDC1" t="s">
        <v>1688</v>
      </c>
      <c r="BDD1" t="s">
        <v>1689</v>
      </c>
      <c r="BDE1" t="s">
        <v>1690</v>
      </c>
      <c r="BDF1" t="s">
        <v>1691</v>
      </c>
      <c r="BDG1" t="s">
        <v>1692</v>
      </c>
      <c r="BDH1" t="s">
        <v>1693</v>
      </c>
      <c r="BDI1" t="s">
        <v>1694</v>
      </c>
      <c r="BDJ1" t="s">
        <v>1695</v>
      </c>
      <c r="BDK1" t="s">
        <v>1696</v>
      </c>
      <c r="BDL1" t="s">
        <v>1697</v>
      </c>
      <c r="BDM1" t="s">
        <v>1698</v>
      </c>
      <c r="BDN1" t="s">
        <v>1699</v>
      </c>
      <c r="BDO1" t="s">
        <v>1700</v>
      </c>
      <c r="BDP1" t="s">
        <v>1701</v>
      </c>
      <c r="BDQ1" t="s">
        <v>1702</v>
      </c>
      <c r="BDR1" t="s">
        <v>1703</v>
      </c>
      <c r="BDS1" t="s">
        <v>1704</v>
      </c>
      <c r="BDT1" t="s">
        <v>1705</v>
      </c>
      <c r="BDU1" t="s">
        <v>1706</v>
      </c>
      <c r="BDV1" t="s">
        <v>1707</v>
      </c>
      <c r="BDW1" t="s">
        <v>1708</v>
      </c>
      <c r="BDX1" t="s">
        <v>1709</v>
      </c>
      <c r="BDY1" t="s">
        <v>1710</v>
      </c>
      <c r="BDZ1" t="s">
        <v>1711</v>
      </c>
      <c r="BEA1" t="s">
        <v>1712</v>
      </c>
      <c r="BEB1" t="s">
        <v>1713</v>
      </c>
      <c r="BEC1" t="s">
        <v>1714</v>
      </c>
      <c r="BED1" t="s">
        <v>1715</v>
      </c>
      <c r="BEE1" t="s">
        <v>1716</v>
      </c>
      <c r="BEF1" t="s">
        <v>1717</v>
      </c>
      <c r="BEG1" t="s">
        <v>1718</v>
      </c>
      <c r="BEH1" t="s">
        <v>1719</v>
      </c>
      <c r="BEI1" t="s">
        <v>1720</v>
      </c>
      <c r="BEJ1" t="s">
        <v>1721</v>
      </c>
      <c r="BEK1" t="s">
        <v>1722</v>
      </c>
      <c r="BEL1" t="s">
        <v>1723</v>
      </c>
      <c r="BEM1" t="s">
        <v>1724</v>
      </c>
      <c r="BEN1" t="s">
        <v>1725</v>
      </c>
      <c r="BEO1" t="s">
        <v>1726</v>
      </c>
      <c r="BEP1" t="s">
        <v>1727</v>
      </c>
      <c r="BEQ1" t="s">
        <v>1728</v>
      </c>
      <c r="BER1" t="s">
        <v>1729</v>
      </c>
      <c r="BES1" t="s">
        <v>1730</v>
      </c>
      <c r="BET1" t="s">
        <v>1731</v>
      </c>
      <c r="BEU1" t="s">
        <v>1732</v>
      </c>
      <c r="BEV1" t="s">
        <v>1733</v>
      </c>
      <c r="BEW1" t="s">
        <v>1734</v>
      </c>
      <c r="BEX1" t="s">
        <v>1735</v>
      </c>
      <c r="BEY1" t="s">
        <v>1736</v>
      </c>
      <c r="BEZ1" t="s">
        <v>1737</v>
      </c>
      <c r="BFA1" t="s">
        <v>1738</v>
      </c>
      <c r="BFB1" t="s">
        <v>1739</v>
      </c>
      <c r="BFC1" t="s">
        <v>1740</v>
      </c>
      <c r="BFD1" t="s">
        <v>1741</v>
      </c>
      <c r="BFE1" t="s">
        <v>1742</v>
      </c>
      <c r="BFF1" t="s">
        <v>1743</v>
      </c>
      <c r="BFG1" t="s">
        <v>1744</v>
      </c>
      <c r="BFH1" t="s">
        <v>1745</v>
      </c>
      <c r="BFI1" t="s">
        <v>1746</v>
      </c>
      <c r="BFJ1" t="s">
        <v>1747</v>
      </c>
      <c r="BFK1" t="s">
        <v>1748</v>
      </c>
      <c r="BFL1" t="s">
        <v>1749</v>
      </c>
      <c r="BFM1" t="s">
        <v>1750</v>
      </c>
      <c r="BFN1" t="s">
        <v>1751</v>
      </c>
      <c r="BFO1" t="s">
        <v>1752</v>
      </c>
      <c r="BFP1" t="s">
        <v>1753</v>
      </c>
      <c r="BFQ1" t="s">
        <v>1754</v>
      </c>
      <c r="BFR1" t="s">
        <v>1755</v>
      </c>
      <c r="BFS1" t="s">
        <v>1756</v>
      </c>
      <c r="BFT1" t="s">
        <v>1757</v>
      </c>
      <c r="BFU1" t="s">
        <v>1758</v>
      </c>
      <c r="BFV1" t="s">
        <v>1759</v>
      </c>
      <c r="BFW1" t="s">
        <v>1760</v>
      </c>
      <c r="BFX1" t="s">
        <v>1761</v>
      </c>
      <c r="BFY1" t="s">
        <v>1762</v>
      </c>
      <c r="BFZ1" t="s">
        <v>1763</v>
      </c>
      <c r="BGA1" t="s">
        <v>1764</v>
      </c>
      <c r="BGB1" t="s">
        <v>1765</v>
      </c>
      <c r="BGC1" t="s">
        <v>1766</v>
      </c>
      <c r="BGD1" t="s">
        <v>1767</v>
      </c>
      <c r="BGE1" t="s">
        <v>1768</v>
      </c>
      <c r="BGF1" t="s">
        <v>1769</v>
      </c>
      <c r="BGG1" t="s">
        <v>1770</v>
      </c>
      <c r="BGH1" t="s">
        <v>1771</v>
      </c>
      <c r="BGI1" t="s">
        <v>1772</v>
      </c>
      <c r="BGJ1" t="s">
        <v>1773</v>
      </c>
      <c r="BGK1" t="s">
        <v>1774</v>
      </c>
      <c r="BGL1" t="s">
        <v>1775</v>
      </c>
      <c r="BGM1" t="s">
        <v>1776</v>
      </c>
      <c r="BGN1" t="s">
        <v>1777</v>
      </c>
      <c r="BGO1" t="s">
        <v>1778</v>
      </c>
      <c r="BGP1" t="s">
        <v>1779</v>
      </c>
      <c r="BGQ1" t="s">
        <v>1780</v>
      </c>
      <c r="BGR1" t="s">
        <v>1781</v>
      </c>
      <c r="BGS1" t="s">
        <v>1782</v>
      </c>
      <c r="BGT1" t="s">
        <v>1783</v>
      </c>
      <c r="BGU1" t="s">
        <v>1784</v>
      </c>
      <c r="BGV1" t="s">
        <v>1785</v>
      </c>
      <c r="BGW1" t="s">
        <v>1786</v>
      </c>
      <c r="BGX1" t="s">
        <v>1787</v>
      </c>
      <c r="BGY1" t="s">
        <v>1788</v>
      </c>
      <c r="BGZ1" t="s">
        <v>1789</v>
      </c>
      <c r="BHA1" t="s">
        <v>1790</v>
      </c>
      <c r="BHB1" t="s">
        <v>1791</v>
      </c>
      <c r="BHC1" t="s">
        <v>1792</v>
      </c>
      <c r="BHD1" t="s">
        <v>1793</v>
      </c>
      <c r="BHE1" t="s">
        <v>1794</v>
      </c>
      <c r="BHF1" t="s">
        <v>1795</v>
      </c>
      <c r="BHG1" t="s">
        <v>1796</v>
      </c>
      <c r="BHH1" t="s">
        <v>1797</v>
      </c>
      <c r="BHI1" t="s">
        <v>1798</v>
      </c>
      <c r="BHJ1" t="s">
        <v>1799</v>
      </c>
      <c r="BHK1" t="s">
        <v>1800</v>
      </c>
      <c r="BHL1" t="s">
        <v>1801</v>
      </c>
      <c r="BHM1" t="s">
        <v>1802</v>
      </c>
      <c r="BHN1" t="s">
        <v>1803</v>
      </c>
      <c r="BHO1" t="s">
        <v>1804</v>
      </c>
      <c r="BHP1" t="s">
        <v>1805</v>
      </c>
      <c r="BHQ1" t="s">
        <v>1806</v>
      </c>
      <c r="BHR1" t="s">
        <v>1807</v>
      </c>
      <c r="BHS1" t="s">
        <v>1808</v>
      </c>
      <c r="BHT1" t="s">
        <v>1809</v>
      </c>
      <c r="BHU1" t="s">
        <v>1810</v>
      </c>
      <c r="BHV1" t="s">
        <v>1811</v>
      </c>
      <c r="BHW1" t="s">
        <v>1812</v>
      </c>
      <c r="BHX1" t="s">
        <v>1813</v>
      </c>
      <c r="BHY1" t="s">
        <v>1814</v>
      </c>
      <c r="BHZ1" t="s">
        <v>1815</v>
      </c>
      <c r="BIA1" t="s">
        <v>1816</v>
      </c>
      <c r="BIB1" t="s">
        <v>1817</v>
      </c>
      <c r="BIC1" t="s">
        <v>1818</v>
      </c>
      <c r="BID1" t="s">
        <v>1819</v>
      </c>
      <c r="BIE1" t="s">
        <v>1820</v>
      </c>
      <c r="BIF1" t="s">
        <v>1821</v>
      </c>
      <c r="BIG1" t="s">
        <v>1822</v>
      </c>
      <c r="BIH1" t="s">
        <v>1823</v>
      </c>
      <c r="BII1" t="s">
        <v>1824</v>
      </c>
      <c r="BIJ1" t="s">
        <v>1825</v>
      </c>
      <c r="BIK1" t="s">
        <v>1826</v>
      </c>
      <c r="BIL1" t="s">
        <v>1827</v>
      </c>
      <c r="BIM1" t="s">
        <v>1828</v>
      </c>
      <c r="BIN1" t="s">
        <v>1829</v>
      </c>
      <c r="BIO1" t="s">
        <v>1830</v>
      </c>
      <c r="BIP1" t="s">
        <v>1831</v>
      </c>
      <c r="BIQ1" t="s">
        <v>1832</v>
      </c>
      <c r="BIR1" t="s">
        <v>1833</v>
      </c>
      <c r="BIS1" t="s">
        <v>1834</v>
      </c>
      <c r="BIT1" t="s">
        <v>1835</v>
      </c>
      <c r="BIU1" t="s">
        <v>1836</v>
      </c>
      <c r="BIV1" t="s">
        <v>1837</v>
      </c>
      <c r="BIW1" t="s">
        <v>1838</v>
      </c>
      <c r="BIX1" t="s">
        <v>1839</v>
      </c>
      <c r="BIY1" t="s">
        <v>1840</v>
      </c>
      <c r="BIZ1" t="s">
        <v>1841</v>
      </c>
      <c r="BJA1" t="s">
        <v>1842</v>
      </c>
      <c r="BJB1" t="s">
        <v>1843</v>
      </c>
      <c r="BJC1" t="s">
        <v>1844</v>
      </c>
      <c r="BJD1" t="s">
        <v>1845</v>
      </c>
      <c r="BJE1" t="s">
        <v>1846</v>
      </c>
      <c r="BJF1" t="s">
        <v>1847</v>
      </c>
      <c r="BJG1" t="s">
        <v>1848</v>
      </c>
      <c r="BJH1" t="s">
        <v>1849</v>
      </c>
      <c r="BJI1" t="s">
        <v>1850</v>
      </c>
      <c r="BJJ1" t="s">
        <v>1851</v>
      </c>
      <c r="BJK1" t="s">
        <v>1852</v>
      </c>
      <c r="BJL1" t="s">
        <v>1853</v>
      </c>
      <c r="BJM1" t="s">
        <v>1854</v>
      </c>
      <c r="BJN1" t="s">
        <v>1855</v>
      </c>
      <c r="BJO1" t="s">
        <v>1856</v>
      </c>
      <c r="BJP1" t="s">
        <v>1857</v>
      </c>
      <c r="BJQ1" t="s">
        <v>1858</v>
      </c>
      <c r="BJR1" t="s">
        <v>1859</v>
      </c>
      <c r="BJS1" t="s">
        <v>1860</v>
      </c>
      <c r="BJT1" t="s">
        <v>1861</v>
      </c>
      <c r="BJU1" t="s">
        <v>1862</v>
      </c>
      <c r="BJV1" t="s">
        <v>1863</v>
      </c>
      <c r="BJW1" t="s">
        <v>1864</v>
      </c>
      <c r="BJX1" t="s">
        <v>1865</v>
      </c>
      <c r="BJY1" t="s">
        <v>1866</v>
      </c>
      <c r="BJZ1" t="s">
        <v>1867</v>
      </c>
      <c r="BKA1" t="s">
        <v>1868</v>
      </c>
      <c r="BKB1" t="s">
        <v>1869</v>
      </c>
      <c r="BKC1" t="s">
        <v>1870</v>
      </c>
      <c r="BKD1" t="s">
        <v>1871</v>
      </c>
      <c r="BKE1" t="s">
        <v>1872</v>
      </c>
      <c r="BKF1" t="s">
        <v>1873</v>
      </c>
      <c r="BKG1" t="s">
        <v>1874</v>
      </c>
      <c r="BKH1" t="s">
        <v>1875</v>
      </c>
      <c r="BKI1" t="s">
        <v>1876</v>
      </c>
      <c r="BKJ1" t="s">
        <v>1877</v>
      </c>
      <c r="BKK1" t="s">
        <v>1878</v>
      </c>
      <c r="BKL1" t="s">
        <v>1879</v>
      </c>
      <c r="BKM1" t="s">
        <v>1880</v>
      </c>
      <c r="BKN1" t="s">
        <v>1881</v>
      </c>
      <c r="BKO1" t="s">
        <v>1882</v>
      </c>
      <c r="BKP1" t="s">
        <v>1883</v>
      </c>
      <c r="BKQ1" t="s">
        <v>1884</v>
      </c>
      <c r="BKR1" t="s">
        <v>1885</v>
      </c>
      <c r="BKS1" t="s">
        <v>1886</v>
      </c>
      <c r="BKT1" t="s">
        <v>1887</v>
      </c>
      <c r="BKU1" t="s">
        <v>1888</v>
      </c>
      <c r="BKV1" t="s">
        <v>1889</v>
      </c>
      <c r="BKW1" t="s">
        <v>1890</v>
      </c>
      <c r="BKX1" t="s">
        <v>1891</v>
      </c>
      <c r="BKY1" t="s">
        <v>1892</v>
      </c>
      <c r="BKZ1" t="s">
        <v>1893</v>
      </c>
      <c r="BLA1" t="s">
        <v>1894</v>
      </c>
      <c r="BLB1" t="s">
        <v>1895</v>
      </c>
      <c r="BLC1" t="s">
        <v>1896</v>
      </c>
      <c r="BLD1" t="s">
        <v>1897</v>
      </c>
      <c r="BLE1" t="s">
        <v>1898</v>
      </c>
      <c r="BLF1" t="s">
        <v>1899</v>
      </c>
      <c r="BLG1" t="s">
        <v>1900</v>
      </c>
      <c r="BLH1" t="s">
        <v>1901</v>
      </c>
      <c r="BLI1" t="s">
        <v>1902</v>
      </c>
      <c r="BLJ1" t="s">
        <v>1903</v>
      </c>
      <c r="BLK1" t="s">
        <v>1904</v>
      </c>
      <c r="BLL1" t="s">
        <v>1905</v>
      </c>
      <c r="BLM1" t="s">
        <v>1906</v>
      </c>
      <c r="BLN1" t="s">
        <v>1907</v>
      </c>
      <c r="BLO1" t="s">
        <v>1908</v>
      </c>
      <c r="BLP1" t="s">
        <v>1909</v>
      </c>
      <c r="BLQ1" t="s">
        <v>1910</v>
      </c>
      <c r="BLR1" t="s">
        <v>1911</v>
      </c>
      <c r="BLS1" t="s">
        <v>1912</v>
      </c>
      <c r="BLT1" t="s">
        <v>1913</v>
      </c>
      <c r="BLU1" t="s">
        <v>1914</v>
      </c>
      <c r="BLV1" t="s">
        <v>1915</v>
      </c>
      <c r="BLW1" t="s">
        <v>1916</v>
      </c>
      <c r="BLX1" t="s">
        <v>1917</v>
      </c>
      <c r="BLY1" t="s">
        <v>1918</v>
      </c>
      <c r="BLZ1" t="s">
        <v>1919</v>
      </c>
      <c r="BMA1" t="s">
        <v>1920</v>
      </c>
      <c r="BMB1" t="s">
        <v>1921</v>
      </c>
      <c r="BMC1" t="s">
        <v>1922</v>
      </c>
      <c r="BMD1" t="s">
        <v>1923</v>
      </c>
      <c r="BME1" t="s">
        <v>1924</v>
      </c>
      <c r="BMF1" t="s">
        <v>1925</v>
      </c>
      <c r="BMG1" t="s">
        <v>1926</v>
      </c>
      <c r="BMH1" t="s">
        <v>1927</v>
      </c>
      <c r="BMI1" t="s">
        <v>1928</v>
      </c>
      <c r="BMJ1" t="s">
        <v>1929</v>
      </c>
      <c r="BMK1" t="s">
        <v>1930</v>
      </c>
      <c r="BML1" t="s">
        <v>1931</v>
      </c>
      <c r="BMM1" t="s">
        <v>1932</v>
      </c>
      <c r="BMN1" t="s">
        <v>1933</v>
      </c>
      <c r="BMO1" t="s">
        <v>1934</v>
      </c>
      <c r="BMP1" t="s">
        <v>1935</v>
      </c>
      <c r="BMQ1" t="s">
        <v>1936</v>
      </c>
      <c r="BMR1" t="s">
        <v>1937</v>
      </c>
      <c r="BMS1" t="s">
        <v>1938</v>
      </c>
      <c r="BMT1" t="s">
        <v>1939</v>
      </c>
      <c r="BMU1" t="s">
        <v>1940</v>
      </c>
      <c r="BMV1" t="s">
        <v>1941</v>
      </c>
      <c r="BMW1" t="s">
        <v>1942</v>
      </c>
      <c r="BMX1" t="s">
        <v>1943</v>
      </c>
      <c r="BMY1" t="s">
        <v>1944</v>
      </c>
      <c r="BMZ1" t="s">
        <v>1945</v>
      </c>
      <c r="BNA1" t="s">
        <v>1946</v>
      </c>
      <c r="BNB1" t="s">
        <v>1947</v>
      </c>
      <c r="BNC1" t="s">
        <v>1948</v>
      </c>
      <c r="BND1" t="s">
        <v>1949</v>
      </c>
      <c r="BNE1" t="s">
        <v>1950</v>
      </c>
      <c r="BNF1" t="s">
        <v>1951</v>
      </c>
      <c r="BNG1" t="s">
        <v>1952</v>
      </c>
      <c r="BNH1" t="s">
        <v>1953</v>
      </c>
      <c r="BNI1" t="s">
        <v>1954</v>
      </c>
      <c r="BNJ1" t="s">
        <v>1955</v>
      </c>
      <c r="BNK1" t="s">
        <v>1956</v>
      </c>
      <c r="BNL1" t="s">
        <v>1957</v>
      </c>
      <c r="BNM1" t="s">
        <v>1958</v>
      </c>
      <c r="BNN1" t="s">
        <v>1959</v>
      </c>
      <c r="BNO1" t="s">
        <v>1960</v>
      </c>
      <c r="BNP1" t="s">
        <v>1961</v>
      </c>
      <c r="BNQ1" t="s">
        <v>1962</v>
      </c>
      <c r="BNR1" t="s">
        <v>1963</v>
      </c>
      <c r="BNS1" t="s">
        <v>1964</v>
      </c>
      <c r="BNT1" t="s">
        <v>1965</v>
      </c>
      <c r="BNU1" t="s">
        <v>1966</v>
      </c>
      <c r="BNV1" t="s">
        <v>1967</v>
      </c>
      <c r="BNW1" t="s">
        <v>1968</v>
      </c>
      <c r="BNX1" t="s">
        <v>1969</v>
      </c>
      <c r="BNY1" t="s">
        <v>1970</v>
      </c>
      <c r="BNZ1" t="s">
        <v>1971</v>
      </c>
      <c r="BOA1" t="s">
        <v>1972</v>
      </c>
      <c r="BOB1" t="s">
        <v>1973</v>
      </c>
      <c r="BOC1" t="s">
        <v>1974</v>
      </c>
      <c r="BOD1" t="s">
        <v>1975</v>
      </c>
      <c r="BOE1" t="s">
        <v>1976</v>
      </c>
      <c r="BOF1" t="s">
        <v>1977</v>
      </c>
      <c r="BOG1" t="s">
        <v>1978</v>
      </c>
      <c r="BOH1" t="s">
        <v>1979</v>
      </c>
      <c r="BOI1" t="s">
        <v>1980</v>
      </c>
      <c r="BOJ1" t="s">
        <v>1981</v>
      </c>
      <c r="BOK1" t="s">
        <v>1982</v>
      </c>
      <c r="BOL1" t="s">
        <v>1983</v>
      </c>
      <c r="BOM1" t="s">
        <v>1984</v>
      </c>
      <c r="BON1" t="s">
        <v>1985</v>
      </c>
      <c r="BOO1" t="s">
        <v>1986</v>
      </c>
      <c r="BOP1" t="s">
        <v>1987</v>
      </c>
      <c r="BOQ1" t="s">
        <v>1988</v>
      </c>
      <c r="BOR1" t="s">
        <v>1989</v>
      </c>
      <c r="BOS1" t="s">
        <v>1990</v>
      </c>
      <c r="BOT1" t="s">
        <v>1991</v>
      </c>
      <c r="BOU1" t="s">
        <v>1992</v>
      </c>
      <c r="BOV1" t="s">
        <v>1993</v>
      </c>
      <c r="BOW1" t="s">
        <v>1994</v>
      </c>
      <c r="BOX1" t="s">
        <v>1995</v>
      </c>
      <c r="BOY1" t="s">
        <v>1996</v>
      </c>
      <c r="BOZ1" t="s">
        <v>1997</v>
      </c>
      <c r="BPA1" t="s">
        <v>1998</v>
      </c>
      <c r="BPB1" t="s">
        <v>1999</v>
      </c>
      <c r="BPC1" t="s">
        <v>2000</v>
      </c>
      <c r="BPD1" t="s">
        <v>2001</v>
      </c>
      <c r="BPE1" t="s">
        <v>2002</v>
      </c>
      <c r="BPF1" t="s">
        <v>2003</v>
      </c>
      <c r="BPG1" t="s">
        <v>2004</v>
      </c>
      <c r="BPH1" t="s">
        <v>2005</v>
      </c>
      <c r="BPI1" t="s">
        <v>2006</v>
      </c>
      <c r="BPJ1" t="s">
        <v>2007</v>
      </c>
      <c r="BPK1" t="s">
        <v>2008</v>
      </c>
      <c r="BPL1" t="s">
        <v>2009</v>
      </c>
      <c r="BPM1" t="s">
        <v>2010</v>
      </c>
      <c r="BPN1" t="s">
        <v>2011</v>
      </c>
      <c r="BPO1" t="s">
        <v>2012</v>
      </c>
      <c r="BPP1" t="s">
        <v>2013</v>
      </c>
      <c r="BPQ1" t="s">
        <v>2014</v>
      </c>
      <c r="BPR1" t="s">
        <v>2015</v>
      </c>
      <c r="BPS1" t="s">
        <v>2016</v>
      </c>
      <c r="BPT1" t="s">
        <v>2017</v>
      </c>
      <c r="BPU1" t="s">
        <v>2018</v>
      </c>
      <c r="BPV1" t="s">
        <v>2019</v>
      </c>
      <c r="BPW1" t="s">
        <v>2020</v>
      </c>
      <c r="BPX1" t="s">
        <v>2021</v>
      </c>
      <c r="BPY1" t="s">
        <v>2022</v>
      </c>
      <c r="BPZ1" t="s">
        <v>2023</v>
      </c>
      <c r="BQA1" t="s">
        <v>2024</v>
      </c>
      <c r="BQB1" t="s">
        <v>2025</v>
      </c>
      <c r="BQC1" t="s">
        <v>2026</v>
      </c>
      <c r="BQD1" t="s">
        <v>2027</v>
      </c>
      <c r="BQE1" t="s">
        <v>2028</v>
      </c>
      <c r="BQF1" t="s">
        <v>2029</v>
      </c>
      <c r="BQG1" t="s">
        <v>2030</v>
      </c>
      <c r="BQH1" t="s">
        <v>2031</v>
      </c>
      <c r="BQI1" t="s">
        <v>2032</v>
      </c>
      <c r="BQJ1" t="s">
        <v>2033</v>
      </c>
      <c r="BQK1" t="s">
        <v>2034</v>
      </c>
      <c r="BQL1" t="s">
        <v>2035</v>
      </c>
      <c r="BQM1" t="s">
        <v>2036</v>
      </c>
      <c r="BQN1" t="s">
        <v>2037</v>
      </c>
      <c r="BQO1" t="s">
        <v>2038</v>
      </c>
      <c r="BQP1" t="s">
        <v>2039</v>
      </c>
      <c r="BQQ1" t="s">
        <v>2040</v>
      </c>
      <c r="BQR1" t="s">
        <v>2041</v>
      </c>
      <c r="BQS1" t="s">
        <v>2042</v>
      </c>
      <c r="BQT1" t="s">
        <v>2043</v>
      </c>
      <c r="BQU1" t="s">
        <v>2044</v>
      </c>
      <c r="BQV1" t="s">
        <v>2045</v>
      </c>
      <c r="BQW1" t="s">
        <v>2046</v>
      </c>
      <c r="BQX1" t="s">
        <v>2047</v>
      </c>
      <c r="BQY1" t="s">
        <v>2048</v>
      </c>
      <c r="BQZ1" t="s">
        <v>2049</v>
      </c>
      <c r="BRA1" t="s">
        <v>2050</v>
      </c>
      <c r="BRB1" t="s">
        <v>2051</v>
      </c>
      <c r="BRC1" t="s">
        <v>2052</v>
      </c>
      <c r="BRD1" t="s">
        <v>2053</v>
      </c>
      <c r="BRE1" t="s">
        <v>2054</v>
      </c>
      <c r="BRF1" t="s">
        <v>2055</v>
      </c>
      <c r="BRG1" t="s">
        <v>2056</v>
      </c>
      <c r="BRH1" t="s">
        <v>2057</v>
      </c>
      <c r="BRI1" t="s">
        <v>2058</v>
      </c>
      <c r="BRJ1" t="s">
        <v>2059</v>
      </c>
      <c r="BRK1" t="s">
        <v>2060</v>
      </c>
      <c r="BRL1" t="s">
        <v>2061</v>
      </c>
      <c r="BRM1" t="s">
        <v>2062</v>
      </c>
      <c r="BRN1" t="s">
        <v>2063</v>
      </c>
      <c r="BRO1" t="s">
        <v>2064</v>
      </c>
      <c r="BRP1" t="s">
        <v>2065</v>
      </c>
      <c r="BRQ1" t="s">
        <v>2066</v>
      </c>
      <c r="BRR1" t="s">
        <v>2067</v>
      </c>
      <c r="BRS1" t="s">
        <v>2068</v>
      </c>
      <c r="BRT1" t="s">
        <v>2069</v>
      </c>
      <c r="BRU1" t="s">
        <v>2070</v>
      </c>
      <c r="BRV1" t="s">
        <v>2071</v>
      </c>
      <c r="BRW1" t="s">
        <v>2072</v>
      </c>
      <c r="BRX1" t="s">
        <v>2073</v>
      </c>
      <c r="BRY1" t="s">
        <v>2074</v>
      </c>
      <c r="BRZ1" t="s">
        <v>2075</v>
      </c>
      <c r="BSA1" t="s">
        <v>2076</v>
      </c>
      <c r="BSB1" t="s">
        <v>2077</v>
      </c>
      <c r="BSC1" t="s">
        <v>2078</v>
      </c>
      <c r="BSD1" t="s">
        <v>2079</v>
      </c>
      <c r="BSE1" t="s">
        <v>2080</v>
      </c>
      <c r="BSF1" t="s">
        <v>2081</v>
      </c>
      <c r="BSG1" t="s">
        <v>2082</v>
      </c>
      <c r="BSH1" t="s">
        <v>2083</v>
      </c>
      <c r="BSI1" t="s">
        <v>2084</v>
      </c>
      <c r="BSJ1" t="s">
        <v>2085</v>
      </c>
      <c r="BSK1" t="s">
        <v>2086</v>
      </c>
      <c r="BSL1" t="s">
        <v>2087</v>
      </c>
      <c r="BSM1" t="s">
        <v>2088</v>
      </c>
      <c r="BSN1" t="s">
        <v>2089</v>
      </c>
      <c r="BSO1" t="s">
        <v>2090</v>
      </c>
      <c r="BSP1" t="s">
        <v>2091</v>
      </c>
      <c r="BSQ1" t="s">
        <v>2092</v>
      </c>
      <c r="BSR1" t="s">
        <v>2093</v>
      </c>
      <c r="BSS1" t="s">
        <v>2094</v>
      </c>
      <c r="BST1" t="s">
        <v>2095</v>
      </c>
      <c r="BSU1" t="s">
        <v>2096</v>
      </c>
      <c r="BSV1" t="s">
        <v>2097</v>
      </c>
      <c r="BSW1" t="s">
        <v>2098</v>
      </c>
      <c r="BSX1" t="s">
        <v>2099</v>
      </c>
      <c r="BSY1" t="s">
        <v>2100</v>
      </c>
      <c r="BSZ1" t="s">
        <v>2101</v>
      </c>
      <c r="BTA1" t="s">
        <v>2102</v>
      </c>
      <c r="BTB1" t="s">
        <v>2103</v>
      </c>
      <c r="BTC1" t="s">
        <v>2104</v>
      </c>
      <c r="BTD1" t="s">
        <v>2105</v>
      </c>
      <c r="BTE1" t="s">
        <v>2106</v>
      </c>
      <c r="BTF1" t="s">
        <v>2107</v>
      </c>
      <c r="BTG1" t="s">
        <v>2108</v>
      </c>
      <c r="BTH1" t="s">
        <v>2109</v>
      </c>
      <c r="BTI1" t="s">
        <v>2110</v>
      </c>
      <c r="BTJ1" t="s">
        <v>2111</v>
      </c>
      <c r="BTK1" t="s">
        <v>2112</v>
      </c>
      <c r="BTL1" t="s">
        <v>2113</v>
      </c>
      <c r="BTM1" t="s">
        <v>2114</v>
      </c>
      <c r="BTN1" t="s">
        <v>2115</v>
      </c>
      <c r="BTO1" t="s">
        <v>2116</v>
      </c>
      <c r="BTP1" t="s">
        <v>2117</v>
      </c>
      <c r="BTQ1" t="s">
        <v>2118</v>
      </c>
      <c r="BTR1" t="s">
        <v>2119</v>
      </c>
      <c r="BTS1" t="s">
        <v>2120</v>
      </c>
      <c r="BTT1" t="s">
        <v>2121</v>
      </c>
      <c r="BTU1" t="s">
        <v>2122</v>
      </c>
      <c r="BTV1" t="s">
        <v>2123</v>
      </c>
      <c r="BTW1" t="s">
        <v>2124</v>
      </c>
      <c r="BTX1" t="s">
        <v>2125</v>
      </c>
      <c r="BTY1" t="s">
        <v>2126</v>
      </c>
      <c r="BTZ1" t="s">
        <v>2127</v>
      </c>
      <c r="BUA1" t="s">
        <v>2128</v>
      </c>
      <c r="BUB1" t="s">
        <v>2129</v>
      </c>
      <c r="BUC1" t="s">
        <v>2130</v>
      </c>
      <c r="BUD1" t="s">
        <v>2131</v>
      </c>
      <c r="BUE1" t="s">
        <v>2132</v>
      </c>
      <c r="BUF1" t="s">
        <v>2133</v>
      </c>
      <c r="BUG1" t="s">
        <v>2134</v>
      </c>
      <c r="BUH1" t="s">
        <v>2135</v>
      </c>
      <c r="BUI1" t="s">
        <v>2136</v>
      </c>
      <c r="BUJ1" t="s">
        <v>2137</v>
      </c>
      <c r="BUK1" t="s">
        <v>2138</v>
      </c>
      <c r="BUL1" t="s">
        <v>2139</v>
      </c>
      <c r="BUM1" t="s">
        <v>2140</v>
      </c>
      <c r="BUN1" t="s">
        <v>2141</v>
      </c>
      <c r="BUO1" t="s">
        <v>2142</v>
      </c>
      <c r="BUP1" t="s">
        <v>2143</v>
      </c>
      <c r="BUQ1" t="s">
        <v>2144</v>
      </c>
      <c r="BUR1" t="s">
        <v>2145</v>
      </c>
      <c r="BUS1" t="s">
        <v>2146</v>
      </c>
      <c r="BUT1" t="s">
        <v>2147</v>
      </c>
      <c r="BUU1" t="s">
        <v>2148</v>
      </c>
      <c r="BUV1" t="s">
        <v>2149</v>
      </c>
      <c r="BUW1" t="s">
        <v>2150</v>
      </c>
      <c r="BUX1" t="s">
        <v>2151</v>
      </c>
      <c r="BUY1" t="s">
        <v>2152</v>
      </c>
      <c r="BUZ1" t="s">
        <v>2153</v>
      </c>
      <c r="BVA1" t="s">
        <v>2154</v>
      </c>
      <c r="BVB1" t="s">
        <v>2155</v>
      </c>
      <c r="BVC1" t="s">
        <v>2156</v>
      </c>
      <c r="BVD1" t="s">
        <v>2157</v>
      </c>
      <c r="BVE1" t="s">
        <v>2158</v>
      </c>
      <c r="BVF1" t="s">
        <v>2159</v>
      </c>
      <c r="BVG1" t="s">
        <v>2160</v>
      </c>
      <c r="BVH1" t="s">
        <v>2161</v>
      </c>
      <c r="BVI1" t="s">
        <v>2162</v>
      </c>
      <c r="BVJ1" t="s">
        <v>2163</v>
      </c>
      <c r="BVK1" t="s">
        <v>2164</v>
      </c>
      <c r="BVL1" t="s">
        <v>2165</v>
      </c>
      <c r="BVM1" t="s">
        <v>2166</v>
      </c>
      <c r="BVN1" t="s">
        <v>2167</v>
      </c>
      <c r="BVO1" t="s">
        <v>2168</v>
      </c>
      <c r="BVP1" t="s">
        <v>2169</v>
      </c>
      <c r="BVQ1" t="s">
        <v>2170</v>
      </c>
      <c r="BVR1" t="s">
        <v>2171</v>
      </c>
      <c r="BVS1" t="s">
        <v>2172</v>
      </c>
      <c r="BVT1" t="s">
        <v>2173</v>
      </c>
      <c r="BVU1" t="s">
        <v>2174</v>
      </c>
      <c r="BVV1" t="s">
        <v>2175</v>
      </c>
      <c r="BVW1" t="s">
        <v>2176</v>
      </c>
      <c r="BVX1" t="s">
        <v>2177</v>
      </c>
      <c r="BVY1" t="s">
        <v>2178</v>
      </c>
      <c r="BVZ1" t="s">
        <v>2179</v>
      </c>
      <c r="BWA1" t="s">
        <v>2180</v>
      </c>
      <c r="BWB1" t="s">
        <v>2181</v>
      </c>
      <c r="BWC1" t="s">
        <v>2182</v>
      </c>
      <c r="BWD1" t="s">
        <v>2183</v>
      </c>
      <c r="BWE1" t="s">
        <v>2184</v>
      </c>
      <c r="BWF1" t="s">
        <v>2185</v>
      </c>
      <c r="BWG1" t="s">
        <v>2186</v>
      </c>
      <c r="BWH1" t="s">
        <v>2187</v>
      </c>
      <c r="BWI1" t="s">
        <v>2188</v>
      </c>
      <c r="BWJ1" t="s">
        <v>2189</v>
      </c>
      <c r="BWK1" t="s">
        <v>2190</v>
      </c>
      <c r="BWL1" t="s">
        <v>2191</v>
      </c>
      <c r="BWM1" t="s">
        <v>2192</v>
      </c>
      <c r="BWN1" t="s">
        <v>2193</v>
      </c>
      <c r="BWO1" t="s">
        <v>2194</v>
      </c>
      <c r="BWP1" t="s">
        <v>2195</v>
      </c>
      <c r="BWQ1" t="s">
        <v>2196</v>
      </c>
      <c r="BWR1" t="s">
        <v>2197</v>
      </c>
      <c r="BWS1" t="s">
        <v>2198</v>
      </c>
      <c r="BWT1" t="s">
        <v>2199</v>
      </c>
      <c r="BWU1" t="s">
        <v>2200</v>
      </c>
      <c r="BWV1" t="s">
        <v>2201</v>
      </c>
      <c r="BWW1" t="s">
        <v>2202</v>
      </c>
      <c r="BWX1" t="s">
        <v>2203</v>
      </c>
      <c r="BWY1" t="s">
        <v>2204</v>
      </c>
      <c r="BWZ1" t="s">
        <v>2205</v>
      </c>
      <c r="BXA1" t="s">
        <v>2206</v>
      </c>
      <c r="BXB1" t="s">
        <v>2207</v>
      </c>
      <c r="BXC1" t="s">
        <v>2208</v>
      </c>
      <c r="BXD1" t="s">
        <v>2209</v>
      </c>
      <c r="BXE1" t="s">
        <v>2210</v>
      </c>
      <c r="BXF1" t="s">
        <v>2211</v>
      </c>
      <c r="BXG1" t="s">
        <v>2212</v>
      </c>
      <c r="BXH1" t="s">
        <v>2213</v>
      </c>
      <c r="BXI1" t="s">
        <v>2214</v>
      </c>
      <c r="BXJ1" t="s">
        <v>2215</v>
      </c>
      <c r="BXK1" t="s">
        <v>2216</v>
      </c>
      <c r="BXL1" t="s">
        <v>2217</v>
      </c>
      <c r="BXM1" t="s">
        <v>2218</v>
      </c>
      <c r="BXN1" t="s">
        <v>2219</v>
      </c>
      <c r="BXO1" t="s">
        <v>2220</v>
      </c>
      <c r="BXP1" t="s">
        <v>2221</v>
      </c>
      <c r="BXQ1" t="s">
        <v>2222</v>
      </c>
      <c r="BXR1" t="s">
        <v>2223</v>
      </c>
      <c r="BXS1" t="s">
        <v>2224</v>
      </c>
      <c r="BXT1" t="s">
        <v>2225</v>
      </c>
      <c r="BXU1" t="s">
        <v>2226</v>
      </c>
      <c r="BXV1" t="s">
        <v>2227</v>
      </c>
      <c r="BXW1" t="s">
        <v>2228</v>
      </c>
      <c r="BXX1" t="s">
        <v>2229</v>
      </c>
      <c r="BXY1" t="s">
        <v>2230</v>
      </c>
      <c r="BXZ1" t="s">
        <v>2231</v>
      </c>
      <c r="BYA1" t="s">
        <v>2232</v>
      </c>
      <c r="BYB1" t="s">
        <v>2233</v>
      </c>
      <c r="BYC1" t="s">
        <v>2234</v>
      </c>
      <c r="BYD1" t="s">
        <v>2235</v>
      </c>
      <c r="BYE1" t="s">
        <v>2236</v>
      </c>
      <c r="BYF1" t="s">
        <v>2237</v>
      </c>
      <c r="BYG1" t="s">
        <v>2238</v>
      </c>
      <c r="BYH1" t="s">
        <v>2239</v>
      </c>
      <c r="BYI1" t="s">
        <v>2240</v>
      </c>
      <c r="BYJ1" t="s">
        <v>2241</v>
      </c>
      <c r="BYK1" t="s">
        <v>2242</v>
      </c>
      <c r="BYL1" t="s">
        <v>2243</v>
      </c>
      <c r="BYM1" t="s">
        <v>2244</v>
      </c>
      <c r="BYN1" t="s">
        <v>2245</v>
      </c>
      <c r="BYO1" t="s">
        <v>2246</v>
      </c>
      <c r="BYP1" t="s">
        <v>2247</v>
      </c>
      <c r="BYQ1" t="s">
        <v>2248</v>
      </c>
      <c r="BYR1" t="s">
        <v>2249</v>
      </c>
      <c r="BYS1" t="s">
        <v>2250</v>
      </c>
      <c r="BYT1" t="s">
        <v>2251</v>
      </c>
      <c r="BYU1" t="s">
        <v>2252</v>
      </c>
      <c r="BYV1" t="s">
        <v>2253</v>
      </c>
      <c r="BYW1" t="s">
        <v>2254</v>
      </c>
      <c r="BYX1" t="s">
        <v>2255</v>
      </c>
      <c r="BYY1" t="s">
        <v>2256</v>
      </c>
      <c r="BYZ1" t="s">
        <v>2257</v>
      </c>
      <c r="BZA1" t="s">
        <v>2258</v>
      </c>
      <c r="BZB1" t="s">
        <v>2259</v>
      </c>
      <c r="BZC1" t="s">
        <v>2260</v>
      </c>
      <c r="BZD1" t="s">
        <v>2261</v>
      </c>
      <c r="BZE1" t="s">
        <v>2262</v>
      </c>
      <c r="BZF1" t="s">
        <v>2263</v>
      </c>
      <c r="BZG1" t="s">
        <v>2264</v>
      </c>
      <c r="BZH1" t="s">
        <v>2265</v>
      </c>
      <c r="BZI1" t="s">
        <v>2266</v>
      </c>
      <c r="BZJ1" t="s">
        <v>2267</v>
      </c>
      <c r="BZK1" t="s">
        <v>2268</v>
      </c>
      <c r="BZL1" t="s">
        <v>2269</v>
      </c>
      <c r="BZM1" t="s">
        <v>2270</v>
      </c>
      <c r="BZN1" t="s">
        <v>2271</v>
      </c>
      <c r="BZO1" t="s">
        <v>2272</v>
      </c>
      <c r="BZP1" t="s">
        <v>2273</v>
      </c>
      <c r="BZQ1" t="s">
        <v>2274</v>
      </c>
      <c r="BZR1" t="s">
        <v>2275</v>
      </c>
      <c r="BZS1" t="s">
        <v>2276</v>
      </c>
      <c r="BZT1" t="s">
        <v>2277</v>
      </c>
      <c r="BZU1" t="s">
        <v>2278</v>
      </c>
      <c r="BZV1" t="s">
        <v>2279</v>
      </c>
      <c r="BZW1" t="s">
        <v>2280</v>
      </c>
      <c r="BZX1" t="s">
        <v>2281</v>
      </c>
      <c r="BZY1" t="s">
        <v>2282</v>
      </c>
      <c r="BZZ1" t="s">
        <v>2283</v>
      </c>
      <c r="CAA1" t="s">
        <v>2284</v>
      </c>
      <c r="CAB1" t="s">
        <v>2285</v>
      </c>
      <c r="CAC1" t="s">
        <v>2286</v>
      </c>
      <c r="CAD1" t="s">
        <v>2287</v>
      </c>
      <c r="CAE1" t="s">
        <v>2288</v>
      </c>
      <c r="CAF1" t="s">
        <v>2289</v>
      </c>
      <c r="CAG1" t="s">
        <v>2290</v>
      </c>
      <c r="CAH1" t="s">
        <v>2291</v>
      </c>
      <c r="CAI1" t="s">
        <v>2292</v>
      </c>
      <c r="CAJ1" t="s">
        <v>2293</v>
      </c>
      <c r="CAK1" t="s">
        <v>2294</v>
      </c>
      <c r="CAL1" t="s">
        <v>2295</v>
      </c>
      <c r="CAM1" t="s">
        <v>2296</v>
      </c>
      <c r="CAN1" t="s">
        <v>2297</v>
      </c>
      <c r="CAO1" t="s">
        <v>2298</v>
      </c>
      <c r="CAP1" t="s">
        <v>2299</v>
      </c>
      <c r="CAQ1" t="s">
        <v>2300</v>
      </c>
      <c r="CAR1" t="s">
        <v>2301</v>
      </c>
      <c r="CAS1" t="s">
        <v>2302</v>
      </c>
      <c r="CAT1" t="s">
        <v>2303</v>
      </c>
      <c r="CAU1" t="s">
        <v>2304</v>
      </c>
      <c r="CAV1" t="s">
        <v>2305</v>
      </c>
      <c r="CAW1" t="s">
        <v>2306</v>
      </c>
      <c r="CAX1" t="s">
        <v>2307</v>
      </c>
      <c r="CAY1" t="s">
        <v>2308</v>
      </c>
      <c r="CAZ1" t="s">
        <v>2309</v>
      </c>
      <c r="CBA1" t="s">
        <v>2310</v>
      </c>
      <c r="CBB1" t="s">
        <v>2311</v>
      </c>
      <c r="CBC1" t="s">
        <v>2312</v>
      </c>
      <c r="CBD1" t="s">
        <v>2313</v>
      </c>
      <c r="CBE1" t="s">
        <v>2314</v>
      </c>
      <c r="CBF1" t="s">
        <v>2315</v>
      </c>
      <c r="CBG1" t="s">
        <v>2316</v>
      </c>
      <c r="CBH1" t="s">
        <v>2317</v>
      </c>
      <c r="CBI1" t="s">
        <v>2318</v>
      </c>
      <c r="CBJ1" t="s">
        <v>2319</v>
      </c>
      <c r="CBK1" t="s">
        <v>2320</v>
      </c>
      <c r="CBL1" t="s">
        <v>2321</v>
      </c>
      <c r="CBM1" t="s">
        <v>2322</v>
      </c>
      <c r="CBN1" t="s">
        <v>2323</v>
      </c>
      <c r="CBO1" t="s">
        <v>2324</v>
      </c>
      <c r="CBP1" t="s">
        <v>2325</v>
      </c>
      <c r="CBQ1" t="s">
        <v>2326</v>
      </c>
      <c r="CBR1" t="s">
        <v>2327</v>
      </c>
      <c r="CBS1" t="s">
        <v>2328</v>
      </c>
      <c r="CBT1" t="s">
        <v>2329</v>
      </c>
      <c r="CBU1" t="s">
        <v>2330</v>
      </c>
      <c r="CBV1" t="s">
        <v>2331</v>
      </c>
      <c r="CBW1" t="s">
        <v>2332</v>
      </c>
      <c r="CBX1" t="s">
        <v>2333</v>
      </c>
      <c r="CBY1" t="s">
        <v>2334</v>
      </c>
      <c r="CBZ1" t="s">
        <v>2335</v>
      </c>
      <c r="CCA1" t="s">
        <v>2336</v>
      </c>
      <c r="CCB1" t="s">
        <v>2337</v>
      </c>
      <c r="CCC1" t="s">
        <v>2338</v>
      </c>
      <c r="CCD1" t="s">
        <v>2339</v>
      </c>
      <c r="CCE1" t="s">
        <v>2340</v>
      </c>
      <c r="CCF1" t="s">
        <v>2341</v>
      </c>
      <c r="CCG1" t="s">
        <v>2342</v>
      </c>
      <c r="CCH1" t="s">
        <v>2343</v>
      </c>
      <c r="CCI1" t="s">
        <v>2344</v>
      </c>
      <c r="CCJ1" t="s">
        <v>2345</v>
      </c>
      <c r="CCK1" t="s">
        <v>2346</v>
      </c>
      <c r="CCL1" t="s">
        <v>2347</v>
      </c>
      <c r="CCM1" t="s">
        <v>2348</v>
      </c>
      <c r="CCN1" t="s">
        <v>2349</v>
      </c>
      <c r="CCO1" t="s">
        <v>2350</v>
      </c>
      <c r="CCP1" t="s">
        <v>2351</v>
      </c>
      <c r="CCQ1" t="s">
        <v>2352</v>
      </c>
      <c r="CCR1" t="s">
        <v>2353</v>
      </c>
      <c r="CCS1" t="s">
        <v>2354</v>
      </c>
      <c r="CCT1" t="s">
        <v>2355</v>
      </c>
      <c r="CCU1" t="s">
        <v>2356</v>
      </c>
      <c r="CCV1" t="s">
        <v>2357</v>
      </c>
      <c r="CCW1" t="s">
        <v>2358</v>
      </c>
      <c r="CCX1" t="s">
        <v>2359</v>
      </c>
      <c r="CCY1" t="s">
        <v>2360</v>
      </c>
      <c r="CCZ1" t="s">
        <v>2361</v>
      </c>
      <c r="CDA1" t="s">
        <v>2362</v>
      </c>
      <c r="CDB1" t="s">
        <v>2363</v>
      </c>
      <c r="CDC1" t="s">
        <v>2364</v>
      </c>
      <c r="CDD1" t="s">
        <v>2365</v>
      </c>
      <c r="CDE1" t="s">
        <v>2366</v>
      </c>
      <c r="CDF1" t="s">
        <v>2367</v>
      </c>
      <c r="CDG1" t="s">
        <v>2368</v>
      </c>
      <c r="CDH1" t="s">
        <v>2369</v>
      </c>
      <c r="CDI1" t="s">
        <v>2370</v>
      </c>
      <c r="CDJ1" t="s">
        <v>2371</v>
      </c>
      <c r="CDK1" t="s">
        <v>2372</v>
      </c>
      <c r="CDL1" t="s">
        <v>2373</v>
      </c>
      <c r="CDM1" t="s">
        <v>2374</v>
      </c>
      <c r="CDN1" t="s">
        <v>2375</v>
      </c>
      <c r="CDO1" t="s">
        <v>2376</v>
      </c>
      <c r="CDP1" t="s">
        <v>2377</v>
      </c>
      <c r="CDQ1" t="s">
        <v>2378</v>
      </c>
      <c r="CDR1" t="s">
        <v>2379</v>
      </c>
      <c r="CDS1" t="s">
        <v>2380</v>
      </c>
      <c r="CDT1" t="s">
        <v>2381</v>
      </c>
      <c r="CDU1" t="s">
        <v>2382</v>
      </c>
      <c r="CDV1" t="s">
        <v>2383</v>
      </c>
      <c r="CDW1" t="s">
        <v>2384</v>
      </c>
      <c r="CDX1" t="s">
        <v>2385</v>
      </c>
      <c r="CDY1" t="s">
        <v>2386</v>
      </c>
      <c r="CDZ1" t="s">
        <v>2387</v>
      </c>
      <c r="CEA1" t="s">
        <v>2388</v>
      </c>
      <c r="CEB1" t="s">
        <v>2389</v>
      </c>
      <c r="CEC1" t="s">
        <v>2390</v>
      </c>
      <c r="CED1" t="s">
        <v>2391</v>
      </c>
      <c r="CEE1" t="s">
        <v>2392</v>
      </c>
      <c r="CEF1" t="s">
        <v>2393</v>
      </c>
      <c r="CEG1" t="s">
        <v>2394</v>
      </c>
      <c r="CEH1" t="s">
        <v>2395</v>
      </c>
      <c r="CEI1" t="s">
        <v>2396</v>
      </c>
      <c r="CEJ1" t="s">
        <v>2397</v>
      </c>
      <c r="CEK1" t="s">
        <v>2398</v>
      </c>
      <c r="CEL1" t="s">
        <v>2399</v>
      </c>
      <c r="CEM1" t="s">
        <v>2400</v>
      </c>
      <c r="CEN1" t="s">
        <v>2401</v>
      </c>
      <c r="CEO1" t="s">
        <v>2402</v>
      </c>
      <c r="CEP1" t="s">
        <v>2403</v>
      </c>
      <c r="CEQ1" t="s">
        <v>2404</v>
      </c>
      <c r="CER1" t="s">
        <v>2405</v>
      </c>
      <c r="CES1" t="s">
        <v>2406</v>
      </c>
      <c r="CET1" t="s">
        <v>2407</v>
      </c>
      <c r="CEU1" t="s">
        <v>2408</v>
      </c>
      <c r="CEV1" t="s">
        <v>2409</v>
      </c>
      <c r="CEW1" t="s">
        <v>2410</v>
      </c>
      <c r="CEX1" t="s">
        <v>2411</v>
      </c>
      <c r="CEY1" t="s">
        <v>2412</v>
      </c>
      <c r="CEZ1" t="s">
        <v>2413</v>
      </c>
      <c r="CFA1" t="s">
        <v>2414</v>
      </c>
      <c r="CFB1" t="s">
        <v>2415</v>
      </c>
      <c r="CFC1" t="s">
        <v>2416</v>
      </c>
      <c r="CFD1" t="s">
        <v>2417</v>
      </c>
      <c r="CFE1" t="s">
        <v>2418</v>
      </c>
      <c r="CFF1" t="s">
        <v>2419</v>
      </c>
      <c r="CFG1" t="s">
        <v>2420</v>
      </c>
      <c r="CFH1" t="s">
        <v>2421</v>
      </c>
      <c r="CFI1" t="s">
        <v>2422</v>
      </c>
      <c r="CFJ1" t="s">
        <v>2423</v>
      </c>
      <c r="CFK1" t="s">
        <v>2424</v>
      </c>
      <c r="CFL1" t="s">
        <v>2425</v>
      </c>
      <c r="CFM1" t="s">
        <v>2426</v>
      </c>
      <c r="CFN1" t="s">
        <v>2427</v>
      </c>
      <c r="CFO1" t="s">
        <v>2428</v>
      </c>
      <c r="CFP1" t="s">
        <v>2429</v>
      </c>
      <c r="CFQ1" t="s">
        <v>2430</v>
      </c>
      <c r="CFR1" t="s">
        <v>2431</v>
      </c>
      <c r="CFS1" t="s">
        <v>2432</v>
      </c>
      <c r="CFT1" t="s">
        <v>2433</v>
      </c>
      <c r="CFU1" t="s">
        <v>2434</v>
      </c>
      <c r="CFV1" t="s">
        <v>2435</v>
      </c>
      <c r="CFW1" t="s">
        <v>2436</v>
      </c>
      <c r="CFX1" t="s">
        <v>2437</v>
      </c>
      <c r="CFY1" t="s">
        <v>2438</v>
      </c>
      <c r="CFZ1" t="s">
        <v>2439</v>
      </c>
      <c r="CGA1" t="s">
        <v>2440</v>
      </c>
      <c r="CGB1" t="s">
        <v>2441</v>
      </c>
      <c r="CGC1" t="s">
        <v>2442</v>
      </c>
      <c r="CGD1" t="s">
        <v>2443</v>
      </c>
      <c r="CGE1" t="s">
        <v>2444</v>
      </c>
      <c r="CGF1" t="s">
        <v>2445</v>
      </c>
      <c r="CGG1" t="s">
        <v>2446</v>
      </c>
      <c r="CGH1" t="s">
        <v>2447</v>
      </c>
      <c r="CGI1" t="s">
        <v>2448</v>
      </c>
      <c r="CGJ1" t="s">
        <v>2449</v>
      </c>
      <c r="CGK1" t="s">
        <v>2450</v>
      </c>
      <c r="CGL1" t="s">
        <v>2451</v>
      </c>
      <c r="CGM1" t="s">
        <v>2452</v>
      </c>
      <c r="CGN1" t="s">
        <v>2453</v>
      </c>
      <c r="CGO1" t="s">
        <v>2454</v>
      </c>
      <c r="CGP1" t="s">
        <v>2455</v>
      </c>
      <c r="CGQ1" t="s">
        <v>2456</v>
      </c>
      <c r="CGR1" t="s">
        <v>2457</v>
      </c>
      <c r="CGS1" t="s">
        <v>2458</v>
      </c>
      <c r="CGT1" t="s">
        <v>2459</v>
      </c>
      <c r="CGU1" t="s">
        <v>2460</v>
      </c>
      <c r="CGV1" t="s">
        <v>2461</v>
      </c>
      <c r="CGW1" t="s">
        <v>2462</v>
      </c>
      <c r="CGX1" t="s">
        <v>2463</v>
      </c>
      <c r="CGY1" t="s">
        <v>2464</v>
      </c>
      <c r="CGZ1" t="s">
        <v>2465</v>
      </c>
      <c r="CHA1" t="s">
        <v>2466</v>
      </c>
      <c r="CHB1" t="s">
        <v>2467</v>
      </c>
      <c r="CHC1" t="s">
        <v>2468</v>
      </c>
      <c r="CHD1" t="s">
        <v>2469</v>
      </c>
      <c r="CHE1" t="s">
        <v>2470</v>
      </c>
      <c r="CHF1" t="s">
        <v>2471</v>
      </c>
      <c r="CHG1" t="s">
        <v>2472</v>
      </c>
      <c r="CHH1" t="s">
        <v>2473</v>
      </c>
      <c r="CHI1" t="s">
        <v>2474</v>
      </c>
      <c r="CHJ1" t="s">
        <v>2475</v>
      </c>
      <c r="CHK1" t="s">
        <v>2476</v>
      </c>
      <c r="CHL1" t="s">
        <v>2477</v>
      </c>
      <c r="CHM1" t="s">
        <v>2478</v>
      </c>
      <c r="CHN1" t="s">
        <v>2479</v>
      </c>
      <c r="CHO1" t="s">
        <v>2480</v>
      </c>
      <c r="CHP1" t="s">
        <v>2481</v>
      </c>
      <c r="CHQ1" t="s">
        <v>2482</v>
      </c>
      <c r="CHR1" t="s">
        <v>2483</v>
      </c>
      <c r="CHS1" t="s">
        <v>2484</v>
      </c>
      <c r="CHT1" t="s">
        <v>2485</v>
      </c>
      <c r="CHU1" t="s">
        <v>2486</v>
      </c>
      <c r="CHV1" t="s">
        <v>2487</v>
      </c>
      <c r="CHW1" t="s">
        <v>2488</v>
      </c>
      <c r="CHX1" t="s">
        <v>2489</v>
      </c>
      <c r="CHY1" t="s">
        <v>2490</v>
      </c>
      <c r="CHZ1" t="s">
        <v>2491</v>
      </c>
      <c r="CIA1" t="s">
        <v>2492</v>
      </c>
      <c r="CIB1" t="s">
        <v>2493</v>
      </c>
      <c r="CIC1" t="s">
        <v>2494</v>
      </c>
      <c r="CID1" t="s">
        <v>2495</v>
      </c>
      <c r="CIE1" t="s">
        <v>2496</v>
      </c>
      <c r="CIF1" t="s">
        <v>2497</v>
      </c>
      <c r="CIG1" t="s">
        <v>2498</v>
      </c>
      <c r="CIH1" t="s">
        <v>2499</v>
      </c>
      <c r="CII1" t="s">
        <v>2500</v>
      </c>
      <c r="CIJ1" t="s">
        <v>2501</v>
      </c>
      <c r="CIK1" t="s">
        <v>2502</v>
      </c>
      <c r="CIL1" t="s">
        <v>2503</v>
      </c>
      <c r="CIM1" t="s">
        <v>2504</v>
      </c>
      <c r="CIN1" t="s">
        <v>2505</v>
      </c>
      <c r="CIO1" t="s">
        <v>2506</v>
      </c>
      <c r="CIP1" t="s">
        <v>2507</v>
      </c>
      <c r="CIQ1" t="s">
        <v>2508</v>
      </c>
      <c r="CIR1" t="s">
        <v>2509</v>
      </c>
      <c r="CIS1" t="s">
        <v>2510</v>
      </c>
      <c r="CIT1" t="s">
        <v>2511</v>
      </c>
      <c r="CIU1" t="s">
        <v>2512</v>
      </c>
      <c r="CIV1" t="s">
        <v>2513</v>
      </c>
      <c r="CIW1" t="s">
        <v>2514</v>
      </c>
      <c r="CIX1" t="s">
        <v>2515</v>
      </c>
      <c r="CIY1" t="s">
        <v>2516</v>
      </c>
      <c r="CIZ1" t="s">
        <v>2517</v>
      </c>
      <c r="CJA1" t="s">
        <v>2518</v>
      </c>
      <c r="CJB1" t="s">
        <v>2519</v>
      </c>
      <c r="CJC1" t="s">
        <v>2520</v>
      </c>
      <c r="CJD1" t="s">
        <v>2521</v>
      </c>
      <c r="CJE1" t="s">
        <v>2522</v>
      </c>
      <c r="CJF1" t="s">
        <v>2523</v>
      </c>
      <c r="CJG1" t="s">
        <v>2524</v>
      </c>
      <c r="CJH1" t="s">
        <v>2525</v>
      </c>
      <c r="CJI1" t="s">
        <v>2526</v>
      </c>
      <c r="CJJ1" t="s">
        <v>2527</v>
      </c>
      <c r="CJK1" t="s">
        <v>2528</v>
      </c>
      <c r="CJL1" t="s">
        <v>2529</v>
      </c>
      <c r="CJM1" t="s">
        <v>2530</v>
      </c>
      <c r="CJN1" t="s">
        <v>2531</v>
      </c>
      <c r="CJO1" t="s">
        <v>2532</v>
      </c>
      <c r="CJP1" t="s">
        <v>2533</v>
      </c>
      <c r="CJQ1" t="s">
        <v>2534</v>
      </c>
      <c r="CJR1" t="s">
        <v>2535</v>
      </c>
      <c r="CJS1" t="s">
        <v>2536</v>
      </c>
      <c r="CJT1" t="s">
        <v>2537</v>
      </c>
      <c r="CJU1" t="s">
        <v>2538</v>
      </c>
      <c r="CJV1" t="s">
        <v>2539</v>
      </c>
      <c r="CJW1" t="s">
        <v>2540</v>
      </c>
      <c r="CJX1" t="s">
        <v>2541</v>
      </c>
      <c r="CJY1" t="s">
        <v>2542</v>
      </c>
      <c r="CJZ1" t="s">
        <v>2543</v>
      </c>
      <c r="CKA1" t="s">
        <v>2544</v>
      </c>
      <c r="CKB1" t="s">
        <v>2545</v>
      </c>
      <c r="CKC1" t="s">
        <v>2546</v>
      </c>
      <c r="CKD1" t="s">
        <v>2547</v>
      </c>
      <c r="CKE1" t="s">
        <v>2548</v>
      </c>
      <c r="CKF1" t="s">
        <v>2549</v>
      </c>
      <c r="CKG1" t="s">
        <v>2550</v>
      </c>
      <c r="CKH1" t="s">
        <v>2551</v>
      </c>
      <c r="CKI1" t="s">
        <v>2552</v>
      </c>
      <c r="CKJ1" t="s">
        <v>2553</v>
      </c>
      <c r="CKK1" t="s">
        <v>2554</v>
      </c>
      <c r="CKL1" t="s">
        <v>2555</v>
      </c>
      <c r="CKM1" t="s">
        <v>2556</v>
      </c>
      <c r="CKN1" t="s">
        <v>2557</v>
      </c>
      <c r="CKO1" t="s">
        <v>2558</v>
      </c>
      <c r="CKP1" t="s">
        <v>2559</v>
      </c>
      <c r="CKQ1" t="s">
        <v>2560</v>
      </c>
      <c r="CKR1" t="s">
        <v>2561</v>
      </c>
      <c r="CKS1" t="s">
        <v>2562</v>
      </c>
      <c r="CKT1" t="s">
        <v>2563</v>
      </c>
      <c r="CKU1" t="s">
        <v>2564</v>
      </c>
      <c r="CKV1" t="s">
        <v>2565</v>
      </c>
      <c r="CKW1" t="s">
        <v>2566</v>
      </c>
      <c r="CKX1" t="s">
        <v>2567</v>
      </c>
      <c r="CKY1" t="s">
        <v>2568</v>
      </c>
      <c r="CKZ1" t="s">
        <v>2569</v>
      </c>
      <c r="CLA1" t="s">
        <v>2570</v>
      </c>
      <c r="CLB1" t="s">
        <v>2571</v>
      </c>
      <c r="CLC1" t="s">
        <v>2572</v>
      </c>
      <c r="CLD1" t="s">
        <v>2573</v>
      </c>
      <c r="CLE1" t="s">
        <v>2574</v>
      </c>
      <c r="CLF1" t="s">
        <v>2575</v>
      </c>
      <c r="CLG1" t="s">
        <v>2576</v>
      </c>
      <c r="CLH1" t="s">
        <v>2577</v>
      </c>
      <c r="CLI1" t="s">
        <v>2578</v>
      </c>
      <c r="CLJ1" t="s">
        <v>2579</v>
      </c>
      <c r="CLK1" t="s">
        <v>2580</v>
      </c>
      <c r="CLL1" t="s">
        <v>2581</v>
      </c>
      <c r="CLM1" t="s">
        <v>2582</v>
      </c>
      <c r="CLN1" t="s">
        <v>2583</v>
      </c>
      <c r="CLO1" t="s">
        <v>2584</v>
      </c>
      <c r="CLP1" t="s">
        <v>2585</v>
      </c>
      <c r="CLQ1" t="s">
        <v>2586</v>
      </c>
      <c r="CLR1" t="s">
        <v>2587</v>
      </c>
      <c r="CLS1" t="s">
        <v>2588</v>
      </c>
      <c r="CLT1" t="s">
        <v>2589</v>
      </c>
      <c r="CLU1" t="s">
        <v>2590</v>
      </c>
      <c r="CLV1" t="s">
        <v>2591</v>
      </c>
      <c r="CLW1" t="s">
        <v>2592</v>
      </c>
      <c r="CLX1" t="s">
        <v>2593</v>
      </c>
      <c r="CLY1" t="s">
        <v>2594</v>
      </c>
      <c r="CLZ1" t="s">
        <v>2595</v>
      </c>
      <c r="CMA1" t="s">
        <v>2596</v>
      </c>
      <c r="CMB1" t="s">
        <v>2597</v>
      </c>
      <c r="CMC1" t="s">
        <v>2598</v>
      </c>
      <c r="CMD1" t="s">
        <v>2599</v>
      </c>
      <c r="CME1" t="s">
        <v>2600</v>
      </c>
      <c r="CMF1" t="s">
        <v>2601</v>
      </c>
      <c r="CMG1" t="s">
        <v>2602</v>
      </c>
      <c r="CMH1" t="s">
        <v>2603</v>
      </c>
      <c r="CMI1" t="s">
        <v>2604</v>
      </c>
      <c r="CMJ1" t="s">
        <v>2605</v>
      </c>
      <c r="CMK1" t="s">
        <v>2606</v>
      </c>
      <c r="CML1" t="s">
        <v>2607</v>
      </c>
      <c r="CMM1" t="s">
        <v>2608</v>
      </c>
      <c r="CMN1" t="s">
        <v>2609</v>
      </c>
      <c r="CMO1" t="s">
        <v>2610</v>
      </c>
      <c r="CMP1" t="s">
        <v>2611</v>
      </c>
      <c r="CMQ1" t="s">
        <v>2612</v>
      </c>
      <c r="CMR1" t="s">
        <v>2613</v>
      </c>
      <c r="CMS1" t="s">
        <v>2614</v>
      </c>
      <c r="CMT1" t="s">
        <v>2615</v>
      </c>
      <c r="CMU1" t="s">
        <v>2616</v>
      </c>
      <c r="CMV1" t="s">
        <v>2617</v>
      </c>
      <c r="CMW1" t="s">
        <v>2618</v>
      </c>
      <c r="CMX1" t="s">
        <v>2619</v>
      </c>
      <c r="CMY1" t="s">
        <v>2620</v>
      </c>
      <c r="CMZ1" t="s">
        <v>2621</v>
      </c>
      <c r="CNA1" t="s">
        <v>2622</v>
      </c>
      <c r="CNB1" t="s">
        <v>2623</v>
      </c>
      <c r="CNC1" t="s">
        <v>2624</v>
      </c>
      <c r="CND1" t="s">
        <v>2625</v>
      </c>
      <c r="CNE1" t="s">
        <v>2626</v>
      </c>
      <c r="CNF1" t="s">
        <v>2627</v>
      </c>
      <c r="CNG1" t="s">
        <v>2628</v>
      </c>
      <c r="CNH1" t="s">
        <v>2629</v>
      </c>
      <c r="CNI1" t="s">
        <v>2630</v>
      </c>
      <c r="CNJ1" t="s">
        <v>2631</v>
      </c>
      <c r="CNK1" t="s">
        <v>2632</v>
      </c>
      <c r="CNL1" t="s">
        <v>2633</v>
      </c>
      <c r="CNM1" t="s">
        <v>2634</v>
      </c>
      <c r="CNN1" t="s">
        <v>2635</v>
      </c>
      <c r="CNO1" t="s">
        <v>2636</v>
      </c>
      <c r="CNP1" t="s">
        <v>2637</v>
      </c>
      <c r="CNQ1" t="s">
        <v>2638</v>
      </c>
      <c r="CNR1" t="s">
        <v>2639</v>
      </c>
      <c r="CNS1" t="s">
        <v>2640</v>
      </c>
      <c r="CNT1" t="s">
        <v>2641</v>
      </c>
      <c r="CNU1" t="s">
        <v>2642</v>
      </c>
      <c r="CNV1" t="s">
        <v>2643</v>
      </c>
      <c r="CNW1" t="s">
        <v>2644</v>
      </c>
      <c r="CNX1" t="s">
        <v>2645</v>
      </c>
      <c r="CNY1" t="s">
        <v>2646</v>
      </c>
      <c r="CNZ1" t="s">
        <v>2647</v>
      </c>
      <c r="COA1" t="s">
        <v>2648</v>
      </c>
      <c r="COB1" t="s">
        <v>2649</v>
      </c>
      <c r="COC1" t="s">
        <v>2650</v>
      </c>
      <c r="COD1" t="s">
        <v>2651</v>
      </c>
      <c r="COE1" t="s">
        <v>2652</v>
      </c>
      <c r="COF1" t="s">
        <v>2653</v>
      </c>
      <c r="COG1" t="s">
        <v>2654</v>
      </c>
      <c r="COH1" t="s">
        <v>2655</v>
      </c>
      <c r="COI1" t="s">
        <v>2656</v>
      </c>
      <c r="COJ1" t="s">
        <v>2657</v>
      </c>
      <c r="COK1" t="s">
        <v>2658</v>
      </c>
      <c r="COL1" t="s">
        <v>2659</v>
      </c>
      <c r="COM1" t="s">
        <v>2660</v>
      </c>
      <c r="CON1" t="s">
        <v>2661</v>
      </c>
      <c r="COO1" t="s">
        <v>2662</v>
      </c>
      <c r="COP1" t="s">
        <v>2663</v>
      </c>
      <c r="COQ1" t="s">
        <v>2664</v>
      </c>
      <c r="COR1" t="s">
        <v>2665</v>
      </c>
      <c r="COS1" t="s">
        <v>2666</v>
      </c>
      <c r="COT1" t="s">
        <v>2667</v>
      </c>
      <c r="COU1" t="s">
        <v>2668</v>
      </c>
      <c r="COV1" t="s">
        <v>2669</v>
      </c>
      <c r="COW1" t="s">
        <v>2670</v>
      </c>
      <c r="COX1" t="s">
        <v>2671</v>
      </c>
      <c r="COY1" t="s">
        <v>2672</v>
      </c>
      <c r="COZ1" t="s">
        <v>2673</v>
      </c>
      <c r="CPA1" t="s">
        <v>2674</v>
      </c>
      <c r="CPB1" t="s">
        <v>2675</v>
      </c>
      <c r="CPC1" t="s">
        <v>2676</v>
      </c>
      <c r="CPD1" t="s">
        <v>2677</v>
      </c>
      <c r="CPE1" t="s">
        <v>2678</v>
      </c>
      <c r="CPF1" t="s">
        <v>2679</v>
      </c>
      <c r="CPG1" t="s">
        <v>2680</v>
      </c>
      <c r="CPH1" t="s">
        <v>2681</v>
      </c>
      <c r="CPI1" t="s">
        <v>2682</v>
      </c>
      <c r="CPJ1" t="s">
        <v>2683</v>
      </c>
      <c r="CPK1" t="s">
        <v>2684</v>
      </c>
      <c r="CPL1" t="s">
        <v>2685</v>
      </c>
      <c r="CPM1" t="s">
        <v>2686</v>
      </c>
      <c r="CPN1" t="s">
        <v>2687</v>
      </c>
      <c r="CPO1" t="s">
        <v>2688</v>
      </c>
      <c r="CPP1" t="s">
        <v>2689</v>
      </c>
      <c r="CPQ1" t="s">
        <v>2690</v>
      </c>
      <c r="CPR1" t="s">
        <v>2691</v>
      </c>
      <c r="CPS1" t="s">
        <v>2692</v>
      </c>
      <c r="CPT1" t="s">
        <v>2693</v>
      </c>
      <c r="CPU1" t="s">
        <v>2694</v>
      </c>
      <c r="CPV1" t="s">
        <v>2695</v>
      </c>
      <c r="CPW1" t="s">
        <v>2696</v>
      </c>
      <c r="CPX1" t="s">
        <v>2697</v>
      </c>
      <c r="CPY1" t="s">
        <v>2698</v>
      </c>
      <c r="CPZ1" t="s">
        <v>2699</v>
      </c>
      <c r="CQA1" t="s">
        <v>2700</v>
      </c>
      <c r="CQB1" t="s">
        <v>2701</v>
      </c>
      <c r="CQC1" t="s">
        <v>2702</v>
      </c>
      <c r="CQD1" t="s">
        <v>2703</v>
      </c>
      <c r="CQE1" t="s">
        <v>2704</v>
      </c>
      <c r="CQF1" t="s">
        <v>2705</v>
      </c>
      <c r="CQG1" t="s">
        <v>2706</v>
      </c>
      <c r="CQH1" t="s">
        <v>2707</v>
      </c>
      <c r="CQI1" t="s">
        <v>2708</v>
      </c>
      <c r="CQJ1" t="s">
        <v>2709</v>
      </c>
      <c r="CQK1" t="s">
        <v>2710</v>
      </c>
      <c r="CQL1" t="s">
        <v>2711</v>
      </c>
      <c r="CQM1" t="s">
        <v>2712</v>
      </c>
      <c r="CQN1" t="s">
        <v>2713</v>
      </c>
      <c r="CQO1" t="s">
        <v>2714</v>
      </c>
      <c r="CQP1" t="s">
        <v>2715</v>
      </c>
      <c r="CQQ1" t="s">
        <v>2716</v>
      </c>
      <c r="CQR1" t="s">
        <v>2717</v>
      </c>
      <c r="CQS1" t="s">
        <v>2718</v>
      </c>
      <c r="CQT1" t="s">
        <v>2719</v>
      </c>
      <c r="CQU1" t="s">
        <v>2720</v>
      </c>
      <c r="CQV1" t="s">
        <v>2721</v>
      </c>
      <c r="CQW1" t="s">
        <v>2722</v>
      </c>
      <c r="CQX1" t="s">
        <v>2723</v>
      </c>
      <c r="CQY1" t="s">
        <v>2724</v>
      </c>
      <c r="CQZ1" t="s">
        <v>2725</v>
      </c>
      <c r="CRA1" t="s">
        <v>2726</v>
      </c>
      <c r="CRB1" t="s">
        <v>2727</v>
      </c>
      <c r="CRC1" t="s">
        <v>2728</v>
      </c>
      <c r="CRD1" t="s">
        <v>2729</v>
      </c>
      <c r="CRE1" t="s">
        <v>2730</v>
      </c>
      <c r="CRF1" t="s">
        <v>2731</v>
      </c>
      <c r="CRG1" t="s">
        <v>2732</v>
      </c>
      <c r="CRH1" t="s">
        <v>2733</v>
      </c>
      <c r="CRI1" t="s">
        <v>2734</v>
      </c>
      <c r="CRJ1" t="s">
        <v>2735</v>
      </c>
      <c r="CRK1" t="s">
        <v>2736</v>
      </c>
      <c r="CRL1" t="s">
        <v>2737</v>
      </c>
      <c r="CRM1" t="s">
        <v>2738</v>
      </c>
      <c r="CRN1" t="s">
        <v>2739</v>
      </c>
      <c r="CRO1" t="s">
        <v>2740</v>
      </c>
      <c r="CRP1" t="s">
        <v>2741</v>
      </c>
      <c r="CRQ1" t="s">
        <v>2742</v>
      </c>
      <c r="CRR1" t="s">
        <v>2743</v>
      </c>
      <c r="CRS1" t="s">
        <v>2744</v>
      </c>
      <c r="CRT1" t="s">
        <v>2745</v>
      </c>
      <c r="CRU1" t="s">
        <v>2746</v>
      </c>
      <c r="CRV1" t="s">
        <v>2747</v>
      </c>
      <c r="CRW1" t="s">
        <v>2748</v>
      </c>
      <c r="CRX1" t="s">
        <v>2749</v>
      </c>
      <c r="CRY1" t="s">
        <v>2750</v>
      </c>
      <c r="CRZ1" t="s">
        <v>2751</v>
      </c>
      <c r="CSA1" t="s">
        <v>2752</v>
      </c>
      <c r="CSB1" t="s">
        <v>2753</v>
      </c>
      <c r="CSC1" t="s">
        <v>2754</v>
      </c>
      <c r="CSD1" t="s">
        <v>2755</v>
      </c>
      <c r="CSE1" t="s">
        <v>2756</v>
      </c>
      <c r="CSF1" t="s">
        <v>2757</v>
      </c>
      <c r="CSG1" t="s">
        <v>2758</v>
      </c>
      <c r="CSH1" t="s">
        <v>2759</v>
      </c>
      <c r="CSI1" t="s">
        <v>2760</v>
      </c>
      <c r="CSJ1" t="s">
        <v>2761</v>
      </c>
      <c r="CSK1" t="s">
        <v>2762</v>
      </c>
      <c r="CSL1" t="s">
        <v>2763</v>
      </c>
      <c r="CSM1" t="s">
        <v>2764</v>
      </c>
      <c r="CSN1" t="s">
        <v>2765</v>
      </c>
      <c r="CSO1" t="s">
        <v>2766</v>
      </c>
      <c r="CSP1" t="s">
        <v>2767</v>
      </c>
      <c r="CSQ1" t="s">
        <v>2768</v>
      </c>
      <c r="CSR1" t="s">
        <v>2769</v>
      </c>
      <c r="CSS1" t="s">
        <v>2770</v>
      </c>
      <c r="CST1" t="s">
        <v>2771</v>
      </c>
      <c r="CSU1" t="s">
        <v>2772</v>
      </c>
      <c r="CSV1" t="s">
        <v>2773</v>
      </c>
      <c r="CSW1" t="s">
        <v>2774</v>
      </c>
      <c r="CSX1" t="s">
        <v>2775</v>
      </c>
      <c r="CSY1" t="s">
        <v>2776</v>
      </c>
      <c r="CSZ1" t="s">
        <v>2777</v>
      </c>
      <c r="CTA1" t="s">
        <v>2778</v>
      </c>
      <c r="CTB1" t="s">
        <v>2779</v>
      </c>
      <c r="CTC1" t="s">
        <v>2780</v>
      </c>
      <c r="CTD1" t="s">
        <v>2781</v>
      </c>
      <c r="CTE1" t="s">
        <v>2782</v>
      </c>
      <c r="CTF1" t="s">
        <v>2783</v>
      </c>
      <c r="CTG1" t="s">
        <v>2784</v>
      </c>
      <c r="CTH1" t="s">
        <v>2785</v>
      </c>
      <c r="CTI1" t="s">
        <v>2786</v>
      </c>
      <c r="CTJ1" t="s">
        <v>2787</v>
      </c>
      <c r="CTK1" t="s">
        <v>2788</v>
      </c>
      <c r="CTL1" t="s">
        <v>2789</v>
      </c>
      <c r="CTM1" t="s">
        <v>2790</v>
      </c>
      <c r="CTN1" t="s">
        <v>2791</v>
      </c>
      <c r="CTO1" t="s">
        <v>2792</v>
      </c>
      <c r="CTP1" t="s">
        <v>2793</v>
      </c>
      <c r="CTQ1" t="s">
        <v>2794</v>
      </c>
      <c r="CTR1" t="s">
        <v>2795</v>
      </c>
      <c r="CTS1" t="s">
        <v>2796</v>
      </c>
      <c r="CTT1" t="s">
        <v>2797</v>
      </c>
      <c r="CTU1" t="s">
        <v>2798</v>
      </c>
      <c r="CTV1" t="s">
        <v>2799</v>
      </c>
      <c r="CTW1" t="s">
        <v>2800</v>
      </c>
      <c r="CTX1" t="s">
        <v>2801</v>
      </c>
      <c r="CTY1" t="s">
        <v>2802</v>
      </c>
      <c r="CTZ1" t="s">
        <v>2803</v>
      </c>
      <c r="CUA1" t="s">
        <v>2804</v>
      </c>
      <c r="CUB1" t="s">
        <v>2805</v>
      </c>
      <c r="CUC1" t="s">
        <v>2806</v>
      </c>
      <c r="CUD1" t="s">
        <v>2807</v>
      </c>
      <c r="CUE1" t="s">
        <v>2808</v>
      </c>
      <c r="CUF1" t="s">
        <v>2809</v>
      </c>
      <c r="CUG1" t="s">
        <v>2810</v>
      </c>
      <c r="CUH1" t="s">
        <v>2811</v>
      </c>
      <c r="CUI1" t="s">
        <v>2812</v>
      </c>
      <c r="CUJ1" t="s">
        <v>2813</v>
      </c>
      <c r="CUK1" t="s">
        <v>2814</v>
      </c>
      <c r="CUL1" t="s">
        <v>2815</v>
      </c>
      <c r="CUM1" t="s">
        <v>2816</v>
      </c>
      <c r="CUN1" t="s">
        <v>2817</v>
      </c>
      <c r="CUO1" t="s">
        <v>2818</v>
      </c>
      <c r="CUP1" t="s">
        <v>2819</v>
      </c>
      <c r="CUQ1" t="s">
        <v>2820</v>
      </c>
      <c r="CUR1" t="s">
        <v>2821</v>
      </c>
      <c r="CUS1" t="s">
        <v>2822</v>
      </c>
      <c r="CUT1" t="s">
        <v>2823</v>
      </c>
      <c r="CUU1" t="s">
        <v>2824</v>
      </c>
      <c r="CUV1" t="s">
        <v>2825</v>
      </c>
      <c r="CUW1" t="s">
        <v>2826</v>
      </c>
      <c r="CUX1" t="s">
        <v>2827</v>
      </c>
      <c r="CUY1" t="s">
        <v>2828</v>
      </c>
      <c r="CUZ1" t="s">
        <v>2829</v>
      </c>
      <c r="CVA1" t="s">
        <v>2830</v>
      </c>
      <c r="CVB1" t="s">
        <v>2831</v>
      </c>
      <c r="CVC1" t="s">
        <v>2832</v>
      </c>
      <c r="CVD1" t="s">
        <v>2833</v>
      </c>
      <c r="CVE1" t="s">
        <v>2834</v>
      </c>
      <c r="CVF1" t="s">
        <v>2835</v>
      </c>
      <c r="CVG1" t="s">
        <v>2836</v>
      </c>
      <c r="CVH1" t="s">
        <v>2837</v>
      </c>
      <c r="CVI1" t="s">
        <v>2838</v>
      </c>
      <c r="CVJ1" t="s">
        <v>2839</v>
      </c>
      <c r="CVK1" t="s">
        <v>2840</v>
      </c>
      <c r="CVL1" t="s">
        <v>2841</v>
      </c>
      <c r="CVM1" t="s">
        <v>2842</v>
      </c>
      <c r="CVN1" t="s">
        <v>2843</v>
      </c>
      <c r="CVO1" t="s">
        <v>2844</v>
      </c>
      <c r="CVP1" t="s">
        <v>2845</v>
      </c>
      <c r="CVQ1" t="s">
        <v>2846</v>
      </c>
      <c r="CVR1" t="s">
        <v>2847</v>
      </c>
      <c r="CVS1" t="s">
        <v>2848</v>
      </c>
      <c r="CVT1" t="s">
        <v>2849</v>
      </c>
      <c r="CVU1" t="s">
        <v>2850</v>
      </c>
      <c r="CVV1" t="s">
        <v>2851</v>
      </c>
      <c r="CVW1" t="s">
        <v>2852</v>
      </c>
      <c r="CVX1" t="s">
        <v>2853</v>
      </c>
      <c r="CVY1" t="s">
        <v>2854</v>
      </c>
      <c r="CVZ1" t="s">
        <v>2855</v>
      </c>
      <c r="CWA1" t="s">
        <v>2856</v>
      </c>
      <c r="CWB1" t="s">
        <v>2857</v>
      </c>
      <c r="CWC1" t="s">
        <v>2858</v>
      </c>
      <c r="CWD1" t="s">
        <v>2859</v>
      </c>
      <c r="CWE1" t="s">
        <v>2860</v>
      </c>
      <c r="CWF1" t="s">
        <v>2861</v>
      </c>
      <c r="CWG1" t="s">
        <v>2862</v>
      </c>
      <c r="CWH1" t="s">
        <v>2863</v>
      </c>
      <c r="CWI1" t="s">
        <v>2864</v>
      </c>
      <c r="CWJ1" t="s">
        <v>2865</v>
      </c>
      <c r="CWK1" t="s">
        <v>2866</v>
      </c>
      <c r="CWL1" t="s">
        <v>2867</v>
      </c>
      <c r="CWM1" t="s">
        <v>2868</v>
      </c>
      <c r="CWN1" t="s">
        <v>2869</v>
      </c>
      <c r="CWO1" t="s">
        <v>2870</v>
      </c>
      <c r="CWP1" t="s">
        <v>2871</v>
      </c>
      <c r="CWQ1" t="s">
        <v>2872</v>
      </c>
      <c r="CWR1" t="s">
        <v>2873</v>
      </c>
      <c r="CWS1" t="s">
        <v>2874</v>
      </c>
      <c r="CWT1" t="s">
        <v>2875</v>
      </c>
      <c r="CWU1" t="s">
        <v>2876</v>
      </c>
      <c r="CWV1" t="s">
        <v>2877</v>
      </c>
      <c r="CWW1" t="s">
        <v>2878</v>
      </c>
      <c r="CWX1" t="s">
        <v>2879</v>
      </c>
      <c r="CWY1" t="s">
        <v>2880</v>
      </c>
      <c r="CWZ1" t="s">
        <v>2881</v>
      </c>
      <c r="CXA1" t="s">
        <v>2882</v>
      </c>
      <c r="CXB1" t="s">
        <v>2883</v>
      </c>
      <c r="CXC1" t="s">
        <v>2884</v>
      </c>
      <c r="CXD1" t="s">
        <v>2885</v>
      </c>
      <c r="CXE1" t="s">
        <v>2886</v>
      </c>
      <c r="CXF1" t="s">
        <v>2887</v>
      </c>
      <c r="CXG1" t="s">
        <v>2888</v>
      </c>
      <c r="CXH1" t="s">
        <v>2889</v>
      </c>
      <c r="CXI1" t="s">
        <v>2890</v>
      </c>
      <c r="CXJ1" t="s">
        <v>2891</v>
      </c>
      <c r="CXK1" t="s">
        <v>2892</v>
      </c>
      <c r="CXL1" t="s">
        <v>2893</v>
      </c>
      <c r="CXM1" t="s">
        <v>2894</v>
      </c>
      <c r="CXN1" t="s">
        <v>2895</v>
      </c>
      <c r="CXO1" t="s">
        <v>2896</v>
      </c>
      <c r="CXP1" t="s">
        <v>2897</v>
      </c>
      <c r="CXQ1" t="s">
        <v>2898</v>
      </c>
      <c r="CXR1" t="s">
        <v>2899</v>
      </c>
      <c r="CXS1" t="s">
        <v>2900</v>
      </c>
      <c r="CXT1" t="s">
        <v>2901</v>
      </c>
      <c r="CXU1" t="s">
        <v>2902</v>
      </c>
      <c r="CXV1" t="s">
        <v>2903</v>
      </c>
      <c r="CXW1" t="s">
        <v>2904</v>
      </c>
      <c r="CXX1" t="s">
        <v>2905</v>
      </c>
      <c r="CXY1" t="s">
        <v>2906</v>
      </c>
      <c r="CXZ1" t="s">
        <v>2907</v>
      </c>
      <c r="CYA1" t="s">
        <v>2908</v>
      </c>
      <c r="CYB1" t="s">
        <v>2909</v>
      </c>
      <c r="CYC1" t="s">
        <v>2910</v>
      </c>
      <c r="CYD1" t="s">
        <v>2911</v>
      </c>
      <c r="CYE1" t="s">
        <v>2912</v>
      </c>
      <c r="CYF1" t="s">
        <v>2913</v>
      </c>
      <c r="CYG1" t="s">
        <v>2914</v>
      </c>
      <c r="CYH1" t="s">
        <v>2915</v>
      </c>
      <c r="CYI1" t="s">
        <v>2916</v>
      </c>
      <c r="CYJ1" t="s">
        <v>2917</v>
      </c>
      <c r="CYK1" t="s">
        <v>2918</v>
      </c>
      <c r="CYL1" t="s">
        <v>2919</v>
      </c>
      <c r="CYM1" t="s">
        <v>2920</v>
      </c>
      <c r="CYN1" t="s">
        <v>2921</v>
      </c>
      <c r="CYO1" t="s">
        <v>2922</v>
      </c>
      <c r="CYP1" t="s">
        <v>2923</v>
      </c>
      <c r="CYQ1" t="s">
        <v>2924</v>
      </c>
      <c r="CYR1" t="s">
        <v>2925</v>
      </c>
      <c r="CYS1" t="s">
        <v>2926</v>
      </c>
      <c r="CYT1" t="s">
        <v>2927</v>
      </c>
      <c r="CYU1" t="s">
        <v>2928</v>
      </c>
      <c r="CYV1" t="s">
        <v>2929</v>
      </c>
      <c r="CYW1" t="s">
        <v>2930</v>
      </c>
      <c r="CYX1" t="s">
        <v>2931</v>
      </c>
      <c r="CYY1" t="s">
        <v>2932</v>
      </c>
      <c r="CYZ1" t="s">
        <v>2933</v>
      </c>
      <c r="CZA1" t="s">
        <v>2934</v>
      </c>
      <c r="CZB1" t="s">
        <v>2935</v>
      </c>
      <c r="CZC1" t="s">
        <v>2936</v>
      </c>
      <c r="CZD1" t="s">
        <v>2937</v>
      </c>
      <c r="CZE1" t="s">
        <v>2938</v>
      </c>
      <c r="CZF1" t="s">
        <v>2939</v>
      </c>
      <c r="CZG1" t="s">
        <v>2940</v>
      </c>
      <c r="CZH1" t="s">
        <v>2941</v>
      </c>
      <c r="CZI1" t="s">
        <v>2942</v>
      </c>
      <c r="CZJ1" t="s">
        <v>2943</v>
      </c>
      <c r="CZK1" t="s">
        <v>2944</v>
      </c>
      <c r="CZL1" t="s">
        <v>2945</v>
      </c>
      <c r="CZM1" t="s">
        <v>2946</v>
      </c>
      <c r="CZN1" t="s">
        <v>2947</v>
      </c>
      <c r="CZO1" t="s">
        <v>2948</v>
      </c>
      <c r="CZP1" t="s">
        <v>2949</v>
      </c>
      <c r="CZQ1" t="s">
        <v>2950</v>
      </c>
      <c r="CZR1" t="s">
        <v>2951</v>
      </c>
      <c r="CZS1" t="s">
        <v>2952</v>
      </c>
      <c r="CZT1" t="s">
        <v>2953</v>
      </c>
      <c r="CZU1" t="s">
        <v>2954</v>
      </c>
      <c r="CZV1" t="s">
        <v>2955</v>
      </c>
      <c r="CZW1" t="s">
        <v>2956</v>
      </c>
      <c r="CZX1" t="s">
        <v>2957</v>
      </c>
      <c r="CZY1" t="s">
        <v>2958</v>
      </c>
      <c r="CZZ1" t="s">
        <v>2959</v>
      </c>
      <c r="DAA1" t="s">
        <v>2960</v>
      </c>
      <c r="DAB1" t="s">
        <v>2961</v>
      </c>
      <c r="DAC1" t="s">
        <v>2962</v>
      </c>
      <c r="DAD1" t="s">
        <v>2963</v>
      </c>
      <c r="DAE1" t="s">
        <v>2964</v>
      </c>
      <c r="DAF1" t="s">
        <v>2965</v>
      </c>
      <c r="DAG1" t="s">
        <v>2966</v>
      </c>
      <c r="DAH1" t="s">
        <v>2967</v>
      </c>
      <c r="DAI1" t="s">
        <v>2968</v>
      </c>
      <c r="DAJ1" t="s">
        <v>2969</v>
      </c>
      <c r="DAK1" t="s">
        <v>2970</v>
      </c>
      <c r="DAL1" t="s">
        <v>2971</v>
      </c>
      <c r="DAM1" t="s">
        <v>2972</v>
      </c>
      <c r="DAN1" t="s">
        <v>2973</v>
      </c>
      <c r="DAO1" t="s">
        <v>2974</v>
      </c>
      <c r="DAP1" t="s">
        <v>2975</v>
      </c>
      <c r="DAQ1" t="s">
        <v>2976</v>
      </c>
      <c r="DAR1" t="s">
        <v>2977</v>
      </c>
      <c r="DAS1" t="s">
        <v>2978</v>
      </c>
      <c r="DAT1" t="s">
        <v>2979</v>
      </c>
      <c r="DAU1" t="s">
        <v>2980</v>
      </c>
      <c r="DAV1" t="s">
        <v>2981</v>
      </c>
      <c r="DAW1" t="s">
        <v>2982</v>
      </c>
      <c r="DAX1" t="s">
        <v>2983</v>
      </c>
      <c r="DAY1" t="s">
        <v>2984</v>
      </c>
      <c r="DAZ1" t="s">
        <v>2985</v>
      </c>
      <c r="DBA1" t="s">
        <v>2986</v>
      </c>
      <c r="DBB1" t="s">
        <v>2987</v>
      </c>
      <c r="DBC1" t="s">
        <v>2988</v>
      </c>
      <c r="DBD1" t="s">
        <v>2989</v>
      </c>
      <c r="DBE1" t="s">
        <v>2990</v>
      </c>
      <c r="DBF1" t="s">
        <v>2991</v>
      </c>
      <c r="DBG1" t="s">
        <v>2992</v>
      </c>
      <c r="DBH1" t="s">
        <v>2993</v>
      </c>
      <c r="DBI1" t="s">
        <v>2994</v>
      </c>
      <c r="DBJ1" t="s">
        <v>2995</v>
      </c>
      <c r="DBK1" t="s">
        <v>2996</v>
      </c>
      <c r="DBL1" t="s">
        <v>2997</v>
      </c>
      <c r="DBM1" t="s">
        <v>2998</v>
      </c>
      <c r="DBN1" t="s">
        <v>2999</v>
      </c>
      <c r="DBO1" t="s">
        <v>3000</v>
      </c>
      <c r="DBP1" t="s">
        <v>3001</v>
      </c>
      <c r="DBQ1" t="s">
        <v>3002</v>
      </c>
      <c r="DBR1" t="s">
        <v>3003</v>
      </c>
      <c r="DBS1" t="s">
        <v>3004</v>
      </c>
      <c r="DBT1" t="s">
        <v>3005</v>
      </c>
      <c r="DBU1" t="s">
        <v>3006</v>
      </c>
      <c r="DBV1" t="s">
        <v>3007</v>
      </c>
      <c r="DBW1" t="s">
        <v>3008</v>
      </c>
      <c r="DBX1" t="s">
        <v>3009</v>
      </c>
      <c r="DBY1" t="s">
        <v>3010</v>
      </c>
      <c r="DBZ1" t="s">
        <v>3011</v>
      </c>
      <c r="DCA1" t="s">
        <v>3012</v>
      </c>
      <c r="DCB1" t="s">
        <v>3013</v>
      </c>
      <c r="DCC1" t="s">
        <v>3014</v>
      </c>
      <c r="DCD1" t="s">
        <v>3015</v>
      </c>
      <c r="DCE1" t="s">
        <v>3016</v>
      </c>
      <c r="DCF1" t="s">
        <v>3017</v>
      </c>
      <c r="DCG1" t="s">
        <v>3018</v>
      </c>
      <c r="DCH1" t="s">
        <v>3019</v>
      </c>
      <c r="DCI1" t="s">
        <v>3020</v>
      </c>
      <c r="DCJ1" t="s">
        <v>3021</v>
      </c>
      <c r="DCK1" t="s">
        <v>3022</v>
      </c>
      <c r="DCL1" t="s">
        <v>3023</v>
      </c>
      <c r="DCM1" t="s">
        <v>3024</v>
      </c>
      <c r="DCN1" t="s">
        <v>3025</v>
      </c>
      <c r="DCO1" t="s">
        <v>3026</v>
      </c>
      <c r="DCP1" t="s">
        <v>3027</v>
      </c>
      <c r="DCQ1" t="s">
        <v>3028</v>
      </c>
      <c r="DCR1" t="s">
        <v>3029</v>
      </c>
      <c r="DCS1" t="s">
        <v>3030</v>
      </c>
      <c r="DCT1" t="s">
        <v>3031</v>
      </c>
      <c r="DCU1" t="s">
        <v>3032</v>
      </c>
      <c r="DCV1" t="s">
        <v>3033</v>
      </c>
      <c r="DCW1" t="s">
        <v>3034</v>
      </c>
      <c r="DCX1" t="s">
        <v>3035</v>
      </c>
      <c r="DCY1" t="s">
        <v>3036</v>
      </c>
      <c r="DCZ1" t="s">
        <v>3037</v>
      </c>
      <c r="DDA1" t="s">
        <v>3038</v>
      </c>
      <c r="DDB1" t="s">
        <v>3039</v>
      </c>
      <c r="DDC1" t="s">
        <v>3040</v>
      </c>
      <c r="DDD1" t="s">
        <v>3041</v>
      </c>
      <c r="DDE1" t="s">
        <v>3042</v>
      </c>
      <c r="DDF1" t="s">
        <v>3043</v>
      </c>
      <c r="DDG1" t="s">
        <v>3044</v>
      </c>
      <c r="DDH1" t="s">
        <v>3045</v>
      </c>
      <c r="DDI1" t="s">
        <v>3046</v>
      </c>
      <c r="DDJ1" t="s">
        <v>3047</v>
      </c>
      <c r="DDK1" t="s">
        <v>3048</v>
      </c>
      <c r="DDL1" t="s">
        <v>3049</v>
      </c>
      <c r="DDM1" t="s">
        <v>3050</v>
      </c>
      <c r="DDN1" t="s">
        <v>3051</v>
      </c>
      <c r="DDO1" t="s">
        <v>3052</v>
      </c>
      <c r="DDP1" t="s">
        <v>3053</v>
      </c>
      <c r="DDQ1" t="s">
        <v>3054</v>
      </c>
      <c r="DDR1" t="s">
        <v>3055</v>
      </c>
      <c r="DDS1" t="s">
        <v>3056</v>
      </c>
      <c r="DDT1" t="s">
        <v>3057</v>
      </c>
      <c r="DDU1" t="s">
        <v>3058</v>
      </c>
      <c r="DDV1" t="s">
        <v>3059</v>
      </c>
      <c r="DDW1" t="s">
        <v>3060</v>
      </c>
      <c r="DDX1" t="s">
        <v>3061</v>
      </c>
      <c r="DDY1" t="s">
        <v>3062</v>
      </c>
      <c r="DDZ1" t="s">
        <v>3063</v>
      </c>
      <c r="DEA1" t="s">
        <v>3064</v>
      </c>
      <c r="DEB1" t="s">
        <v>3065</v>
      </c>
      <c r="DEC1" t="s">
        <v>3066</v>
      </c>
      <c r="DED1" t="s">
        <v>3067</v>
      </c>
      <c r="DEE1" t="s">
        <v>3068</v>
      </c>
      <c r="DEF1" t="s">
        <v>3069</v>
      </c>
      <c r="DEG1" t="s">
        <v>3070</v>
      </c>
      <c r="DEH1" t="s">
        <v>3071</v>
      </c>
      <c r="DEI1" t="s">
        <v>3072</v>
      </c>
      <c r="DEJ1" t="s">
        <v>3073</v>
      </c>
      <c r="DEK1" t="s">
        <v>3074</v>
      </c>
      <c r="DEL1" t="s">
        <v>3075</v>
      </c>
      <c r="DEM1" t="s">
        <v>3076</v>
      </c>
      <c r="DEN1" t="s">
        <v>3077</v>
      </c>
      <c r="DEO1" t="s">
        <v>3078</v>
      </c>
      <c r="DEP1" t="s">
        <v>3079</v>
      </c>
      <c r="DEQ1" t="s">
        <v>3080</v>
      </c>
      <c r="DER1" t="s">
        <v>3081</v>
      </c>
      <c r="DES1" t="s">
        <v>3082</v>
      </c>
      <c r="DET1" t="s">
        <v>3083</v>
      </c>
      <c r="DEU1" t="s">
        <v>3084</v>
      </c>
      <c r="DEV1" t="s">
        <v>3085</v>
      </c>
      <c r="DEW1" t="s">
        <v>3086</v>
      </c>
      <c r="DEX1" t="s">
        <v>3087</v>
      </c>
      <c r="DEY1" t="s">
        <v>3088</v>
      </c>
      <c r="DEZ1" t="s">
        <v>3089</v>
      </c>
      <c r="DFA1" t="s">
        <v>3090</v>
      </c>
      <c r="DFB1" t="s">
        <v>3091</v>
      </c>
      <c r="DFC1" t="s">
        <v>3092</v>
      </c>
      <c r="DFD1" t="s">
        <v>3093</v>
      </c>
      <c r="DFE1" t="s">
        <v>3094</v>
      </c>
      <c r="DFF1" t="s">
        <v>3095</v>
      </c>
      <c r="DFG1" t="s">
        <v>3096</v>
      </c>
      <c r="DFH1" t="s">
        <v>3097</v>
      </c>
      <c r="DFI1" t="s">
        <v>3098</v>
      </c>
      <c r="DFJ1" t="s">
        <v>3099</v>
      </c>
      <c r="DFK1" t="s">
        <v>3100</v>
      </c>
      <c r="DFL1" t="s">
        <v>3101</v>
      </c>
      <c r="DFM1" t="s">
        <v>3102</v>
      </c>
      <c r="DFN1" t="s">
        <v>3103</v>
      </c>
      <c r="DFO1" t="s">
        <v>3104</v>
      </c>
      <c r="DFP1" t="s">
        <v>3105</v>
      </c>
      <c r="DFQ1" t="s">
        <v>3106</v>
      </c>
      <c r="DFR1" t="s">
        <v>3107</v>
      </c>
      <c r="DFS1" t="s">
        <v>3108</v>
      </c>
      <c r="DFT1" t="s">
        <v>3109</v>
      </c>
      <c r="DFU1" t="s">
        <v>3110</v>
      </c>
      <c r="DFV1" t="s">
        <v>3111</v>
      </c>
      <c r="DFW1" t="s">
        <v>3112</v>
      </c>
      <c r="DFX1" t="s">
        <v>3113</v>
      </c>
      <c r="DFY1" t="s">
        <v>3114</v>
      </c>
      <c r="DFZ1" t="s">
        <v>3115</v>
      </c>
      <c r="DGA1" t="s">
        <v>3116</v>
      </c>
      <c r="DGB1" t="s">
        <v>3117</v>
      </c>
      <c r="DGC1" t="s">
        <v>3118</v>
      </c>
      <c r="DGD1" t="s">
        <v>3119</v>
      </c>
      <c r="DGE1" t="s">
        <v>3120</v>
      </c>
      <c r="DGF1" t="s">
        <v>3121</v>
      </c>
      <c r="DGG1" t="s">
        <v>3122</v>
      </c>
      <c r="DGH1" t="s">
        <v>3123</v>
      </c>
      <c r="DGI1" t="s">
        <v>3124</v>
      </c>
      <c r="DGJ1" t="s">
        <v>3125</v>
      </c>
      <c r="DGK1" t="s">
        <v>3126</v>
      </c>
      <c r="DGL1" t="s">
        <v>3127</v>
      </c>
      <c r="DGM1" t="s">
        <v>3128</v>
      </c>
      <c r="DGN1" t="s">
        <v>3129</v>
      </c>
      <c r="DGO1" t="s">
        <v>3130</v>
      </c>
      <c r="DGP1" t="s">
        <v>3131</v>
      </c>
      <c r="DGQ1" t="s">
        <v>3132</v>
      </c>
      <c r="DGR1" t="s">
        <v>3133</v>
      </c>
      <c r="DGS1" t="s">
        <v>3134</v>
      </c>
      <c r="DGT1" t="s">
        <v>3135</v>
      </c>
      <c r="DGU1" t="s">
        <v>3136</v>
      </c>
      <c r="DGV1" t="s">
        <v>3137</v>
      </c>
      <c r="DGW1" t="s">
        <v>3138</v>
      </c>
      <c r="DGX1" t="s">
        <v>3139</v>
      </c>
      <c r="DGY1" t="s">
        <v>3140</v>
      </c>
      <c r="DGZ1" t="s">
        <v>3141</v>
      </c>
      <c r="DHA1" t="s">
        <v>3142</v>
      </c>
      <c r="DHB1" t="s">
        <v>3143</v>
      </c>
      <c r="DHC1" t="s">
        <v>3144</v>
      </c>
      <c r="DHD1" t="s">
        <v>3145</v>
      </c>
      <c r="DHE1" t="s">
        <v>3146</v>
      </c>
      <c r="DHF1" t="s">
        <v>3147</v>
      </c>
      <c r="DHG1" t="s">
        <v>3148</v>
      </c>
      <c r="DHH1" t="s">
        <v>3149</v>
      </c>
      <c r="DHI1" t="s">
        <v>3150</v>
      </c>
      <c r="DHJ1" t="s">
        <v>3151</v>
      </c>
      <c r="DHK1" t="s">
        <v>3152</v>
      </c>
      <c r="DHL1" t="s">
        <v>3153</v>
      </c>
      <c r="DHM1" t="s">
        <v>3154</v>
      </c>
      <c r="DHN1" t="s">
        <v>3155</v>
      </c>
      <c r="DHO1" t="s">
        <v>3156</v>
      </c>
      <c r="DHP1" t="s">
        <v>3157</v>
      </c>
      <c r="DHQ1" t="s">
        <v>3158</v>
      </c>
      <c r="DHR1" t="s">
        <v>3159</v>
      </c>
      <c r="DHS1" t="s">
        <v>3160</v>
      </c>
      <c r="DHT1" t="s">
        <v>3161</v>
      </c>
      <c r="DHU1" t="s">
        <v>3162</v>
      </c>
      <c r="DHV1" t="s">
        <v>3163</v>
      </c>
      <c r="DHW1" t="s">
        <v>3164</v>
      </c>
      <c r="DHX1" t="s">
        <v>3165</v>
      </c>
      <c r="DHY1" t="s">
        <v>3166</v>
      </c>
      <c r="DHZ1" t="s">
        <v>3167</v>
      </c>
      <c r="DIA1" t="s">
        <v>3168</v>
      </c>
      <c r="DIB1" t="s">
        <v>3169</v>
      </c>
      <c r="DIC1" t="s">
        <v>3170</v>
      </c>
      <c r="DID1" t="s">
        <v>3171</v>
      </c>
      <c r="DIE1" t="s">
        <v>3172</v>
      </c>
      <c r="DIF1" t="s">
        <v>3173</v>
      </c>
      <c r="DIG1" t="s">
        <v>3174</v>
      </c>
      <c r="DIH1" t="s">
        <v>3175</v>
      </c>
      <c r="DII1" t="s">
        <v>3176</v>
      </c>
      <c r="DIJ1" t="s">
        <v>3177</v>
      </c>
      <c r="DIK1" t="s">
        <v>3178</v>
      </c>
      <c r="DIL1" t="s">
        <v>3179</v>
      </c>
      <c r="DIM1" t="s">
        <v>3180</v>
      </c>
      <c r="DIN1" t="s">
        <v>3181</v>
      </c>
      <c r="DIO1" t="s">
        <v>3182</v>
      </c>
      <c r="DIP1" t="s">
        <v>3183</v>
      </c>
      <c r="DIQ1" t="s">
        <v>3184</v>
      </c>
      <c r="DIR1" t="s">
        <v>3185</v>
      </c>
      <c r="DIS1" t="s">
        <v>3186</v>
      </c>
      <c r="DIT1" t="s">
        <v>3187</v>
      </c>
      <c r="DIU1" t="s">
        <v>3188</v>
      </c>
      <c r="DIV1" t="s">
        <v>3189</v>
      </c>
      <c r="DIW1" t="s">
        <v>3190</v>
      </c>
      <c r="DIX1" t="s">
        <v>3191</v>
      </c>
      <c r="DIY1" t="s">
        <v>3192</v>
      </c>
      <c r="DIZ1" t="s">
        <v>3193</v>
      </c>
      <c r="DJA1" t="s">
        <v>3194</v>
      </c>
      <c r="DJB1" t="s">
        <v>3195</v>
      </c>
      <c r="DJC1" t="s">
        <v>3196</v>
      </c>
      <c r="DJD1" t="s">
        <v>3197</v>
      </c>
      <c r="DJE1" t="s">
        <v>3198</v>
      </c>
      <c r="DJF1" t="s">
        <v>3199</v>
      </c>
      <c r="DJG1" t="s">
        <v>3200</v>
      </c>
      <c r="DJH1" t="s">
        <v>3201</v>
      </c>
      <c r="DJI1" t="s">
        <v>3202</v>
      </c>
      <c r="DJJ1" t="s">
        <v>3203</v>
      </c>
      <c r="DJK1" t="s">
        <v>3204</v>
      </c>
      <c r="DJL1" t="s">
        <v>3205</v>
      </c>
      <c r="DJM1" t="s">
        <v>3206</v>
      </c>
      <c r="DJN1" t="s">
        <v>3207</v>
      </c>
      <c r="DJO1" t="s">
        <v>3208</v>
      </c>
      <c r="DJP1" t="s">
        <v>3209</v>
      </c>
      <c r="DJQ1" t="s">
        <v>3210</v>
      </c>
      <c r="DJR1" t="s">
        <v>3211</v>
      </c>
      <c r="DJS1" t="s">
        <v>3212</v>
      </c>
      <c r="DJT1" t="s">
        <v>3213</v>
      </c>
      <c r="DJU1" t="s">
        <v>3214</v>
      </c>
      <c r="DJV1" t="s">
        <v>3215</v>
      </c>
      <c r="DJW1" t="s">
        <v>3216</v>
      </c>
      <c r="DJX1" t="s">
        <v>3217</v>
      </c>
      <c r="DJY1" t="s">
        <v>3218</v>
      </c>
      <c r="DJZ1" t="s">
        <v>3219</v>
      </c>
      <c r="DKA1" t="s">
        <v>3220</v>
      </c>
      <c r="DKB1" t="s">
        <v>3221</v>
      </c>
      <c r="DKC1" t="s">
        <v>3222</v>
      </c>
      <c r="DKD1" t="s">
        <v>3223</v>
      </c>
      <c r="DKE1" t="s">
        <v>3224</v>
      </c>
      <c r="DKF1" t="s">
        <v>3225</v>
      </c>
      <c r="DKG1" t="s">
        <v>3226</v>
      </c>
      <c r="DKH1" t="s">
        <v>3227</v>
      </c>
      <c r="DKI1" t="s">
        <v>3228</v>
      </c>
      <c r="DKJ1" t="s">
        <v>3229</v>
      </c>
      <c r="DKK1" t="s">
        <v>3230</v>
      </c>
      <c r="DKL1" t="s">
        <v>3231</v>
      </c>
      <c r="DKM1" t="s">
        <v>3232</v>
      </c>
      <c r="DKN1" t="s">
        <v>3233</v>
      </c>
      <c r="DKO1" t="s">
        <v>3234</v>
      </c>
      <c r="DKP1" t="s">
        <v>3235</v>
      </c>
      <c r="DKQ1" t="s">
        <v>3236</v>
      </c>
      <c r="DKR1" t="s">
        <v>3237</v>
      </c>
      <c r="DKS1" t="s">
        <v>3238</v>
      </c>
      <c r="DKT1" t="s">
        <v>3239</v>
      </c>
      <c r="DKU1" t="s">
        <v>3240</v>
      </c>
      <c r="DKV1" t="s">
        <v>3241</v>
      </c>
      <c r="DKW1" t="s">
        <v>3242</v>
      </c>
      <c r="DKX1" t="s">
        <v>3243</v>
      </c>
      <c r="DKY1" t="s">
        <v>3244</v>
      </c>
      <c r="DKZ1" t="s">
        <v>3245</v>
      </c>
      <c r="DLA1" t="s">
        <v>3246</v>
      </c>
      <c r="DLB1" t="s">
        <v>3247</v>
      </c>
      <c r="DLC1" t="s">
        <v>3248</v>
      </c>
      <c r="DLD1" t="s">
        <v>3249</v>
      </c>
      <c r="DLE1" t="s">
        <v>3250</v>
      </c>
      <c r="DLF1" t="s">
        <v>3251</v>
      </c>
      <c r="DLG1" t="s">
        <v>3252</v>
      </c>
      <c r="DLH1" t="s">
        <v>3253</v>
      </c>
      <c r="DLI1" t="s">
        <v>3254</v>
      </c>
      <c r="DLJ1" t="s">
        <v>3255</v>
      </c>
      <c r="DLK1" t="s">
        <v>3256</v>
      </c>
      <c r="DLL1" t="s">
        <v>3257</v>
      </c>
      <c r="DLM1" t="s">
        <v>3258</v>
      </c>
      <c r="DLN1" t="s">
        <v>3259</v>
      </c>
      <c r="DLO1" t="s">
        <v>3260</v>
      </c>
      <c r="DLP1" t="s">
        <v>3261</v>
      </c>
      <c r="DLQ1" t="s">
        <v>3262</v>
      </c>
      <c r="DLR1" t="s">
        <v>3263</v>
      </c>
      <c r="DLS1" t="s">
        <v>3264</v>
      </c>
      <c r="DLT1" t="s">
        <v>3265</v>
      </c>
      <c r="DLU1" t="s">
        <v>3266</v>
      </c>
      <c r="DLV1" t="s">
        <v>3267</v>
      </c>
      <c r="DLW1" t="s">
        <v>3268</v>
      </c>
      <c r="DLX1" t="s">
        <v>3269</v>
      </c>
      <c r="DLY1" t="s">
        <v>3270</v>
      </c>
      <c r="DLZ1" t="s">
        <v>3271</v>
      </c>
      <c r="DMA1" t="s">
        <v>3272</v>
      </c>
      <c r="DMB1" t="s">
        <v>3273</v>
      </c>
      <c r="DMC1" t="s">
        <v>3274</v>
      </c>
      <c r="DMD1" t="s">
        <v>3275</v>
      </c>
      <c r="DME1" t="s">
        <v>3276</v>
      </c>
      <c r="DMF1" t="s">
        <v>3277</v>
      </c>
      <c r="DMG1" t="s">
        <v>3278</v>
      </c>
      <c r="DMH1" t="s">
        <v>3279</v>
      </c>
      <c r="DMI1" t="s">
        <v>3280</v>
      </c>
      <c r="DMJ1" t="s">
        <v>3281</v>
      </c>
      <c r="DMK1" t="s">
        <v>3282</v>
      </c>
      <c r="DML1" t="s">
        <v>3283</v>
      </c>
      <c r="DMM1" t="s">
        <v>3284</v>
      </c>
      <c r="DMN1" t="s">
        <v>3285</v>
      </c>
      <c r="DMO1" t="s">
        <v>3286</v>
      </c>
      <c r="DMP1" t="s">
        <v>3287</v>
      </c>
      <c r="DMQ1" t="s">
        <v>3288</v>
      </c>
      <c r="DMR1" t="s">
        <v>3289</v>
      </c>
      <c r="DMS1" t="s">
        <v>3290</v>
      </c>
      <c r="DMT1" t="s">
        <v>3291</v>
      </c>
      <c r="DMU1" t="s">
        <v>3292</v>
      </c>
      <c r="DMV1" t="s">
        <v>3293</v>
      </c>
      <c r="DMW1" t="s">
        <v>3294</v>
      </c>
      <c r="DMX1" t="s">
        <v>3295</v>
      </c>
      <c r="DMY1" t="s">
        <v>3296</v>
      </c>
      <c r="DMZ1" t="s">
        <v>3297</v>
      </c>
      <c r="DNA1" t="s">
        <v>3298</v>
      </c>
      <c r="DNB1" t="s">
        <v>3299</v>
      </c>
      <c r="DNC1" t="s">
        <v>3300</v>
      </c>
      <c r="DND1" t="s">
        <v>3301</v>
      </c>
      <c r="DNE1" t="s">
        <v>3302</v>
      </c>
      <c r="DNF1" t="s">
        <v>3303</v>
      </c>
      <c r="DNG1" t="s">
        <v>3304</v>
      </c>
      <c r="DNH1" t="s">
        <v>3305</v>
      </c>
      <c r="DNI1" t="s">
        <v>3306</v>
      </c>
      <c r="DNJ1" t="s">
        <v>3307</v>
      </c>
      <c r="DNK1" t="s">
        <v>3308</v>
      </c>
      <c r="DNL1" t="s">
        <v>3309</v>
      </c>
      <c r="DNM1" t="s">
        <v>3310</v>
      </c>
      <c r="DNN1" t="s">
        <v>3311</v>
      </c>
      <c r="DNO1" t="s">
        <v>3312</v>
      </c>
      <c r="DNP1" t="s">
        <v>3313</v>
      </c>
      <c r="DNQ1" t="s">
        <v>3314</v>
      </c>
      <c r="DNR1" t="s">
        <v>3315</v>
      </c>
      <c r="DNS1" t="s">
        <v>3316</v>
      </c>
      <c r="DNT1" t="s">
        <v>3317</v>
      </c>
      <c r="DNU1" t="s">
        <v>3318</v>
      </c>
      <c r="DNV1" t="s">
        <v>3319</v>
      </c>
      <c r="DNW1" t="s">
        <v>3320</v>
      </c>
      <c r="DNX1" t="s">
        <v>3321</v>
      </c>
      <c r="DNY1" t="s">
        <v>3322</v>
      </c>
      <c r="DNZ1" t="s">
        <v>3323</v>
      </c>
      <c r="DOA1" t="s">
        <v>3324</v>
      </c>
      <c r="DOB1" t="s">
        <v>3325</v>
      </c>
      <c r="DOC1" t="s">
        <v>3326</v>
      </c>
      <c r="DOD1" t="s">
        <v>3327</v>
      </c>
      <c r="DOE1" t="s">
        <v>3328</v>
      </c>
      <c r="DOF1" t="s">
        <v>3329</v>
      </c>
      <c r="DOG1" t="s">
        <v>3330</v>
      </c>
      <c r="DOH1" t="s">
        <v>3331</v>
      </c>
      <c r="DOI1" t="s">
        <v>3332</v>
      </c>
      <c r="DOJ1" t="s">
        <v>3333</v>
      </c>
      <c r="DOK1" t="s">
        <v>3334</v>
      </c>
      <c r="DOL1" t="s">
        <v>3335</v>
      </c>
      <c r="DOM1" t="s">
        <v>3336</v>
      </c>
      <c r="DON1" t="s">
        <v>3337</v>
      </c>
      <c r="DOO1" t="s">
        <v>3338</v>
      </c>
      <c r="DOP1" t="s">
        <v>3339</v>
      </c>
      <c r="DOQ1" t="s">
        <v>3340</v>
      </c>
      <c r="DOR1" t="s">
        <v>3341</v>
      </c>
      <c r="DOS1" t="s">
        <v>3342</v>
      </c>
      <c r="DOT1" t="s">
        <v>3343</v>
      </c>
      <c r="DOU1" t="s">
        <v>3344</v>
      </c>
      <c r="DOV1" t="s">
        <v>3345</v>
      </c>
      <c r="DOW1" t="s">
        <v>3346</v>
      </c>
      <c r="DOX1" t="s">
        <v>3347</v>
      </c>
      <c r="DOY1" t="s">
        <v>3348</v>
      </c>
      <c r="DOZ1" t="s">
        <v>3349</v>
      </c>
      <c r="DPA1" t="s">
        <v>3350</v>
      </c>
      <c r="DPB1" t="s">
        <v>3351</v>
      </c>
      <c r="DPC1" t="s">
        <v>3352</v>
      </c>
      <c r="DPD1" t="s">
        <v>3353</v>
      </c>
      <c r="DPE1" t="s">
        <v>3354</v>
      </c>
      <c r="DPF1" t="s">
        <v>3355</v>
      </c>
      <c r="DPG1" t="s">
        <v>3356</v>
      </c>
      <c r="DPH1" t="s">
        <v>3357</v>
      </c>
      <c r="DPI1" t="s">
        <v>3358</v>
      </c>
      <c r="DPJ1" t="s">
        <v>3359</v>
      </c>
      <c r="DPK1" t="s">
        <v>3360</v>
      </c>
      <c r="DPL1" t="s">
        <v>3361</v>
      </c>
      <c r="DPM1" t="s">
        <v>3362</v>
      </c>
      <c r="DPN1" t="s">
        <v>3363</v>
      </c>
      <c r="DPO1" t="s">
        <v>3364</v>
      </c>
      <c r="DPP1" t="s">
        <v>3365</v>
      </c>
      <c r="DPQ1" t="s">
        <v>3366</v>
      </c>
      <c r="DPR1" t="s">
        <v>3367</v>
      </c>
      <c r="DPS1" t="s">
        <v>3368</v>
      </c>
      <c r="DPT1" t="s">
        <v>3369</v>
      </c>
      <c r="DPU1" t="s">
        <v>3370</v>
      </c>
      <c r="DPV1" t="s">
        <v>3371</v>
      </c>
      <c r="DPW1" t="s">
        <v>3372</v>
      </c>
      <c r="DPX1" t="s">
        <v>3373</v>
      </c>
      <c r="DPY1" t="s">
        <v>3374</v>
      </c>
      <c r="DPZ1" t="s">
        <v>3375</v>
      </c>
      <c r="DQA1" t="s">
        <v>3376</v>
      </c>
      <c r="DQB1" t="s">
        <v>3377</v>
      </c>
      <c r="DQC1" t="s">
        <v>3378</v>
      </c>
      <c r="DQD1" t="s">
        <v>3379</v>
      </c>
      <c r="DQE1" t="s">
        <v>3380</v>
      </c>
      <c r="DQF1" t="s">
        <v>3381</v>
      </c>
      <c r="DQG1" t="s">
        <v>3382</v>
      </c>
      <c r="DQH1" t="s">
        <v>3383</v>
      </c>
      <c r="DQI1" t="s">
        <v>3384</v>
      </c>
      <c r="DQJ1" t="s">
        <v>3385</v>
      </c>
      <c r="DQK1" t="s">
        <v>3386</v>
      </c>
      <c r="DQL1" t="s">
        <v>3387</v>
      </c>
      <c r="DQM1" t="s">
        <v>3388</v>
      </c>
      <c r="DQN1" t="s">
        <v>3389</v>
      </c>
      <c r="DQO1" t="s">
        <v>3390</v>
      </c>
      <c r="DQP1" t="s">
        <v>3391</v>
      </c>
      <c r="DQQ1" t="s">
        <v>3392</v>
      </c>
      <c r="DQR1" t="s">
        <v>3393</v>
      </c>
      <c r="DQS1" t="s">
        <v>3394</v>
      </c>
      <c r="DQT1" t="s">
        <v>3395</v>
      </c>
      <c r="DQU1" t="s">
        <v>3396</v>
      </c>
      <c r="DQV1" t="s">
        <v>3397</v>
      </c>
      <c r="DQW1" t="s">
        <v>3398</v>
      </c>
      <c r="DQX1" t="s">
        <v>3399</v>
      </c>
      <c r="DQY1" t="s">
        <v>3400</v>
      </c>
      <c r="DQZ1" t="s">
        <v>3401</v>
      </c>
      <c r="DRA1" t="s">
        <v>3402</v>
      </c>
      <c r="DRB1" t="s">
        <v>3403</v>
      </c>
      <c r="DRC1" t="s">
        <v>3404</v>
      </c>
      <c r="DRD1" t="s">
        <v>3405</v>
      </c>
      <c r="DRE1" t="s">
        <v>3406</v>
      </c>
      <c r="DRF1" t="s">
        <v>3407</v>
      </c>
      <c r="DRG1" t="s">
        <v>3408</v>
      </c>
      <c r="DRH1" t="s">
        <v>3409</v>
      </c>
      <c r="DRI1" t="s">
        <v>3410</v>
      </c>
      <c r="DRJ1" t="s">
        <v>3411</v>
      </c>
      <c r="DRK1" t="s">
        <v>3412</v>
      </c>
      <c r="DRL1" t="s">
        <v>3413</v>
      </c>
      <c r="DRM1" t="s">
        <v>3414</v>
      </c>
      <c r="DRN1" t="s">
        <v>3415</v>
      </c>
      <c r="DRO1" t="s">
        <v>3416</v>
      </c>
      <c r="DRP1" t="s">
        <v>3417</v>
      </c>
      <c r="DRQ1" t="s">
        <v>3418</v>
      </c>
      <c r="DRR1" t="s">
        <v>3419</v>
      </c>
      <c r="DRS1" t="s">
        <v>3420</v>
      </c>
      <c r="DRT1" t="s">
        <v>3421</v>
      </c>
      <c r="DRU1" t="s">
        <v>3422</v>
      </c>
      <c r="DRV1" t="s">
        <v>3423</v>
      </c>
      <c r="DRW1" t="s">
        <v>3424</v>
      </c>
      <c r="DRX1" t="s">
        <v>3425</v>
      </c>
      <c r="DRY1" t="s">
        <v>3426</v>
      </c>
      <c r="DRZ1" t="s">
        <v>3427</v>
      </c>
      <c r="DSA1" t="s">
        <v>3428</v>
      </c>
      <c r="DSB1" t="s">
        <v>3429</v>
      </c>
      <c r="DSC1" t="s">
        <v>3430</v>
      </c>
      <c r="DSD1" t="s">
        <v>3431</v>
      </c>
      <c r="DSE1" t="s">
        <v>3432</v>
      </c>
      <c r="DSF1" t="s">
        <v>3433</v>
      </c>
      <c r="DSG1" t="s">
        <v>3434</v>
      </c>
      <c r="DSH1" t="s">
        <v>3435</v>
      </c>
      <c r="DSI1" t="s">
        <v>3436</v>
      </c>
      <c r="DSJ1" t="s">
        <v>3437</v>
      </c>
      <c r="DSK1" t="s">
        <v>3438</v>
      </c>
      <c r="DSL1" t="s">
        <v>3439</v>
      </c>
      <c r="DSM1" t="s">
        <v>3440</v>
      </c>
      <c r="DSN1" t="s">
        <v>3441</v>
      </c>
      <c r="DSO1" t="s">
        <v>3442</v>
      </c>
      <c r="DSP1" t="s">
        <v>3443</v>
      </c>
      <c r="DSQ1" t="s">
        <v>3444</v>
      </c>
      <c r="DSR1" t="s">
        <v>3445</v>
      </c>
      <c r="DSS1" t="s">
        <v>3446</v>
      </c>
      <c r="DST1" t="s">
        <v>3447</v>
      </c>
      <c r="DSU1" t="s">
        <v>3448</v>
      </c>
      <c r="DSV1" t="s">
        <v>3449</v>
      </c>
      <c r="DSW1" t="s">
        <v>3450</v>
      </c>
      <c r="DSX1" t="s">
        <v>3451</v>
      </c>
      <c r="DSY1" t="s">
        <v>3452</v>
      </c>
      <c r="DSZ1" t="s">
        <v>3453</v>
      </c>
      <c r="DTA1" t="s">
        <v>3454</v>
      </c>
      <c r="DTB1" t="s">
        <v>3455</v>
      </c>
      <c r="DTC1" t="s">
        <v>3456</v>
      </c>
      <c r="DTD1" t="s">
        <v>3457</v>
      </c>
      <c r="DTE1" t="s">
        <v>3458</v>
      </c>
      <c r="DTF1" t="s">
        <v>3459</v>
      </c>
      <c r="DTG1" t="s">
        <v>3460</v>
      </c>
      <c r="DTH1" t="s">
        <v>3461</v>
      </c>
      <c r="DTI1" t="s">
        <v>3462</v>
      </c>
      <c r="DTJ1" t="s">
        <v>3463</v>
      </c>
      <c r="DTK1" t="s">
        <v>3464</v>
      </c>
      <c r="DTL1" t="s">
        <v>3465</v>
      </c>
      <c r="DTM1" t="s">
        <v>3466</v>
      </c>
      <c r="DTN1" t="s">
        <v>3467</v>
      </c>
      <c r="DTO1" t="s">
        <v>3468</v>
      </c>
      <c r="DTP1" t="s">
        <v>3469</v>
      </c>
      <c r="DTQ1" t="s">
        <v>3470</v>
      </c>
      <c r="DTR1" t="s">
        <v>3471</v>
      </c>
      <c r="DTS1" t="s">
        <v>3472</v>
      </c>
      <c r="DTT1" t="s">
        <v>3473</v>
      </c>
      <c r="DTU1" t="s">
        <v>3474</v>
      </c>
      <c r="DTV1" t="s">
        <v>3475</v>
      </c>
      <c r="DTW1" t="s">
        <v>3476</v>
      </c>
      <c r="DTX1" t="s">
        <v>3477</v>
      </c>
      <c r="DTY1" t="s">
        <v>3478</v>
      </c>
      <c r="DTZ1" t="s">
        <v>3479</v>
      </c>
      <c r="DUA1" t="s">
        <v>3480</v>
      </c>
      <c r="DUB1" t="s">
        <v>3481</v>
      </c>
      <c r="DUC1" t="s">
        <v>3482</v>
      </c>
      <c r="DUD1" t="s">
        <v>3483</v>
      </c>
      <c r="DUE1" t="s">
        <v>3484</v>
      </c>
      <c r="DUF1" t="s">
        <v>3485</v>
      </c>
      <c r="DUG1" t="s">
        <v>3486</v>
      </c>
      <c r="DUH1" t="s">
        <v>3487</v>
      </c>
      <c r="DUI1" t="s">
        <v>3488</v>
      </c>
      <c r="DUJ1" t="s">
        <v>3489</v>
      </c>
      <c r="DUK1" t="s">
        <v>3490</v>
      </c>
      <c r="DUL1" t="s">
        <v>3491</v>
      </c>
      <c r="DUM1" t="s">
        <v>3492</v>
      </c>
      <c r="DUN1" t="s">
        <v>3493</v>
      </c>
      <c r="DUO1" t="s">
        <v>3494</v>
      </c>
      <c r="DUP1" t="s">
        <v>3495</v>
      </c>
      <c r="DUQ1" t="s">
        <v>3496</v>
      </c>
      <c r="DUR1" t="s">
        <v>3497</v>
      </c>
      <c r="DUS1" t="s">
        <v>3498</v>
      </c>
      <c r="DUT1" t="s">
        <v>3499</v>
      </c>
      <c r="DUU1" t="s">
        <v>3500</v>
      </c>
      <c r="DUV1" t="s">
        <v>3501</v>
      </c>
      <c r="DUW1" t="s">
        <v>3502</v>
      </c>
      <c r="DUX1" t="s">
        <v>3503</v>
      </c>
      <c r="DUY1" t="s">
        <v>3504</v>
      </c>
      <c r="DUZ1" t="s">
        <v>3505</v>
      </c>
      <c r="DVA1" t="s">
        <v>3506</v>
      </c>
      <c r="DVB1" t="s">
        <v>3507</v>
      </c>
      <c r="DVC1" t="s">
        <v>3508</v>
      </c>
      <c r="DVD1" t="s">
        <v>3509</v>
      </c>
      <c r="DVE1" t="s">
        <v>3510</v>
      </c>
      <c r="DVF1" t="s">
        <v>3511</v>
      </c>
      <c r="DVG1" t="s">
        <v>3512</v>
      </c>
      <c r="DVH1" t="s">
        <v>3513</v>
      </c>
      <c r="DVI1" t="s">
        <v>3514</v>
      </c>
      <c r="DVJ1" t="s">
        <v>3515</v>
      </c>
      <c r="DVK1" t="s">
        <v>3516</v>
      </c>
      <c r="DVL1" t="s">
        <v>3517</v>
      </c>
      <c r="DVM1" t="s">
        <v>3518</v>
      </c>
      <c r="DVN1" t="s">
        <v>3519</v>
      </c>
      <c r="DVO1" t="s">
        <v>3520</v>
      </c>
      <c r="DVP1" t="s">
        <v>3521</v>
      </c>
      <c r="DVQ1" t="s">
        <v>3522</v>
      </c>
      <c r="DVR1" t="s">
        <v>3523</v>
      </c>
      <c r="DVS1" t="s">
        <v>3524</v>
      </c>
      <c r="DVT1" t="s">
        <v>3525</v>
      </c>
      <c r="DVU1" t="s">
        <v>3526</v>
      </c>
      <c r="DVV1" t="s">
        <v>3527</v>
      </c>
      <c r="DVW1" t="s">
        <v>3528</v>
      </c>
      <c r="DVX1" t="s">
        <v>3529</v>
      </c>
      <c r="DVY1" t="s">
        <v>3530</v>
      </c>
      <c r="DVZ1" t="s">
        <v>3531</v>
      </c>
      <c r="DWA1" t="s">
        <v>3532</v>
      </c>
      <c r="DWB1" t="s">
        <v>3533</v>
      </c>
      <c r="DWC1" t="s">
        <v>3534</v>
      </c>
      <c r="DWD1" t="s">
        <v>3535</v>
      </c>
      <c r="DWE1" t="s">
        <v>3536</v>
      </c>
      <c r="DWF1" t="s">
        <v>3537</v>
      </c>
      <c r="DWG1" t="s">
        <v>3538</v>
      </c>
      <c r="DWH1" t="s">
        <v>3539</v>
      </c>
      <c r="DWI1" t="s">
        <v>3540</v>
      </c>
      <c r="DWJ1" t="s">
        <v>3541</v>
      </c>
      <c r="DWK1" t="s">
        <v>3542</v>
      </c>
      <c r="DWL1" t="s">
        <v>3543</v>
      </c>
      <c r="DWM1" t="s">
        <v>3544</v>
      </c>
      <c r="DWN1" t="s">
        <v>3545</v>
      </c>
      <c r="DWO1" t="s">
        <v>3546</v>
      </c>
      <c r="DWP1" t="s">
        <v>3547</v>
      </c>
      <c r="DWQ1" t="s">
        <v>3548</v>
      </c>
      <c r="DWR1" t="s">
        <v>3549</v>
      </c>
      <c r="DWS1" t="s">
        <v>3550</v>
      </c>
      <c r="DWT1" t="s">
        <v>3551</v>
      </c>
      <c r="DWU1" t="s">
        <v>3552</v>
      </c>
      <c r="DWV1" t="s">
        <v>3553</v>
      </c>
      <c r="DWW1" t="s">
        <v>3554</v>
      </c>
      <c r="DWX1" t="s">
        <v>3555</v>
      </c>
      <c r="DWY1" t="s">
        <v>3556</v>
      </c>
      <c r="DWZ1" t="s">
        <v>3557</v>
      </c>
      <c r="DXA1" t="s">
        <v>3558</v>
      </c>
      <c r="DXB1" t="s">
        <v>3559</v>
      </c>
      <c r="DXC1" t="s">
        <v>3560</v>
      </c>
      <c r="DXD1" t="s">
        <v>3561</v>
      </c>
      <c r="DXE1" t="s">
        <v>3562</v>
      </c>
      <c r="DXF1" t="s">
        <v>3563</v>
      </c>
      <c r="DXG1" t="s">
        <v>3564</v>
      </c>
      <c r="DXH1" t="s">
        <v>3565</v>
      </c>
      <c r="DXI1" t="s">
        <v>3566</v>
      </c>
      <c r="DXJ1" t="s">
        <v>3567</v>
      </c>
      <c r="DXK1" t="s">
        <v>3568</v>
      </c>
      <c r="DXL1" t="s">
        <v>3569</v>
      </c>
      <c r="DXM1" t="s">
        <v>3570</v>
      </c>
      <c r="DXN1" t="s">
        <v>3571</v>
      </c>
      <c r="DXO1" t="s">
        <v>3572</v>
      </c>
      <c r="DXP1" t="s">
        <v>3573</v>
      </c>
      <c r="DXQ1" t="s">
        <v>3574</v>
      </c>
      <c r="DXR1" t="s">
        <v>3575</v>
      </c>
      <c r="DXS1" t="s">
        <v>3576</v>
      </c>
      <c r="DXT1" t="s">
        <v>3577</v>
      </c>
      <c r="DXU1" t="s">
        <v>3578</v>
      </c>
      <c r="DXV1" t="s">
        <v>3579</v>
      </c>
      <c r="DXW1" t="s">
        <v>3580</v>
      </c>
      <c r="DXX1" t="s">
        <v>3581</v>
      </c>
      <c r="DXY1" t="s">
        <v>3582</v>
      </c>
      <c r="DXZ1" t="s">
        <v>3583</v>
      </c>
      <c r="DYA1" t="s">
        <v>3584</v>
      </c>
      <c r="DYB1" t="s">
        <v>3585</v>
      </c>
      <c r="DYC1" t="s">
        <v>3586</v>
      </c>
      <c r="DYD1" t="s">
        <v>3587</v>
      </c>
      <c r="DYE1" t="s">
        <v>3588</v>
      </c>
      <c r="DYF1" t="s">
        <v>3589</v>
      </c>
      <c r="DYG1" t="s">
        <v>3590</v>
      </c>
      <c r="DYH1" t="s">
        <v>3591</v>
      </c>
      <c r="DYI1" t="s">
        <v>3592</v>
      </c>
      <c r="DYJ1" t="s">
        <v>3593</v>
      </c>
      <c r="DYK1" t="s">
        <v>3594</v>
      </c>
      <c r="DYL1" t="s">
        <v>3595</v>
      </c>
      <c r="DYM1" t="s">
        <v>3596</v>
      </c>
      <c r="DYN1" t="s">
        <v>3597</v>
      </c>
      <c r="DYO1" t="s">
        <v>3598</v>
      </c>
      <c r="DYP1" t="s">
        <v>3599</v>
      </c>
      <c r="DYQ1" t="s">
        <v>3600</v>
      </c>
      <c r="DYR1" t="s">
        <v>3601</v>
      </c>
      <c r="DYS1" t="s">
        <v>3602</v>
      </c>
      <c r="DYT1" t="s">
        <v>3603</v>
      </c>
      <c r="DYU1" t="s">
        <v>3604</v>
      </c>
      <c r="DYV1" t="s">
        <v>3605</v>
      </c>
      <c r="DYW1" t="s">
        <v>3606</v>
      </c>
      <c r="DYX1" t="s">
        <v>3607</v>
      </c>
      <c r="DYY1" t="s">
        <v>3608</v>
      </c>
      <c r="DYZ1" t="s">
        <v>3609</v>
      </c>
      <c r="DZA1" t="s">
        <v>3610</v>
      </c>
      <c r="DZB1" t="s">
        <v>3611</v>
      </c>
      <c r="DZC1" t="s">
        <v>3612</v>
      </c>
      <c r="DZD1" t="s">
        <v>3613</v>
      </c>
      <c r="DZE1" t="s">
        <v>3614</v>
      </c>
      <c r="DZF1" t="s">
        <v>3615</v>
      </c>
      <c r="DZG1" t="s">
        <v>3616</v>
      </c>
      <c r="DZH1" t="s">
        <v>3617</v>
      </c>
      <c r="DZI1" t="s">
        <v>3618</v>
      </c>
      <c r="DZJ1" t="s">
        <v>3619</v>
      </c>
      <c r="DZK1" t="s">
        <v>3620</v>
      </c>
      <c r="DZL1" t="s">
        <v>3621</v>
      </c>
      <c r="DZM1" t="s">
        <v>3622</v>
      </c>
      <c r="DZN1" t="s">
        <v>3623</v>
      </c>
      <c r="DZO1" t="s">
        <v>3624</v>
      </c>
      <c r="DZP1" t="s">
        <v>3625</v>
      </c>
      <c r="DZQ1" t="s">
        <v>3626</v>
      </c>
      <c r="DZR1" t="s">
        <v>3627</v>
      </c>
      <c r="DZS1" t="s">
        <v>3628</v>
      </c>
      <c r="DZT1" t="s">
        <v>3629</v>
      </c>
      <c r="DZU1" t="s">
        <v>3630</v>
      </c>
      <c r="DZV1" t="s">
        <v>3631</v>
      </c>
      <c r="DZW1" t="s">
        <v>3632</v>
      </c>
      <c r="DZX1" t="s">
        <v>3633</v>
      </c>
      <c r="DZY1" t="s">
        <v>3634</v>
      </c>
      <c r="DZZ1" t="s">
        <v>3635</v>
      </c>
      <c r="EAA1" t="s">
        <v>3636</v>
      </c>
      <c r="EAB1" t="s">
        <v>3637</v>
      </c>
      <c r="EAC1" t="s">
        <v>3638</v>
      </c>
      <c r="EAD1" t="s">
        <v>3639</v>
      </c>
      <c r="EAE1" t="s">
        <v>3640</v>
      </c>
      <c r="EAF1" t="s">
        <v>3641</v>
      </c>
      <c r="EAG1" t="s">
        <v>3642</v>
      </c>
      <c r="EAH1" t="s">
        <v>3643</v>
      </c>
      <c r="EAI1" t="s">
        <v>3644</v>
      </c>
      <c r="EAJ1" t="s">
        <v>3645</v>
      </c>
      <c r="EAK1" t="s">
        <v>3646</v>
      </c>
      <c r="EAL1" t="s">
        <v>3647</v>
      </c>
      <c r="EAM1" t="s">
        <v>3648</v>
      </c>
      <c r="EAN1" t="s">
        <v>3649</v>
      </c>
      <c r="EAO1" t="s">
        <v>3650</v>
      </c>
      <c r="EAP1" t="s">
        <v>3651</v>
      </c>
      <c r="EAQ1" t="s">
        <v>3652</v>
      </c>
      <c r="EAR1" t="s">
        <v>3653</v>
      </c>
      <c r="EAS1" t="s">
        <v>3654</v>
      </c>
      <c r="EAT1" t="s">
        <v>3655</v>
      </c>
      <c r="EAU1" t="s">
        <v>3656</v>
      </c>
      <c r="EAV1" t="s">
        <v>3657</v>
      </c>
      <c r="EAW1" t="s">
        <v>3658</v>
      </c>
      <c r="EAX1" t="s">
        <v>3659</v>
      </c>
      <c r="EAY1" t="s">
        <v>3660</v>
      </c>
      <c r="EAZ1" t="s">
        <v>3661</v>
      </c>
      <c r="EBA1" t="s">
        <v>3662</v>
      </c>
      <c r="EBB1" t="s">
        <v>3663</v>
      </c>
      <c r="EBC1" t="s">
        <v>3664</v>
      </c>
      <c r="EBD1" t="s">
        <v>3665</v>
      </c>
      <c r="EBE1" t="s">
        <v>3666</v>
      </c>
      <c r="EBF1" t="s">
        <v>3667</v>
      </c>
      <c r="EBG1" t="s">
        <v>3668</v>
      </c>
      <c r="EBH1" t="s">
        <v>3669</v>
      </c>
      <c r="EBI1" t="s">
        <v>3670</v>
      </c>
      <c r="EBJ1" t="s">
        <v>3671</v>
      </c>
      <c r="EBK1" t="s">
        <v>3672</v>
      </c>
      <c r="EBL1" t="s">
        <v>3673</v>
      </c>
      <c r="EBM1" t="s">
        <v>3674</v>
      </c>
      <c r="EBN1" t="s">
        <v>3675</v>
      </c>
      <c r="EBO1" t="s">
        <v>3676</v>
      </c>
      <c r="EBP1" t="s">
        <v>3677</v>
      </c>
      <c r="EBQ1" t="s">
        <v>3678</v>
      </c>
      <c r="EBR1" t="s">
        <v>3679</v>
      </c>
      <c r="EBS1" t="s">
        <v>3680</v>
      </c>
      <c r="EBT1" t="s">
        <v>3681</v>
      </c>
      <c r="EBU1" t="s">
        <v>3682</v>
      </c>
      <c r="EBV1" t="s">
        <v>3683</v>
      </c>
      <c r="EBW1" t="s">
        <v>3684</v>
      </c>
      <c r="EBX1" t="s">
        <v>3685</v>
      </c>
      <c r="EBY1" t="s">
        <v>3686</v>
      </c>
      <c r="EBZ1" t="s">
        <v>3687</v>
      </c>
      <c r="ECA1" t="s">
        <v>3688</v>
      </c>
      <c r="ECB1" t="s">
        <v>3689</v>
      </c>
      <c r="ECC1" t="s">
        <v>3690</v>
      </c>
      <c r="ECD1" t="s">
        <v>3691</v>
      </c>
      <c r="ECE1" t="s">
        <v>3692</v>
      </c>
      <c r="ECF1" t="s">
        <v>3693</v>
      </c>
      <c r="ECG1" t="s">
        <v>3694</v>
      </c>
      <c r="ECH1" t="s">
        <v>3695</v>
      </c>
      <c r="ECI1" t="s">
        <v>3696</v>
      </c>
      <c r="ECJ1" t="s">
        <v>3697</v>
      </c>
      <c r="ECK1" t="s">
        <v>3698</v>
      </c>
      <c r="ECL1" t="s">
        <v>3699</v>
      </c>
      <c r="ECM1" t="s">
        <v>3700</v>
      </c>
      <c r="ECN1" t="s">
        <v>3701</v>
      </c>
      <c r="ECO1" t="s">
        <v>3702</v>
      </c>
      <c r="ECP1" t="s">
        <v>3703</v>
      </c>
      <c r="ECQ1" t="s">
        <v>3704</v>
      </c>
      <c r="ECR1" t="s">
        <v>3705</v>
      </c>
      <c r="ECS1" t="s">
        <v>3706</v>
      </c>
      <c r="ECT1" t="s">
        <v>3707</v>
      </c>
      <c r="ECU1" t="s">
        <v>3708</v>
      </c>
      <c r="ECV1" t="s">
        <v>3709</v>
      </c>
      <c r="ECW1" t="s">
        <v>3710</v>
      </c>
      <c r="ECX1" t="s">
        <v>3711</v>
      </c>
      <c r="ECY1" t="s">
        <v>3712</v>
      </c>
      <c r="ECZ1" t="s">
        <v>3713</v>
      </c>
      <c r="EDA1" t="s">
        <v>3714</v>
      </c>
      <c r="EDB1" t="s">
        <v>3715</v>
      </c>
      <c r="EDC1" t="s">
        <v>3716</v>
      </c>
      <c r="EDD1" t="s">
        <v>3717</v>
      </c>
      <c r="EDE1" t="s">
        <v>3718</v>
      </c>
      <c r="EDF1" t="s">
        <v>3719</v>
      </c>
      <c r="EDG1" t="s">
        <v>3720</v>
      </c>
      <c r="EDH1" t="s">
        <v>3721</v>
      </c>
      <c r="EDI1" t="s">
        <v>3722</v>
      </c>
      <c r="EDJ1" t="s">
        <v>3723</v>
      </c>
      <c r="EDK1" t="s">
        <v>3724</v>
      </c>
      <c r="EDL1" t="s">
        <v>3725</v>
      </c>
      <c r="EDM1" t="s">
        <v>3726</v>
      </c>
      <c r="EDN1" t="s">
        <v>3727</v>
      </c>
      <c r="EDO1" t="s">
        <v>3728</v>
      </c>
      <c r="EDP1" t="s">
        <v>3729</v>
      </c>
      <c r="EDQ1" t="s">
        <v>3730</v>
      </c>
      <c r="EDR1" t="s">
        <v>3731</v>
      </c>
      <c r="EDS1" t="s">
        <v>3732</v>
      </c>
      <c r="EDT1" t="s">
        <v>3733</v>
      </c>
      <c r="EDU1" t="s">
        <v>3734</v>
      </c>
      <c r="EDV1" t="s">
        <v>3735</v>
      </c>
      <c r="EDW1" t="s">
        <v>3736</v>
      </c>
      <c r="EDX1" t="s">
        <v>3737</v>
      </c>
      <c r="EDY1" t="s">
        <v>3738</v>
      </c>
      <c r="EDZ1" t="s">
        <v>3739</v>
      </c>
      <c r="EEA1" t="s">
        <v>3740</v>
      </c>
      <c r="EEB1" t="s">
        <v>3741</v>
      </c>
      <c r="EEC1" t="s">
        <v>3742</v>
      </c>
      <c r="EED1" t="s">
        <v>3743</v>
      </c>
      <c r="EEE1" t="s">
        <v>3744</v>
      </c>
      <c r="EEF1" t="s">
        <v>3745</v>
      </c>
      <c r="EEG1" t="s">
        <v>3746</v>
      </c>
      <c r="EEH1" t="s">
        <v>3747</v>
      </c>
      <c r="EEI1" t="s">
        <v>3748</v>
      </c>
      <c r="EEJ1" t="s">
        <v>3749</v>
      </c>
      <c r="EEK1" t="s">
        <v>3750</v>
      </c>
      <c r="EEL1" t="s">
        <v>3751</v>
      </c>
      <c r="EEM1" t="s">
        <v>3752</v>
      </c>
      <c r="EEN1" t="s">
        <v>3753</v>
      </c>
      <c r="EEO1" t="s">
        <v>3754</v>
      </c>
      <c r="EEP1" t="s">
        <v>3755</v>
      </c>
      <c r="EEQ1" t="s">
        <v>3756</v>
      </c>
      <c r="EER1" t="s">
        <v>3757</v>
      </c>
      <c r="EES1" t="s">
        <v>3758</v>
      </c>
      <c r="EET1" t="s">
        <v>3759</v>
      </c>
      <c r="EEU1" t="s">
        <v>3760</v>
      </c>
      <c r="EEV1" t="s">
        <v>3761</v>
      </c>
      <c r="EEW1" t="s">
        <v>3762</v>
      </c>
      <c r="EEX1" t="s">
        <v>3763</v>
      </c>
      <c r="EEY1" t="s">
        <v>3764</v>
      </c>
      <c r="EEZ1" t="s">
        <v>3765</v>
      </c>
      <c r="EFA1" t="s">
        <v>3766</v>
      </c>
      <c r="EFB1" t="s">
        <v>3767</v>
      </c>
      <c r="EFC1" t="s">
        <v>3768</v>
      </c>
      <c r="EFD1" t="s">
        <v>3769</v>
      </c>
      <c r="EFE1" t="s">
        <v>3770</v>
      </c>
      <c r="EFF1" t="s">
        <v>3771</v>
      </c>
      <c r="EFG1" t="s">
        <v>3772</v>
      </c>
      <c r="EFH1" t="s">
        <v>3773</v>
      </c>
      <c r="EFI1" t="s">
        <v>3774</v>
      </c>
      <c r="EFJ1" t="s">
        <v>3775</v>
      </c>
      <c r="EFK1" t="s">
        <v>3776</v>
      </c>
      <c r="EFL1" t="s">
        <v>3777</v>
      </c>
      <c r="EFM1" t="s">
        <v>3778</v>
      </c>
      <c r="EFN1" t="s">
        <v>3779</v>
      </c>
      <c r="EFO1" t="s">
        <v>3780</v>
      </c>
      <c r="EFP1" t="s">
        <v>3781</v>
      </c>
      <c r="EFQ1" t="s">
        <v>3782</v>
      </c>
      <c r="EFR1" t="s">
        <v>3783</v>
      </c>
      <c r="EFS1" t="s">
        <v>3784</v>
      </c>
      <c r="EFT1" t="s">
        <v>3785</v>
      </c>
      <c r="EFU1" t="s">
        <v>3786</v>
      </c>
      <c r="EFV1" t="s">
        <v>3787</v>
      </c>
      <c r="EFW1" t="s">
        <v>3788</v>
      </c>
      <c r="EFX1" t="s">
        <v>3789</v>
      </c>
      <c r="EFY1" t="s">
        <v>3790</v>
      </c>
      <c r="EFZ1" t="s">
        <v>3791</v>
      </c>
      <c r="EGA1" t="s">
        <v>3792</v>
      </c>
      <c r="EGB1" t="s">
        <v>3793</v>
      </c>
      <c r="EGC1" t="s">
        <v>3794</v>
      </c>
      <c r="EGD1" t="s">
        <v>3795</v>
      </c>
      <c r="EGE1" t="s">
        <v>3796</v>
      </c>
      <c r="EGF1" t="s">
        <v>3797</v>
      </c>
      <c r="EGG1" t="s">
        <v>3798</v>
      </c>
      <c r="EGH1" t="s">
        <v>3799</v>
      </c>
      <c r="EGI1" t="s">
        <v>3800</v>
      </c>
      <c r="EGJ1" t="s">
        <v>3801</v>
      </c>
      <c r="EGK1" t="s">
        <v>3802</v>
      </c>
      <c r="EGL1" t="s">
        <v>3803</v>
      </c>
      <c r="EGM1" t="s">
        <v>3804</v>
      </c>
      <c r="EGN1" t="s">
        <v>3805</v>
      </c>
      <c r="EGO1" t="s">
        <v>3806</v>
      </c>
      <c r="EGP1" t="s">
        <v>3807</v>
      </c>
      <c r="EGQ1" t="s">
        <v>3808</v>
      </c>
      <c r="EGR1" t="s">
        <v>3809</v>
      </c>
      <c r="EGS1" t="s">
        <v>3810</v>
      </c>
      <c r="EGT1" t="s">
        <v>3811</v>
      </c>
      <c r="EGU1" t="s">
        <v>3812</v>
      </c>
      <c r="EGV1" t="s">
        <v>3813</v>
      </c>
      <c r="EGW1" t="s">
        <v>3814</v>
      </c>
      <c r="EGX1" t="s">
        <v>3815</v>
      </c>
      <c r="EGY1" t="s">
        <v>3816</v>
      </c>
      <c r="EGZ1" t="s">
        <v>3817</v>
      </c>
      <c r="EHA1" t="s">
        <v>3818</v>
      </c>
      <c r="EHB1" t="s">
        <v>3819</v>
      </c>
      <c r="EHC1" t="s">
        <v>3820</v>
      </c>
      <c r="EHD1" t="s">
        <v>3821</v>
      </c>
      <c r="EHE1" t="s">
        <v>3822</v>
      </c>
      <c r="EHF1" t="s">
        <v>3823</v>
      </c>
      <c r="EHG1" t="s">
        <v>3824</v>
      </c>
      <c r="EHH1" t="s">
        <v>3825</v>
      </c>
      <c r="EHI1" t="s">
        <v>3826</v>
      </c>
      <c r="EHJ1" t="s">
        <v>3827</v>
      </c>
      <c r="EHK1" t="s">
        <v>3828</v>
      </c>
      <c r="EHL1" t="s">
        <v>3829</v>
      </c>
      <c r="EHM1" t="s">
        <v>3830</v>
      </c>
      <c r="EHN1" t="s">
        <v>3831</v>
      </c>
      <c r="EHO1" t="s">
        <v>3832</v>
      </c>
      <c r="EHP1" t="s">
        <v>3833</v>
      </c>
      <c r="EHQ1" t="s">
        <v>3834</v>
      </c>
      <c r="EHR1" t="s">
        <v>3835</v>
      </c>
      <c r="EHS1" t="s">
        <v>3836</v>
      </c>
      <c r="EHT1" t="s">
        <v>3837</v>
      </c>
      <c r="EHU1" t="s">
        <v>3838</v>
      </c>
      <c r="EHV1" t="s">
        <v>3839</v>
      </c>
      <c r="EHW1" t="s">
        <v>3840</v>
      </c>
      <c r="EHX1" t="s">
        <v>3841</v>
      </c>
      <c r="EHY1" t="s">
        <v>3842</v>
      </c>
      <c r="EHZ1" t="s">
        <v>3843</v>
      </c>
      <c r="EIA1" t="s">
        <v>3844</v>
      </c>
      <c r="EIB1" t="s">
        <v>3845</v>
      </c>
      <c r="EIC1" t="s">
        <v>3846</v>
      </c>
      <c r="EID1" t="s">
        <v>3847</v>
      </c>
      <c r="EIE1" t="s">
        <v>3848</v>
      </c>
      <c r="EIF1" t="s">
        <v>3849</v>
      </c>
      <c r="EIG1" t="s">
        <v>3850</v>
      </c>
      <c r="EIH1" t="s">
        <v>3851</v>
      </c>
      <c r="EII1" t="s">
        <v>3852</v>
      </c>
      <c r="EIJ1" t="s">
        <v>3853</v>
      </c>
      <c r="EIK1" t="s">
        <v>3854</v>
      </c>
      <c r="EIL1" t="s">
        <v>3855</v>
      </c>
      <c r="EIM1" t="s">
        <v>3856</v>
      </c>
      <c r="EIN1" t="s">
        <v>3857</v>
      </c>
      <c r="EIO1" t="s">
        <v>3858</v>
      </c>
      <c r="EIP1" t="s">
        <v>3859</v>
      </c>
      <c r="EIQ1" t="s">
        <v>3860</v>
      </c>
      <c r="EIR1" t="s">
        <v>3861</v>
      </c>
      <c r="EIS1" t="s">
        <v>3862</v>
      </c>
      <c r="EIT1" t="s">
        <v>3863</v>
      </c>
      <c r="EIU1" t="s">
        <v>3864</v>
      </c>
      <c r="EIV1" t="s">
        <v>3865</v>
      </c>
      <c r="EIW1" t="s">
        <v>3866</v>
      </c>
      <c r="EIX1" t="s">
        <v>3867</v>
      </c>
      <c r="EIY1" t="s">
        <v>3868</v>
      </c>
      <c r="EIZ1" t="s">
        <v>3869</v>
      </c>
      <c r="EJA1" t="s">
        <v>3870</v>
      </c>
      <c r="EJB1" t="s">
        <v>3871</v>
      </c>
      <c r="EJC1" t="s">
        <v>3872</v>
      </c>
      <c r="EJD1" t="s">
        <v>3873</v>
      </c>
      <c r="EJE1" t="s">
        <v>3874</v>
      </c>
      <c r="EJF1" t="s">
        <v>3875</v>
      </c>
      <c r="EJG1" t="s">
        <v>3876</v>
      </c>
      <c r="EJH1" t="s">
        <v>3877</v>
      </c>
      <c r="EJI1" t="s">
        <v>3878</v>
      </c>
      <c r="EJJ1" t="s">
        <v>3879</v>
      </c>
      <c r="EJK1" t="s">
        <v>3880</v>
      </c>
      <c r="EJL1" t="s">
        <v>3881</v>
      </c>
      <c r="EJM1" t="s">
        <v>3882</v>
      </c>
      <c r="EJN1" t="s">
        <v>3883</v>
      </c>
      <c r="EJO1" t="s">
        <v>3884</v>
      </c>
      <c r="EJP1" t="s">
        <v>3885</v>
      </c>
      <c r="EJQ1" t="s">
        <v>3886</v>
      </c>
      <c r="EJR1" t="s">
        <v>3887</v>
      </c>
      <c r="EJS1" t="s">
        <v>3888</v>
      </c>
      <c r="EJT1" t="s">
        <v>3889</v>
      </c>
      <c r="EJU1" t="s">
        <v>3890</v>
      </c>
      <c r="EJV1" t="s">
        <v>3891</v>
      </c>
      <c r="EJW1" t="s">
        <v>3892</v>
      </c>
      <c r="EJX1" t="s">
        <v>3893</v>
      </c>
      <c r="EJY1" t="s">
        <v>3894</v>
      </c>
      <c r="EJZ1" t="s">
        <v>3895</v>
      </c>
      <c r="EKA1" t="s">
        <v>3896</v>
      </c>
      <c r="EKB1" t="s">
        <v>3897</v>
      </c>
      <c r="EKC1" t="s">
        <v>3898</v>
      </c>
      <c r="EKD1" t="s">
        <v>3899</v>
      </c>
      <c r="EKE1" t="s">
        <v>3900</v>
      </c>
      <c r="EKF1" t="s">
        <v>3901</v>
      </c>
      <c r="EKG1" t="s">
        <v>3902</v>
      </c>
      <c r="EKH1" t="s">
        <v>3903</v>
      </c>
      <c r="EKI1" t="s">
        <v>3904</v>
      </c>
      <c r="EKJ1" t="s">
        <v>3905</v>
      </c>
      <c r="EKK1" t="s">
        <v>3906</v>
      </c>
      <c r="EKL1" t="s">
        <v>3907</v>
      </c>
      <c r="EKM1" t="s">
        <v>3908</v>
      </c>
      <c r="EKN1" t="s">
        <v>3909</v>
      </c>
      <c r="EKO1" t="s">
        <v>3910</v>
      </c>
      <c r="EKP1" t="s">
        <v>3911</v>
      </c>
      <c r="EKQ1" t="s">
        <v>3912</v>
      </c>
      <c r="EKR1" t="s">
        <v>3913</v>
      </c>
      <c r="EKS1" t="s">
        <v>3914</v>
      </c>
      <c r="EKT1" t="s">
        <v>3915</v>
      </c>
      <c r="EKU1" t="s">
        <v>3916</v>
      </c>
      <c r="EKV1" t="s">
        <v>3917</v>
      </c>
      <c r="EKW1" t="s">
        <v>3918</v>
      </c>
      <c r="EKX1" t="s">
        <v>3919</v>
      </c>
      <c r="EKY1" t="s">
        <v>3920</v>
      </c>
      <c r="EKZ1" t="s">
        <v>3921</v>
      </c>
      <c r="ELA1" t="s">
        <v>3922</v>
      </c>
      <c r="ELB1" t="s">
        <v>3923</v>
      </c>
      <c r="ELC1" t="s">
        <v>3924</v>
      </c>
      <c r="ELD1" t="s">
        <v>3925</v>
      </c>
      <c r="ELE1" t="s">
        <v>3926</v>
      </c>
      <c r="ELF1" t="s">
        <v>3927</v>
      </c>
      <c r="ELG1" t="s">
        <v>3928</v>
      </c>
      <c r="ELH1" t="s">
        <v>3929</v>
      </c>
      <c r="ELI1" t="s">
        <v>3930</v>
      </c>
      <c r="ELJ1" t="s">
        <v>3931</v>
      </c>
      <c r="ELK1" t="s">
        <v>3932</v>
      </c>
      <c r="ELL1" t="s">
        <v>3933</v>
      </c>
      <c r="ELM1" t="s">
        <v>3934</v>
      </c>
      <c r="ELN1" t="s">
        <v>3935</v>
      </c>
      <c r="ELO1" t="s">
        <v>3936</v>
      </c>
      <c r="ELP1" t="s">
        <v>3937</v>
      </c>
      <c r="ELQ1" t="s">
        <v>3938</v>
      </c>
      <c r="ELR1" t="s">
        <v>3939</v>
      </c>
      <c r="ELS1" t="s">
        <v>3940</v>
      </c>
      <c r="ELT1" t="s">
        <v>3941</v>
      </c>
      <c r="ELU1" t="s">
        <v>3942</v>
      </c>
      <c r="ELV1" t="s">
        <v>3943</v>
      </c>
      <c r="ELW1" t="s">
        <v>3944</v>
      </c>
      <c r="ELX1" t="s">
        <v>3945</v>
      </c>
      <c r="ELY1" t="s">
        <v>3946</v>
      </c>
      <c r="ELZ1" t="s">
        <v>3947</v>
      </c>
      <c r="EMA1" t="s">
        <v>3948</v>
      </c>
      <c r="EMB1" t="s">
        <v>3949</v>
      </c>
      <c r="EMC1" t="s">
        <v>3950</v>
      </c>
      <c r="EMD1" t="s">
        <v>3951</v>
      </c>
      <c r="EME1" t="s">
        <v>3952</v>
      </c>
      <c r="EMF1" t="s">
        <v>3953</v>
      </c>
      <c r="EMG1" t="s">
        <v>3954</v>
      </c>
      <c r="EMH1" t="s">
        <v>3955</v>
      </c>
      <c r="EMI1" t="s">
        <v>3956</v>
      </c>
      <c r="EMJ1" t="s">
        <v>3957</v>
      </c>
      <c r="EMK1" t="s">
        <v>3958</v>
      </c>
      <c r="EML1" t="s">
        <v>3959</v>
      </c>
      <c r="EMM1" t="s">
        <v>3960</v>
      </c>
      <c r="EMN1" t="s">
        <v>3961</v>
      </c>
      <c r="EMO1" t="s">
        <v>3962</v>
      </c>
      <c r="EMP1" t="s">
        <v>3963</v>
      </c>
      <c r="EMQ1" t="s">
        <v>3964</v>
      </c>
      <c r="EMR1" t="s">
        <v>3965</v>
      </c>
      <c r="EMS1" t="s">
        <v>3966</v>
      </c>
      <c r="EMT1" t="s">
        <v>3967</v>
      </c>
      <c r="EMU1" t="s">
        <v>3968</v>
      </c>
      <c r="EMV1" t="s">
        <v>3969</v>
      </c>
      <c r="EMW1" t="s">
        <v>3970</v>
      </c>
      <c r="EMX1" t="s">
        <v>3971</v>
      </c>
      <c r="EMY1" t="s">
        <v>3972</v>
      </c>
      <c r="EMZ1" t="s">
        <v>3973</v>
      </c>
      <c r="ENA1" t="s">
        <v>3974</v>
      </c>
      <c r="ENB1" t="s">
        <v>3975</v>
      </c>
      <c r="ENC1" t="s">
        <v>3976</v>
      </c>
      <c r="END1" t="s">
        <v>3977</v>
      </c>
      <c r="ENE1" t="s">
        <v>3978</v>
      </c>
      <c r="ENF1" t="s">
        <v>3979</v>
      </c>
      <c r="ENG1" t="s">
        <v>3980</v>
      </c>
      <c r="ENH1" t="s">
        <v>3981</v>
      </c>
      <c r="ENI1" t="s">
        <v>3982</v>
      </c>
      <c r="ENJ1" t="s">
        <v>3983</v>
      </c>
      <c r="ENK1" t="s">
        <v>3984</v>
      </c>
      <c r="ENL1" t="s">
        <v>3985</v>
      </c>
      <c r="ENM1" t="s">
        <v>3986</v>
      </c>
      <c r="ENN1" t="s">
        <v>3987</v>
      </c>
      <c r="ENO1" t="s">
        <v>3988</v>
      </c>
      <c r="ENP1" t="s">
        <v>3989</v>
      </c>
      <c r="ENQ1" t="s">
        <v>3990</v>
      </c>
      <c r="ENR1" t="s">
        <v>3991</v>
      </c>
      <c r="ENS1" t="s">
        <v>3992</v>
      </c>
      <c r="ENT1" t="s">
        <v>3993</v>
      </c>
      <c r="ENU1" t="s">
        <v>3994</v>
      </c>
      <c r="ENV1" t="s">
        <v>3995</v>
      </c>
      <c r="ENW1" t="s">
        <v>3996</v>
      </c>
      <c r="ENX1" t="s">
        <v>3997</v>
      </c>
      <c r="ENY1" t="s">
        <v>3998</v>
      </c>
      <c r="ENZ1" t="s">
        <v>3999</v>
      </c>
      <c r="EOA1" t="s">
        <v>4000</v>
      </c>
      <c r="EOB1" t="s">
        <v>4001</v>
      </c>
      <c r="EOC1" t="s">
        <v>4002</v>
      </c>
      <c r="EOD1" t="s">
        <v>4003</v>
      </c>
      <c r="EOE1" t="s">
        <v>4004</v>
      </c>
      <c r="EOF1" t="s">
        <v>4005</v>
      </c>
      <c r="EOG1" t="s">
        <v>4006</v>
      </c>
      <c r="EOH1" t="s">
        <v>4007</v>
      </c>
      <c r="EOI1" t="s">
        <v>4008</v>
      </c>
      <c r="EOJ1" t="s">
        <v>4009</v>
      </c>
      <c r="EOK1" t="s">
        <v>4010</v>
      </c>
      <c r="EOL1" t="s">
        <v>4011</v>
      </c>
      <c r="EOM1" t="s">
        <v>4012</v>
      </c>
      <c r="EON1" t="s">
        <v>4013</v>
      </c>
      <c r="EOO1" t="s">
        <v>4014</v>
      </c>
      <c r="EOP1" t="s">
        <v>4015</v>
      </c>
      <c r="EOQ1" t="s">
        <v>4016</v>
      </c>
      <c r="EOR1" t="s">
        <v>4017</v>
      </c>
      <c r="EOS1" t="s">
        <v>4018</v>
      </c>
      <c r="EOT1" t="s">
        <v>4019</v>
      </c>
      <c r="EOU1" t="s">
        <v>4020</v>
      </c>
      <c r="EOV1" t="s">
        <v>4021</v>
      </c>
      <c r="EOW1" t="s">
        <v>4022</v>
      </c>
      <c r="EOX1" t="s">
        <v>4023</v>
      </c>
      <c r="EOY1" t="s">
        <v>4024</v>
      </c>
      <c r="EOZ1" t="s">
        <v>4025</v>
      </c>
      <c r="EPA1" t="s">
        <v>4026</v>
      </c>
      <c r="EPB1" t="s">
        <v>4027</v>
      </c>
      <c r="EPC1" t="s">
        <v>4028</v>
      </c>
      <c r="EPD1" t="s">
        <v>4029</v>
      </c>
      <c r="EPE1" t="s">
        <v>4030</v>
      </c>
      <c r="EPF1" t="s">
        <v>4031</v>
      </c>
      <c r="EPG1" t="s">
        <v>4032</v>
      </c>
      <c r="EPH1" t="s">
        <v>4033</v>
      </c>
      <c r="EPI1" t="s">
        <v>4034</v>
      </c>
      <c r="EPJ1" t="s">
        <v>4035</v>
      </c>
      <c r="EPK1" t="s">
        <v>4036</v>
      </c>
      <c r="EPL1" t="s">
        <v>4037</v>
      </c>
      <c r="EPM1" t="s">
        <v>4038</v>
      </c>
      <c r="EPN1" t="s">
        <v>4039</v>
      </c>
      <c r="EPO1" t="s">
        <v>4040</v>
      </c>
      <c r="EPP1" t="s">
        <v>4041</v>
      </c>
      <c r="EPQ1" t="s">
        <v>4042</v>
      </c>
      <c r="EPR1" t="s">
        <v>4043</v>
      </c>
      <c r="EPS1" t="s">
        <v>4044</v>
      </c>
      <c r="EPT1" t="s">
        <v>4045</v>
      </c>
      <c r="EPU1" t="s">
        <v>4046</v>
      </c>
      <c r="EPV1" t="s">
        <v>4047</v>
      </c>
      <c r="EPW1" t="s">
        <v>4048</v>
      </c>
      <c r="EPX1" t="s">
        <v>4049</v>
      </c>
      <c r="EPY1" t="s">
        <v>4050</v>
      </c>
      <c r="EPZ1" t="s">
        <v>4051</v>
      </c>
      <c r="EQA1" t="s">
        <v>4052</v>
      </c>
      <c r="EQB1" t="s">
        <v>4053</v>
      </c>
      <c r="EQC1" t="s">
        <v>4054</v>
      </c>
      <c r="EQD1" t="s">
        <v>4055</v>
      </c>
      <c r="EQE1" t="s">
        <v>4056</v>
      </c>
      <c r="EQF1" t="s">
        <v>4057</v>
      </c>
      <c r="EQG1" t="s">
        <v>4058</v>
      </c>
      <c r="EQH1" t="s">
        <v>4059</v>
      </c>
      <c r="EQI1" t="s">
        <v>4060</v>
      </c>
      <c r="EQJ1" t="s">
        <v>4061</v>
      </c>
      <c r="EQK1" t="s">
        <v>4062</v>
      </c>
      <c r="EQL1" t="s">
        <v>4063</v>
      </c>
      <c r="EQM1" t="s">
        <v>4064</v>
      </c>
      <c r="EQN1" t="s">
        <v>4065</v>
      </c>
      <c r="EQO1" t="s">
        <v>4066</v>
      </c>
      <c r="EQP1" t="s">
        <v>4067</v>
      </c>
      <c r="EQQ1" t="s">
        <v>4068</v>
      </c>
      <c r="EQR1" t="s">
        <v>4069</v>
      </c>
      <c r="EQS1" t="s">
        <v>4070</v>
      </c>
      <c r="EQT1" t="s">
        <v>4071</v>
      </c>
      <c r="EQU1" t="s">
        <v>4072</v>
      </c>
      <c r="EQV1" t="s">
        <v>4073</v>
      </c>
      <c r="EQW1" t="s">
        <v>4074</v>
      </c>
      <c r="EQX1" t="s">
        <v>4075</v>
      </c>
      <c r="EQY1" t="s">
        <v>4076</v>
      </c>
      <c r="EQZ1" t="s">
        <v>4077</v>
      </c>
      <c r="ERA1" t="s">
        <v>4078</v>
      </c>
      <c r="ERB1" t="s">
        <v>4079</v>
      </c>
      <c r="ERC1" t="s">
        <v>4080</v>
      </c>
      <c r="ERD1" t="s">
        <v>4081</v>
      </c>
      <c r="ERE1" t="s">
        <v>4082</v>
      </c>
      <c r="ERF1" t="s">
        <v>4083</v>
      </c>
      <c r="ERG1" t="s">
        <v>4084</v>
      </c>
      <c r="ERH1" t="s">
        <v>4085</v>
      </c>
      <c r="ERI1" t="s">
        <v>4086</v>
      </c>
      <c r="ERJ1" t="s">
        <v>4087</v>
      </c>
      <c r="ERK1" t="s">
        <v>4088</v>
      </c>
      <c r="ERL1" t="s">
        <v>4089</v>
      </c>
      <c r="ERM1" t="s">
        <v>4090</v>
      </c>
      <c r="ERN1" t="s">
        <v>4091</v>
      </c>
      <c r="ERO1" t="s">
        <v>4092</v>
      </c>
      <c r="ERP1" t="s">
        <v>4093</v>
      </c>
      <c r="ERQ1" t="s">
        <v>4094</v>
      </c>
      <c r="ERR1" t="s">
        <v>4095</v>
      </c>
      <c r="ERS1" t="s">
        <v>4096</v>
      </c>
      <c r="ERT1" t="s">
        <v>4097</v>
      </c>
      <c r="ERU1" t="s">
        <v>4098</v>
      </c>
      <c r="ERV1" t="s">
        <v>4099</v>
      </c>
      <c r="ERW1" t="s">
        <v>4100</v>
      </c>
      <c r="ERX1" t="s">
        <v>4101</v>
      </c>
      <c r="ERY1" t="s">
        <v>4102</v>
      </c>
      <c r="ERZ1" t="s">
        <v>4103</v>
      </c>
      <c r="ESA1" t="s">
        <v>4104</v>
      </c>
      <c r="ESB1" t="s">
        <v>4105</v>
      </c>
      <c r="ESC1" t="s">
        <v>4106</v>
      </c>
      <c r="ESD1" t="s">
        <v>4107</v>
      </c>
      <c r="ESE1" t="s">
        <v>4108</v>
      </c>
      <c r="ESF1" t="s">
        <v>4109</v>
      </c>
      <c r="ESG1" t="s">
        <v>4110</v>
      </c>
      <c r="ESH1" t="s">
        <v>4111</v>
      </c>
      <c r="ESI1" t="s">
        <v>4112</v>
      </c>
      <c r="ESJ1" t="s">
        <v>4113</v>
      </c>
      <c r="ESK1" t="s">
        <v>4114</v>
      </c>
      <c r="ESL1" t="s">
        <v>4115</v>
      </c>
      <c r="ESM1" t="s">
        <v>4116</v>
      </c>
      <c r="ESN1" t="s">
        <v>4117</v>
      </c>
      <c r="ESO1" t="s">
        <v>4118</v>
      </c>
      <c r="ESP1" t="s">
        <v>4119</v>
      </c>
      <c r="ESQ1" t="s">
        <v>4120</v>
      </c>
      <c r="ESR1" t="s">
        <v>4121</v>
      </c>
      <c r="ESS1" t="s">
        <v>4122</v>
      </c>
      <c r="EST1" t="s">
        <v>4123</v>
      </c>
      <c r="ESU1" t="s">
        <v>4124</v>
      </c>
      <c r="ESV1" t="s">
        <v>4125</v>
      </c>
      <c r="ESW1" t="s">
        <v>4126</v>
      </c>
      <c r="ESX1" t="s">
        <v>4127</v>
      </c>
      <c r="ESY1" t="s">
        <v>4128</v>
      </c>
      <c r="ESZ1" t="s">
        <v>4129</v>
      </c>
      <c r="ETA1" t="s">
        <v>4130</v>
      </c>
      <c r="ETB1" t="s">
        <v>4131</v>
      </c>
      <c r="ETC1" t="s">
        <v>4132</v>
      </c>
      <c r="ETD1" t="s">
        <v>4133</v>
      </c>
      <c r="ETE1" t="s">
        <v>4134</v>
      </c>
      <c r="ETF1" t="s">
        <v>4135</v>
      </c>
      <c r="ETG1" t="s">
        <v>4136</v>
      </c>
      <c r="ETH1" t="s">
        <v>4137</v>
      </c>
      <c r="ETI1" t="s">
        <v>4138</v>
      </c>
      <c r="ETJ1" t="s">
        <v>4139</v>
      </c>
      <c r="ETK1" t="s">
        <v>4140</v>
      </c>
      <c r="ETL1" t="s">
        <v>4141</v>
      </c>
      <c r="ETM1" t="s">
        <v>4142</v>
      </c>
      <c r="ETN1" t="s">
        <v>4143</v>
      </c>
      <c r="ETO1" t="s">
        <v>4144</v>
      </c>
      <c r="ETP1" t="s">
        <v>4145</v>
      </c>
      <c r="ETQ1" t="s">
        <v>4146</v>
      </c>
      <c r="ETR1" t="s">
        <v>4147</v>
      </c>
      <c r="ETS1" t="s">
        <v>4148</v>
      </c>
      <c r="ETT1" t="s">
        <v>4149</v>
      </c>
      <c r="ETU1" t="s">
        <v>4150</v>
      </c>
      <c r="ETV1" t="s">
        <v>4151</v>
      </c>
      <c r="ETW1" t="s">
        <v>4152</v>
      </c>
      <c r="ETX1" t="s">
        <v>4153</v>
      </c>
      <c r="ETY1" t="s">
        <v>4154</v>
      </c>
      <c r="ETZ1" t="s">
        <v>4155</v>
      </c>
      <c r="EUA1" t="s">
        <v>4156</v>
      </c>
      <c r="EUB1" t="s">
        <v>4157</v>
      </c>
      <c r="EUC1" t="s">
        <v>4158</v>
      </c>
      <c r="EUD1" t="s">
        <v>4159</v>
      </c>
      <c r="EUE1" t="s">
        <v>4160</v>
      </c>
      <c r="EUF1" t="s">
        <v>4161</v>
      </c>
      <c r="EUG1" t="s">
        <v>4162</v>
      </c>
      <c r="EUH1" t="s">
        <v>4163</v>
      </c>
      <c r="EUI1" t="s">
        <v>4164</v>
      </c>
      <c r="EUJ1" t="s">
        <v>4165</v>
      </c>
      <c r="EUK1" t="s">
        <v>4166</v>
      </c>
      <c r="EUL1" t="s">
        <v>4167</v>
      </c>
      <c r="EUM1" t="s">
        <v>4168</v>
      </c>
      <c r="EUN1" t="s">
        <v>4169</v>
      </c>
      <c r="EUO1" t="s">
        <v>4170</v>
      </c>
      <c r="EUP1" t="s">
        <v>4171</v>
      </c>
      <c r="EUQ1" t="s">
        <v>4172</v>
      </c>
      <c r="EUR1" t="s">
        <v>4173</v>
      </c>
      <c r="EUS1" t="s">
        <v>4174</v>
      </c>
      <c r="EUT1" t="s">
        <v>4175</v>
      </c>
      <c r="EUU1" t="s">
        <v>4176</v>
      </c>
      <c r="EUV1" t="s">
        <v>4177</v>
      </c>
      <c r="EUW1" t="s">
        <v>4178</v>
      </c>
      <c r="EUX1" t="s">
        <v>4179</v>
      </c>
      <c r="EUY1" t="s">
        <v>4180</v>
      </c>
      <c r="EUZ1" t="s">
        <v>4181</v>
      </c>
      <c r="EVA1" t="s">
        <v>4182</v>
      </c>
      <c r="EVB1" t="s">
        <v>4183</v>
      </c>
      <c r="EVC1" t="s">
        <v>4184</v>
      </c>
      <c r="EVD1" t="s">
        <v>4185</v>
      </c>
      <c r="EVE1" t="s">
        <v>4186</v>
      </c>
      <c r="EVF1" t="s">
        <v>4187</v>
      </c>
      <c r="EVG1" t="s">
        <v>4188</v>
      </c>
      <c r="EVH1" t="s">
        <v>4189</v>
      </c>
      <c r="EVI1" t="s">
        <v>4190</v>
      </c>
      <c r="EVJ1" t="s">
        <v>4191</v>
      </c>
      <c r="EVK1" t="s">
        <v>4192</v>
      </c>
      <c r="EVL1" t="s">
        <v>4193</v>
      </c>
      <c r="EVM1" t="s">
        <v>4194</v>
      </c>
      <c r="EVN1" t="s">
        <v>4195</v>
      </c>
      <c r="EVO1" t="s">
        <v>4196</v>
      </c>
      <c r="EVP1" t="s">
        <v>4197</v>
      </c>
      <c r="EVQ1" t="s">
        <v>4198</v>
      </c>
      <c r="EVR1" t="s">
        <v>4199</v>
      </c>
      <c r="EVS1" t="s">
        <v>4200</v>
      </c>
      <c r="EVT1" t="s">
        <v>4201</v>
      </c>
      <c r="EVU1" t="s">
        <v>4202</v>
      </c>
      <c r="EVV1" t="s">
        <v>4203</v>
      </c>
      <c r="EVW1" t="s">
        <v>4204</v>
      </c>
      <c r="EVX1" t="s">
        <v>4205</v>
      </c>
      <c r="EVY1" t="s">
        <v>4206</v>
      </c>
      <c r="EVZ1" t="s">
        <v>4207</v>
      </c>
      <c r="EWA1" t="s">
        <v>4208</v>
      </c>
      <c r="EWB1" t="s">
        <v>4209</v>
      </c>
      <c r="EWC1" t="s">
        <v>4210</v>
      </c>
      <c r="EWD1" t="s">
        <v>4211</v>
      </c>
      <c r="EWE1" t="s">
        <v>4212</v>
      </c>
      <c r="EWF1" t="s">
        <v>4213</v>
      </c>
      <c r="EWG1" t="s">
        <v>4214</v>
      </c>
      <c r="EWH1" t="s">
        <v>4215</v>
      </c>
      <c r="EWI1" t="s">
        <v>4216</v>
      </c>
      <c r="EWJ1" t="s">
        <v>4217</v>
      </c>
      <c r="EWK1" t="s">
        <v>4218</v>
      </c>
      <c r="EWL1" t="s">
        <v>4219</v>
      </c>
      <c r="EWM1" t="s">
        <v>4220</v>
      </c>
      <c r="EWN1" t="s">
        <v>4221</v>
      </c>
      <c r="EWO1" t="s">
        <v>4222</v>
      </c>
      <c r="EWP1" t="s">
        <v>4223</v>
      </c>
      <c r="EWQ1" t="s">
        <v>4224</v>
      </c>
      <c r="EWR1" t="s">
        <v>4225</v>
      </c>
      <c r="EWS1" t="s">
        <v>4226</v>
      </c>
      <c r="EWT1" t="s">
        <v>4227</v>
      </c>
      <c r="EWU1" t="s">
        <v>4228</v>
      </c>
      <c r="EWV1" t="s">
        <v>4229</v>
      </c>
      <c r="EWW1" t="s">
        <v>4230</v>
      </c>
      <c r="EWX1" t="s">
        <v>4231</v>
      </c>
      <c r="EWY1" t="s">
        <v>4232</v>
      </c>
      <c r="EWZ1" t="s">
        <v>4233</v>
      </c>
      <c r="EXA1" t="s">
        <v>4234</v>
      </c>
      <c r="EXB1" t="s">
        <v>4235</v>
      </c>
      <c r="EXC1" t="s">
        <v>4236</v>
      </c>
      <c r="EXD1" t="s">
        <v>4237</v>
      </c>
      <c r="EXE1" t="s">
        <v>4238</v>
      </c>
      <c r="EXF1" t="s">
        <v>4239</v>
      </c>
      <c r="EXG1" t="s">
        <v>4240</v>
      </c>
      <c r="EXH1" t="s">
        <v>4241</v>
      </c>
      <c r="EXI1" t="s">
        <v>4242</v>
      </c>
      <c r="EXJ1" t="s">
        <v>4243</v>
      </c>
      <c r="EXK1" t="s">
        <v>4244</v>
      </c>
      <c r="EXL1" t="s">
        <v>4245</v>
      </c>
      <c r="EXM1" t="s">
        <v>4246</v>
      </c>
      <c r="EXN1" t="s">
        <v>4247</v>
      </c>
      <c r="EXO1" t="s">
        <v>4248</v>
      </c>
      <c r="EXP1" t="s">
        <v>4249</v>
      </c>
      <c r="EXQ1" t="s">
        <v>4250</v>
      </c>
      <c r="EXR1" t="s">
        <v>4251</v>
      </c>
      <c r="EXS1" t="s">
        <v>4252</v>
      </c>
      <c r="EXT1" t="s">
        <v>4253</v>
      </c>
      <c r="EXU1" t="s">
        <v>4254</v>
      </c>
      <c r="EXV1" t="s">
        <v>4255</v>
      </c>
      <c r="EXW1" t="s">
        <v>4256</v>
      </c>
      <c r="EXX1" t="s">
        <v>4257</v>
      </c>
      <c r="EXY1" t="s">
        <v>4258</v>
      </c>
      <c r="EXZ1" t="s">
        <v>4259</v>
      </c>
      <c r="EYA1" t="s">
        <v>4260</v>
      </c>
      <c r="EYB1" t="s">
        <v>4261</v>
      </c>
      <c r="EYC1" t="s">
        <v>4262</v>
      </c>
      <c r="EYD1" t="s">
        <v>4263</v>
      </c>
      <c r="EYE1" t="s">
        <v>4264</v>
      </c>
      <c r="EYF1" t="s">
        <v>4265</v>
      </c>
      <c r="EYG1" t="s">
        <v>4266</v>
      </c>
      <c r="EYH1" t="s">
        <v>4267</v>
      </c>
      <c r="EYI1" t="s">
        <v>4268</v>
      </c>
      <c r="EYJ1" t="s">
        <v>4269</v>
      </c>
      <c r="EYK1" t="s">
        <v>4270</v>
      </c>
      <c r="EYL1" t="s">
        <v>4271</v>
      </c>
      <c r="EYM1" t="s">
        <v>4272</v>
      </c>
      <c r="EYN1" t="s">
        <v>4273</v>
      </c>
      <c r="EYO1" t="s">
        <v>4274</v>
      </c>
      <c r="EYP1" t="s">
        <v>4275</v>
      </c>
      <c r="EYQ1" t="s">
        <v>4276</v>
      </c>
      <c r="EYR1" t="s">
        <v>4277</v>
      </c>
      <c r="EYS1" t="s">
        <v>4278</v>
      </c>
      <c r="EYT1" t="s">
        <v>4279</v>
      </c>
      <c r="EYU1" t="s">
        <v>4280</v>
      </c>
      <c r="EYV1" t="s">
        <v>4281</v>
      </c>
      <c r="EYW1" t="s">
        <v>4282</v>
      </c>
      <c r="EYX1" t="s">
        <v>4283</v>
      </c>
      <c r="EYY1" t="s">
        <v>4284</v>
      </c>
      <c r="EYZ1" t="s">
        <v>4285</v>
      </c>
      <c r="EZA1" t="s">
        <v>4286</v>
      </c>
      <c r="EZB1" t="s">
        <v>4287</v>
      </c>
      <c r="EZC1" t="s">
        <v>4288</v>
      </c>
      <c r="EZD1" t="s">
        <v>4289</v>
      </c>
      <c r="EZE1" t="s">
        <v>4290</v>
      </c>
      <c r="EZF1" t="s">
        <v>4291</v>
      </c>
      <c r="EZG1" t="s">
        <v>4292</v>
      </c>
      <c r="EZH1" t="s">
        <v>4293</v>
      </c>
      <c r="EZI1" t="s">
        <v>4294</v>
      </c>
      <c r="EZJ1" t="s">
        <v>4295</v>
      </c>
      <c r="EZK1" t="s">
        <v>4296</v>
      </c>
      <c r="EZL1" t="s">
        <v>4297</v>
      </c>
      <c r="EZM1" t="s">
        <v>4298</v>
      </c>
      <c r="EZN1" t="s">
        <v>4299</v>
      </c>
      <c r="EZO1" t="s">
        <v>4300</v>
      </c>
      <c r="EZP1" t="s">
        <v>4301</v>
      </c>
      <c r="EZQ1" t="s">
        <v>4302</v>
      </c>
      <c r="EZR1" t="s">
        <v>4303</v>
      </c>
      <c r="EZS1" t="s">
        <v>4304</v>
      </c>
      <c r="EZT1" t="s">
        <v>4305</v>
      </c>
      <c r="EZU1" t="s">
        <v>4306</v>
      </c>
      <c r="EZV1" t="s">
        <v>4307</v>
      </c>
      <c r="EZW1" t="s">
        <v>4308</v>
      </c>
      <c r="EZX1" t="s">
        <v>4309</v>
      </c>
      <c r="EZY1" t="s">
        <v>4310</v>
      </c>
      <c r="EZZ1" t="s">
        <v>4311</v>
      </c>
      <c r="FAA1" t="s">
        <v>4312</v>
      </c>
      <c r="FAB1" t="s">
        <v>4313</v>
      </c>
      <c r="FAC1" t="s">
        <v>4314</v>
      </c>
      <c r="FAD1" t="s">
        <v>4315</v>
      </c>
      <c r="FAE1" t="s">
        <v>4316</v>
      </c>
      <c r="FAF1" t="s">
        <v>4317</v>
      </c>
      <c r="FAG1" t="s">
        <v>4318</v>
      </c>
      <c r="FAH1" t="s">
        <v>4319</v>
      </c>
      <c r="FAI1" t="s">
        <v>4320</v>
      </c>
      <c r="FAJ1" t="s">
        <v>4321</v>
      </c>
      <c r="FAK1" t="s">
        <v>4322</v>
      </c>
      <c r="FAL1" t="s">
        <v>4323</v>
      </c>
      <c r="FAM1" t="s">
        <v>4324</v>
      </c>
      <c r="FAN1" t="s">
        <v>4325</v>
      </c>
      <c r="FAO1" t="s">
        <v>4326</v>
      </c>
      <c r="FAP1" t="s">
        <v>4327</v>
      </c>
      <c r="FAQ1" t="s">
        <v>4328</v>
      </c>
      <c r="FAR1" t="s">
        <v>4329</v>
      </c>
      <c r="FAS1" t="s">
        <v>4330</v>
      </c>
      <c r="FAT1" t="s">
        <v>4331</v>
      </c>
      <c r="FAU1" t="s">
        <v>4332</v>
      </c>
      <c r="FAV1" t="s">
        <v>4333</v>
      </c>
      <c r="FAW1" t="s">
        <v>4334</v>
      </c>
      <c r="FAX1" t="s">
        <v>4335</v>
      </c>
      <c r="FAY1" t="s">
        <v>4336</v>
      </c>
      <c r="FAZ1" t="s">
        <v>4337</v>
      </c>
      <c r="FBA1" t="s">
        <v>4338</v>
      </c>
      <c r="FBB1" t="s">
        <v>4339</v>
      </c>
      <c r="FBC1" t="s">
        <v>4340</v>
      </c>
      <c r="FBD1" t="s">
        <v>4341</v>
      </c>
      <c r="FBE1" t="s">
        <v>4342</v>
      </c>
      <c r="FBF1" t="s">
        <v>4343</v>
      </c>
      <c r="FBG1" t="s">
        <v>4344</v>
      </c>
      <c r="FBH1" t="s">
        <v>4345</v>
      </c>
      <c r="FBI1" t="s">
        <v>4346</v>
      </c>
      <c r="FBJ1" t="s">
        <v>4347</v>
      </c>
      <c r="FBK1" t="s">
        <v>4348</v>
      </c>
      <c r="FBL1" t="s">
        <v>4349</v>
      </c>
      <c r="FBM1" t="s">
        <v>4350</v>
      </c>
      <c r="FBN1" t="s">
        <v>4351</v>
      </c>
      <c r="FBO1" t="s">
        <v>4352</v>
      </c>
      <c r="FBP1" t="s">
        <v>4353</v>
      </c>
      <c r="FBQ1" t="s">
        <v>4354</v>
      </c>
      <c r="FBR1" t="s">
        <v>4355</v>
      </c>
      <c r="FBS1" t="s">
        <v>4356</v>
      </c>
      <c r="FBT1" t="s">
        <v>4357</v>
      </c>
      <c r="FBU1" t="s">
        <v>4358</v>
      </c>
      <c r="FBV1" t="s">
        <v>4359</v>
      </c>
      <c r="FBW1" t="s">
        <v>4360</v>
      </c>
      <c r="FBX1" t="s">
        <v>4361</v>
      </c>
      <c r="FBY1" t="s">
        <v>4362</v>
      </c>
      <c r="FBZ1" t="s">
        <v>4363</v>
      </c>
      <c r="FCA1" t="s">
        <v>4364</v>
      </c>
      <c r="FCB1" t="s">
        <v>4365</v>
      </c>
      <c r="FCC1" t="s">
        <v>4366</v>
      </c>
      <c r="FCD1" t="s">
        <v>4367</v>
      </c>
      <c r="FCE1" t="s">
        <v>4368</v>
      </c>
      <c r="FCF1" t="s">
        <v>4369</v>
      </c>
      <c r="FCG1" t="s">
        <v>4370</v>
      </c>
      <c r="FCH1" t="s">
        <v>4371</v>
      </c>
      <c r="FCI1" t="s">
        <v>4372</v>
      </c>
      <c r="FCJ1" t="s">
        <v>4373</v>
      </c>
      <c r="FCK1" t="s">
        <v>4374</v>
      </c>
      <c r="FCL1" t="s">
        <v>4375</v>
      </c>
      <c r="FCM1" t="s">
        <v>4376</v>
      </c>
      <c r="FCN1" t="s">
        <v>4377</v>
      </c>
      <c r="FCO1" t="s">
        <v>4378</v>
      </c>
      <c r="FCP1" t="s">
        <v>4379</v>
      </c>
      <c r="FCQ1" t="s">
        <v>4380</v>
      </c>
      <c r="FCR1" t="s">
        <v>4381</v>
      </c>
      <c r="FCS1" t="s">
        <v>4382</v>
      </c>
      <c r="FCT1" t="s">
        <v>4383</v>
      </c>
      <c r="FCU1" t="s">
        <v>4384</v>
      </c>
      <c r="FCV1" t="s">
        <v>4385</v>
      </c>
      <c r="FCW1" t="s">
        <v>4386</v>
      </c>
      <c r="FCX1" t="s">
        <v>4387</v>
      </c>
      <c r="FCY1" t="s">
        <v>4388</v>
      </c>
      <c r="FCZ1" t="s">
        <v>4389</v>
      </c>
      <c r="FDA1" t="s">
        <v>4390</v>
      </c>
      <c r="FDB1" t="s">
        <v>4391</v>
      </c>
      <c r="FDC1" t="s">
        <v>4392</v>
      </c>
      <c r="FDD1" t="s">
        <v>4393</v>
      </c>
      <c r="FDE1" t="s">
        <v>4394</v>
      </c>
      <c r="FDF1" t="s">
        <v>4395</v>
      </c>
      <c r="FDG1" t="s">
        <v>4396</v>
      </c>
      <c r="FDH1" t="s">
        <v>4397</v>
      </c>
      <c r="FDI1" t="s">
        <v>4398</v>
      </c>
      <c r="FDJ1" t="s">
        <v>4399</v>
      </c>
      <c r="FDK1" t="s">
        <v>4400</v>
      </c>
      <c r="FDL1" t="s">
        <v>4401</v>
      </c>
      <c r="FDM1" t="s">
        <v>4402</v>
      </c>
      <c r="FDN1" t="s">
        <v>4403</v>
      </c>
      <c r="FDO1" t="s">
        <v>4404</v>
      </c>
      <c r="FDP1" t="s">
        <v>4405</v>
      </c>
      <c r="FDQ1" t="s">
        <v>4406</v>
      </c>
      <c r="FDR1" t="s">
        <v>4407</v>
      </c>
      <c r="FDS1" t="s">
        <v>4408</v>
      </c>
      <c r="FDT1" t="s">
        <v>4409</v>
      </c>
      <c r="FDU1" t="s">
        <v>4410</v>
      </c>
      <c r="FDV1" t="s">
        <v>4411</v>
      </c>
      <c r="FDW1" t="s">
        <v>4412</v>
      </c>
      <c r="FDX1" t="s">
        <v>4413</v>
      </c>
      <c r="FDY1" t="s">
        <v>4414</v>
      </c>
      <c r="FDZ1" t="s">
        <v>4415</v>
      </c>
      <c r="FEA1" t="s">
        <v>4416</v>
      </c>
      <c r="FEB1" t="s">
        <v>4417</v>
      </c>
      <c r="FEC1" t="s">
        <v>4418</v>
      </c>
      <c r="FED1" t="s">
        <v>4419</v>
      </c>
      <c r="FEE1" t="s">
        <v>4420</v>
      </c>
      <c r="FEF1" t="s">
        <v>4421</v>
      </c>
      <c r="FEG1" t="s">
        <v>4422</v>
      </c>
      <c r="FEH1" t="s">
        <v>4423</v>
      </c>
      <c r="FEI1" t="s">
        <v>4424</v>
      </c>
      <c r="FEJ1" t="s">
        <v>4425</v>
      </c>
      <c r="FEK1" t="s">
        <v>4426</v>
      </c>
      <c r="FEL1" t="s">
        <v>4427</v>
      </c>
      <c r="FEM1" t="s">
        <v>4428</v>
      </c>
      <c r="FEN1" t="s">
        <v>4429</v>
      </c>
      <c r="FEO1" t="s">
        <v>4430</v>
      </c>
      <c r="FEP1" t="s">
        <v>4431</v>
      </c>
      <c r="FEQ1" t="s">
        <v>4432</v>
      </c>
      <c r="FER1" t="s">
        <v>4433</v>
      </c>
      <c r="FES1" t="s">
        <v>4434</v>
      </c>
      <c r="FET1" t="s">
        <v>4435</v>
      </c>
      <c r="FEU1" t="s">
        <v>4436</v>
      </c>
      <c r="FEV1" t="s">
        <v>4437</v>
      </c>
      <c r="FEW1" t="s">
        <v>4438</v>
      </c>
      <c r="FEX1" t="s">
        <v>4439</v>
      </c>
      <c r="FEY1" t="s">
        <v>4440</v>
      </c>
      <c r="FEZ1" t="s">
        <v>4441</v>
      </c>
      <c r="FFA1" t="s">
        <v>4442</v>
      </c>
      <c r="FFB1" t="s">
        <v>4443</v>
      </c>
      <c r="FFC1" t="s">
        <v>4444</v>
      </c>
      <c r="FFD1" t="s">
        <v>4445</v>
      </c>
      <c r="FFE1" t="s">
        <v>4446</v>
      </c>
      <c r="FFF1" t="s">
        <v>4447</v>
      </c>
      <c r="FFG1" t="s">
        <v>4448</v>
      </c>
      <c r="FFH1" t="s">
        <v>4449</v>
      </c>
      <c r="FFI1" t="s">
        <v>4450</v>
      </c>
      <c r="FFJ1" t="s">
        <v>4451</v>
      </c>
      <c r="FFK1" t="s">
        <v>4452</v>
      </c>
      <c r="FFL1" t="s">
        <v>4453</v>
      </c>
      <c r="FFM1" t="s">
        <v>4454</v>
      </c>
      <c r="FFN1" t="s">
        <v>4455</v>
      </c>
      <c r="FFO1" t="s">
        <v>4456</v>
      </c>
      <c r="FFP1" t="s">
        <v>4457</v>
      </c>
      <c r="FFQ1" t="s">
        <v>4458</v>
      </c>
      <c r="FFR1" t="s">
        <v>4459</v>
      </c>
      <c r="FFS1" t="s">
        <v>4460</v>
      </c>
      <c r="FFT1" t="s">
        <v>4461</v>
      </c>
      <c r="FFU1" t="s">
        <v>4462</v>
      </c>
      <c r="FFV1" t="s">
        <v>4463</v>
      </c>
      <c r="FFW1" t="s">
        <v>4464</v>
      </c>
      <c r="FFX1" t="s">
        <v>4465</v>
      </c>
      <c r="FFY1" t="s">
        <v>4466</v>
      </c>
      <c r="FFZ1" t="s">
        <v>4467</v>
      </c>
      <c r="FGA1" t="s">
        <v>4468</v>
      </c>
      <c r="FGB1" t="s">
        <v>4469</v>
      </c>
      <c r="FGC1" t="s">
        <v>4470</v>
      </c>
      <c r="FGD1" t="s">
        <v>4471</v>
      </c>
      <c r="FGE1" t="s">
        <v>4472</v>
      </c>
      <c r="FGF1" t="s">
        <v>4473</v>
      </c>
      <c r="FGG1" t="s">
        <v>4474</v>
      </c>
      <c r="FGH1" t="s">
        <v>4475</v>
      </c>
      <c r="FGI1" t="s">
        <v>4476</v>
      </c>
      <c r="FGJ1" t="s">
        <v>4477</v>
      </c>
      <c r="FGK1" t="s">
        <v>4478</v>
      </c>
      <c r="FGL1" t="s">
        <v>4479</v>
      </c>
      <c r="FGM1" t="s">
        <v>4480</v>
      </c>
      <c r="FGN1" t="s">
        <v>4481</v>
      </c>
      <c r="FGO1" t="s">
        <v>4482</v>
      </c>
      <c r="FGP1" t="s">
        <v>4483</v>
      </c>
      <c r="FGQ1" t="s">
        <v>4484</v>
      </c>
      <c r="FGR1" t="s">
        <v>4485</v>
      </c>
      <c r="FGS1" t="s">
        <v>4486</v>
      </c>
      <c r="FGT1" t="s">
        <v>4487</v>
      </c>
      <c r="FGU1" t="s">
        <v>4488</v>
      </c>
      <c r="FGV1" t="s">
        <v>4489</v>
      </c>
      <c r="FGW1" t="s">
        <v>4490</v>
      </c>
      <c r="FGX1" t="s">
        <v>4491</v>
      </c>
      <c r="FGY1" t="s">
        <v>4492</v>
      </c>
      <c r="FGZ1" t="s">
        <v>4493</v>
      </c>
      <c r="FHA1" t="s">
        <v>4494</v>
      </c>
      <c r="FHB1" t="s">
        <v>4495</v>
      </c>
      <c r="FHC1" t="s">
        <v>4496</v>
      </c>
      <c r="FHD1" t="s">
        <v>4497</v>
      </c>
      <c r="FHE1" t="s">
        <v>4498</v>
      </c>
      <c r="FHF1" t="s">
        <v>4499</v>
      </c>
      <c r="FHG1" t="s">
        <v>4500</v>
      </c>
      <c r="FHH1" t="s">
        <v>4501</v>
      </c>
      <c r="FHI1" t="s">
        <v>4502</v>
      </c>
      <c r="FHJ1" t="s">
        <v>4503</v>
      </c>
      <c r="FHK1" t="s">
        <v>4504</v>
      </c>
      <c r="FHL1" t="s">
        <v>4505</v>
      </c>
      <c r="FHM1" t="s">
        <v>4506</v>
      </c>
      <c r="FHN1" t="s">
        <v>4507</v>
      </c>
      <c r="FHO1" t="s">
        <v>4508</v>
      </c>
      <c r="FHP1" t="s">
        <v>4509</v>
      </c>
      <c r="FHQ1" t="s">
        <v>4510</v>
      </c>
      <c r="FHR1" t="s">
        <v>4511</v>
      </c>
      <c r="FHS1" t="s">
        <v>4512</v>
      </c>
      <c r="FHT1" t="s">
        <v>4513</v>
      </c>
      <c r="FHU1" t="s">
        <v>4514</v>
      </c>
      <c r="FHV1" t="s">
        <v>4515</v>
      </c>
      <c r="FHW1" t="s">
        <v>4516</v>
      </c>
      <c r="FHX1" t="s">
        <v>4517</v>
      </c>
      <c r="FHY1" t="s">
        <v>4518</v>
      </c>
      <c r="FHZ1" t="s">
        <v>4519</v>
      </c>
      <c r="FIA1" t="s">
        <v>4520</v>
      </c>
      <c r="FIB1" t="s">
        <v>4521</v>
      </c>
      <c r="FIC1" t="s">
        <v>4522</v>
      </c>
      <c r="FID1" t="s">
        <v>4523</v>
      </c>
      <c r="FIE1" t="s">
        <v>4524</v>
      </c>
      <c r="FIF1" t="s">
        <v>4525</v>
      </c>
      <c r="FIG1" t="s">
        <v>4526</v>
      </c>
      <c r="FIH1" t="s">
        <v>4527</v>
      </c>
      <c r="FII1" t="s">
        <v>4528</v>
      </c>
      <c r="FIJ1" t="s">
        <v>4529</v>
      </c>
      <c r="FIK1" t="s">
        <v>4530</v>
      </c>
      <c r="FIL1" t="s">
        <v>4531</v>
      </c>
      <c r="FIM1" t="s">
        <v>4532</v>
      </c>
      <c r="FIN1" t="s">
        <v>4533</v>
      </c>
      <c r="FIO1" t="s">
        <v>4534</v>
      </c>
      <c r="FIP1" t="s">
        <v>4535</v>
      </c>
      <c r="FIQ1" t="s">
        <v>4536</v>
      </c>
      <c r="FIR1" t="s">
        <v>4537</v>
      </c>
      <c r="FIS1" t="s">
        <v>4538</v>
      </c>
      <c r="FIT1" t="s">
        <v>4539</v>
      </c>
      <c r="FIU1" t="s">
        <v>4540</v>
      </c>
      <c r="FIV1" t="s">
        <v>4541</v>
      </c>
      <c r="FIW1" t="s">
        <v>4542</v>
      </c>
      <c r="FIX1" t="s">
        <v>4543</v>
      </c>
      <c r="FIY1" t="s">
        <v>4544</v>
      </c>
      <c r="FIZ1" t="s">
        <v>4545</v>
      </c>
      <c r="FJA1" t="s">
        <v>4546</v>
      </c>
      <c r="FJB1" t="s">
        <v>4547</v>
      </c>
      <c r="FJC1" t="s">
        <v>4548</v>
      </c>
      <c r="FJD1" t="s">
        <v>4549</v>
      </c>
      <c r="FJE1" t="s">
        <v>4550</v>
      </c>
      <c r="FJF1" t="s">
        <v>4551</v>
      </c>
      <c r="FJG1" t="s">
        <v>4552</v>
      </c>
      <c r="FJH1" t="s">
        <v>4553</v>
      </c>
      <c r="FJI1" t="s">
        <v>4554</v>
      </c>
      <c r="FJJ1" t="s">
        <v>4555</v>
      </c>
      <c r="FJK1" t="s">
        <v>4556</v>
      </c>
      <c r="FJL1" t="s">
        <v>4557</v>
      </c>
      <c r="FJM1" t="s">
        <v>4558</v>
      </c>
      <c r="FJN1" t="s">
        <v>4559</v>
      </c>
      <c r="FJO1" t="s">
        <v>4560</v>
      </c>
      <c r="FJP1" t="s">
        <v>4561</v>
      </c>
      <c r="FJQ1" t="s">
        <v>4562</v>
      </c>
      <c r="FJR1" t="s">
        <v>4563</v>
      </c>
      <c r="FJS1" t="s">
        <v>4564</v>
      </c>
      <c r="FJT1" t="s">
        <v>4565</v>
      </c>
      <c r="FJU1" t="s">
        <v>4566</v>
      </c>
      <c r="FJV1" t="s">
        <v>4567</v>
      </c>
      <c r="FJW1" t="s">
        <v>4568</v>
      </c>
      <c r="FJX1" t="s">
        <v>4569</v>
      </c>
      <c r="FJY1" t="s">
        <v>4570</v>
      </c>
      <c r="FJZ1" t="s">
        <v>4571</v>
      </c>
      <c r="FKA1" t="s">
        <v>4572</v>
      </c>
      <c r="FKB1" t="s">
        <v>4573</v>
      </c>
      <c r="FKC1" t="s">
        <v>4574</v>
      </c>
      <c r="FKD1" t="s">
        <v>4575</v>
      </c>
      <c r="FKE1" t="s">
        <v>4576</v>
      </c>
      <c r="FKF1" t="s">
        <v>4577</v>
      </c>
      <c r="FKG1" t="s">
        <v>4578</v>
      </c>
      <c r="FKH1" t="s">
        <v>4579</v>
      </c>
      <c r="FKI1" t="s">
        <v>4580</v>
      </c>
      <c r="FKJ1" t="s">
        <v>4581</v>
      </c>
      <c r="FKK1" t="s">
        <v>4582</v>
      </c>
      <c r="FKL1" t="s">
        <v>4583</v>
      </c>
      <c r="FKM1" t="s">
        <v>4584</v>
      </c>
      <c r="FKN1" t="s">
        <v>4585</v>
      </c>
      <c r="FKO1" t="s">
        <v>4586</v>
      </c>
      <c r="FKP1" t="s">
        <v>4587</v>
      </c>
      <c r="FKQ1" t="s">
        <v>4588</v>
      </c>
      <c r="FKR1" t="s">
        <v>4589</v>
      </c>
      <c r="FKS1" t="s">
        <v>4590</v>
      </c>
      <c r="FKT1" t="s">
        <v>4591</v>
      </c>
      <c r="FKU1" t="s">
        <v>4592</v>
      </c>
      <c r="FKV1" t="s">
        <v>4593</v>
      </c>
      <c r="FKW1" t="s">
        <v>4594</v>
      </c>
      <c r="FKX1" t="s">
        <v>4595</v>
      </c>
      <c r="FKY1" t="s">
        <v>4596</v>
      </c>
      <c r="FKZ1" t="s">
        <v>4597</v>
      </c>
      <c r="FLA1" t="s">
        <v>4598</v>
      </c>
      <c r="FLB1" t="s">
        <v>4599</v>
      </c>
      <c r="FLC1" t="s">
        <v>4600</v>
      </c>
      <c r="FLD1" t="s">
        <v>4601</v>
      </c>
      <c r="FLE1" t="s">
        <v>4602</v>
      </c>
      <c r="FLF1" t="s">
        <v>4603</v>
      </c>
      <c r="FLG1" t="s">
        <v>4604</v>
      </c>
      <c r="FLH1" t="s">
        <v>4605</v>
      </c>
      <c r="FLI1" t="s">
        <v>4606</v>
      </c>
      <c r="FLJ1" t="s">
        <v>4607</v>
      </c>
      <c r="FLK1" t="s">
        <v>4608</v>
      </c>
      <c r="FLL1" t="s">
        <v>4609</v>
      </c>
      <c r="FLM1" t="s">
        <v>4610</v>
      </c>
      <c r="FLN1" t="s">
        <v>4611</v>
      </c>
      <c r="FLO1" t="s">
        <v>4612</v>
      </c>
      <c r="FLP1" t="s">
        <v>4613</v>
      </c>
      <c r="FLQ1" t="s">
        <v>4614</v>
      </c>
      <c r="FLR1" t="s">
        <v>4615</v>
      </c>
      <c r="FLS1" t="s">
        <v>4616</v>
      </c>
      <c r="FLT1" t="s">
        <v>4617</v>
      </c>
      <c r="FLU1" t="s">
        <v>4618</v>
      </c>
      <c r="FLV1" t="s">
        <v>4619</v>
      </c>
      <c r="FLW1" t="s">
        <v>4620</v>
      </c>
      <c r="FLX1" t="s">
        <v>4621</v>
      </c>
      <c r="FLY1" t="s">
        <v>4622</v>
      </c>
      <c r="FLZ1" t="s">
        <v>4623</v>
      </c>
      <c r="FMA1" t="s">
        <v>4624</v>
      </c>
      <c r="FMB1" t="s">
        <v>4625</v>
      </c>
      <c r="FMC1" t="s">
        <v>4626</v>
      </c>
      <c r="FMD1" t="s">
        <v>4627</v>
      </c>
      <c r="FME1" t="s">
        <v>4628</v>
      </c>
      <c r="FMF1" t="s">
        <v>4629</v>
      </c>
      <c r="FMG1" t="s">
        <v>4630</v>
      </c>
      <c r="FMH1" t="s">
        <v>4631</v>
      </c>
      <c r="FMI1" t="s">
        <v>4632</v>
      </c>
      <c r="FMJ1" t="s">
        <v>4633</v>
      </c>
      <c r="FMK1" t="s">
        <v>4634</v>
      </c>
      <c r="FML1" t="s">
        <v>4635</v>
      </c>
      <c r="FMM1" t="s">
        <v>4636</v>
      </c>
      <c r="FMN1" t="s">
        <v>4637</v>
      </c>
      <c r="FMO1" t="s">
        <v>4638</v>
      </c>
      <c r="FMP1" t="s">
        <v>4639</v>
      </c>
      <c r="FMQ1" t="s">
        <v>4640</v>
      </c>
      <c r="FMR1" t="s">
        <v>4641</v>
      </c>
      <c r="FMS1" t="s">
        <v>4642</v>
      </c>
      <c r="FMT1" t="s">
        <v>4643</v>
      </c>
      <c r="FMU1" t="s">
        <v>4644</v>
      </c>
      <c r="FMV1" t="s">
        <v>4645</v>
      </c>
      <c r="FMW1" t="s">
        <v>4646</v>
      </c>
      <c r="FMX1" t="s">
        <v>4647</v>
      </c>
      <c r="FMY1" t="s">
        <v>4648</v>
      </c>
      <c r="FMZ1" t="s">
        <v>4649</v>
      </c>
      <c r="FNA1" t="s">
        <v>4650</v>
      </c>
      <c r="FNB1" t="s">
        <v>4651</v>
      </c>
      <c r="FNC1" t="s">
        <v>4652</v>
      </c>
      <c r="FND1" t="s">
        <v>4653</v>
      </c>
      <c r="FNE1" t="s">
        <v>4654</v>
      </c>
      <c r="FNF1" t="s">
        <v>4655</v>
      </c>
      <c r="FNG1" t="s">
        <v>4656</v>
      </c>
      <c r="FNH1" t="s">
        <v>4657</v>
      </c>
      <c r="FNI1" t="s">
        <v>4658</v>
      </c>
      <c r="FNJ1" t="s">
        <v>4659</v>
      </c>
      <c r="FNK1" t="s">
        <v>4660</v>
      </c>
      <c r="FNL1" t="s">
        <v>4661</v>
      </c>
      <c r="FNM1" t="s">
        <v>4662</v>
      </c>
      <c r="FNN1" t="s">
        <v>4663</v>
      </c>
      <c r="FNO1" t="s">
        <v>4664</v>
      </c>
      <c r="FNP1" t="s">
        <v>4665</v>
      </c>
      <c r="FNQ1" t="s">
        <v>4666</v>
      </c>
      <c r="FNR1" t="s">
        <v>4667</v>
      </c>
      <c r="FNS1" t="s">
        <v>4668</v>
      </c>
      <c r="FNT1" t="s">
        <v>4669</v>
      </c>
      <c r="FNU1" t="s">
        <v>4670</v>
      </c>
      <c r="FNV1" t="s">
        <v>4671</v>
      </c>
      <c r="FNW1" t="s">
        <v>4672</v>
      </c>
      <c r="FNX1" t="s">
        <v>4673</v>
      </c>
      <c r="FNY1" t="s">
        <v>4674</v>
      </c>
      <c r="FNZ1" t="s">
        <v>4675</v>
      </c>
      <c r="FOA1" t="s">
        <v>4676</v>
      </c>
      <c r="FOB1" t="s">
        <v>4677</v>
      </c>
      <c r="FOC1" t="s">
        <v>4678</v>
      </c>
      <c r="FOD1" t="s">
        <v>4679</v>
      </c>
      <c r="FOE1" t="s">
        <v>4680</v>
      </c>
      <c r="FOF1" t="s">
        <v>4681</v>
      </c>
      <c r="FOG1" t="s">
        <v>4682</v>
      </c>
      <c r="FOH1" t="s">
        <v>4683</v>
      </c>
      <c r="FOI1" t="s">
        <v>4684</v>
      </c>
      <c r="FOJ1" t="s">
        <v>4685</v>
      </c>
      <c r="FOK1" t="s">
        <v>4686</v>
      </c>
      <c r="FOL1" t="s">
        <v>4687</v>
      </c>
      <c r="FOM1" t="s">
        <v>4688</v>
      </c>
      <c r="FON1" t="s">
        <v>4689</v>
      </c>
      <c r="FOO1" t="s">
        <v>4690</v>
      </c>
      <c r="FOP1" t="s">
        <v>4691</v>
      </c>
      <c r="FOQ1" t="s">
        <v>4692</v>
      </c>
      <c r="FOR1" t="s">
        <v>4693</v>
      </c>
      <c r="FOS1" t="s">
        <v>4694</v>
      </c>
      <c r="FOT1" t="s">
        <v>4695</v>
      </c>
      <c r="FOU1" t="s">
        <v>4696</v>
      </c>
      <c r="FOV1" t="s">
        <v>4697</v>
      </c>
      <c r="FOW1" t="s">
        <v>4698</v>
      </c>
      <c r="FOX1" t="s">
        <v>4699</v>
      </c>
      <c r="FOY1" t="s">
        <v>4700</v>
      </c>
      <c r="FOZ1" t="s">
        <v>4701</v>
      </c>
      <c r="FPA1" t="s">
        <v>4702</v>
      </c>
      <c r="FPB1" t="s">
        <v>4703</v>
      </c>
      <c r="FPC1" t="s">
        <v>4704</v>
      </c>
      <c r="FPD1" t="s">
        <v>4705</v>
      </c>
      <c r="FPE1" t="s">
        <v>4706</v>
      </c>
      <c r="FPF1" t="s">
        <v>4707</v>
      </c>
      <c r="FPG1" t="s">
        <v>4708</v>
      </c>
      <c r="FPH1" t="s">
        <v>4709</v>
      </c>
      <c r="FPI1" t="s">
        <v>4710</v>
      </c>
      <c r="FPJ1" t="s">
        <v>4711</v>
      </c>
      <c r="FPK1" t="s">
        <v>4712</v>
      </c>
      <c r="FPL1" t="s">
        <v>4713</v>
      </c>
      <c r="FPM1" t="s">
        <v>4714</v>
      </c>
      <c r="FPN1" t="s">
        <v>4715</v>
      </c>
      <c r="FPO1" t="s">
        <v>4716</v>
      </c>
      <c r="FPP1" t="s">
        <v>4717</v>
      </c>
      <c r="FPQ1" t="s">
        <v>4718</v>
      </c>
      <c r="FPR1" t="s">
        <v>4719</v>
      </c>
      <c r="FPS1" t="s">
        <v>4720</v>
      </c>
      <c r="FPT1" t="s">
        <v>4721</v>
      </c>
      <c r="FPU1" t="s">
        <v>4722</v>
      </c>
      <c r="FPV1" t="s">
        <v>4723</v>
      </c>
      <c r="FPW1" t="s">
        <v>4724</v>
      </c>
      <c r="FPX1" t="s">
        <v>4725</v>
      </c>
      <c r="FPY1" t="s">
        <v>4726</v>
      </c>
      <c r="FPZ1" t="s">
        <v>4727</v>
      </c>
      <c r="FQA1" t="s">
        <v>4728</v>
      </c>
      <c r="FQB1" t="s">
        <v>4729</v>
      </c>
      <c r="FQC1" t="s">
        <v>4730</v>
      </c>
      <c r="FQD1" t="s">
        <v>4731</v>
      </c>
      <c r="FQE1" t="s">
        <v>4732</v>
      </c>
      <c r="FQF1" t="s">
        <v>4733</v>
      </c>
      <c r="FQG1" t="s">
        <v>4734</v>
      </c>
      <c r="FQH1" t="s">
        <v>4735</v>
      </c>
      <c r="FQI1" t="s">
        <v>4736</v>
      </c>
      <c r="FQJ1" t="s">
        <v>4737</v>
      </c>
      <c r="FQK1" t="s">
        <v>4738</v>
      </c>
      <c r="FQL1" t="s">
        <v>4739</v>
      </c>
      <c r="FQM1" t="s">
        <v>4740</v>
      </c>
      <c r="FQN1" t="s">
        <v>4741</v>
      </c>
      <c r="FQO1" t="s">
        <v>4742</v>
      </c>
      <c r="FQP1" t="s">
        <v>4743</v>
      </c>
      <c r="FQQ1" t="s">
        <v>4744</v>
      </c>
      <c r="FQR1" t="s">
        <v>4745</v>
      </c>
      <c r="FQS1" t="s">
        <v>4746</v>
      </c>
      <c r="FQT1" t="s">
        <v>4747</v>
      </c>
      <c r="FQU1" t="s">
        <v>4748</v>
      </c>
      <c r="FQV1" t="s">
        <v>4749</v>
      </c>
      <c r="FQW1" t="s">
        <v>4750</v>
      </c>
      <c r="FQX1" t="s">
        <v>4751</v>
      </c>
      <c r="FQY1" t="s">
        <v>4752</v>
      </c>
      <c r="FQZ1" t="s">
        <v>4753</v>
      </c>
      <c r="FRA1" t="s">
        <v>4754</v>
      </c>
      <c r="FRB1" t="s">
        <v>4755</v>
      </c>
      <c r="FRC1" t="s">
        <v>4756</v>
      </c>
      <c r="FRD1" t="s">
        <v>4757</v>
      </c>
      <c r="FRE1" t="s">
        <v>4758</v>
      </c>
      <c r="FRF1" t="s">
        <v>4759</v>
      </c>
      <c r="FRG1" t="s">
        <v>4760</v>
      </c>
      <c r="FRH1" t="s">
        <v>4761</v>
      </c>
      <c r="FRI1" t="s">
        <v>4762</v>
      </c>
      <c r="FRJ1" t="s">
        <v>4763</v>
      </c>
      <c r="FRK1" t="s">
        <v>4764</v>
      </c>
      <c r="FRL1" t="s">
        <v>4765</v>
      </c>
      <c r="FRM1" t="s">
        <v>4766</v>
      </c>
      <c r="FRN1" t="s">
        <v>4767</v>
      </c>
      <c r="FRO1" t="s">
        <v>4768</v>
      </c>
      <c r="FRP1" t="s">
        <v>4769</v>
      </c>
      <c r="FRQ1" t="s">
        <v>4770</v>
      </c>
      <c r="FRR1" t="s">
        <v>4771</v>
      </c>
      <c r="FRS1" t="s">
        <v>4772</v>
      </c>
      <c r="FRT1" t="s">
        <v>4773</v>
      </c>
      <c r="FRU1" t="s">
        <v>4774</v>
      </c>
      <c r="FRV1" t="s">
        <v>4775</v>
      </c>
      <c r="FRW1" t="s">
        <v>4776</v>
      </c>
      <c r="FRX1" t="s">
        <v>4777</v>
      </c>
      <c r="FRY1" t="s">
        <v>4778</v>
      </c>
      <c r="FRZ1" t="s">
        <v>4779</v>
      </c>
      <c r="FSA1" t="s">
        <v>4780</v>
      </c>
      <c r="FSB1" t="s">
        <v>4781</v>
      </c>
      <c r="FSC1" t="s">
        <v>4782</v>
      </c>
      <c r="FSD1" t="s">
        <v>4783</v>
      </c>
      <c r="FSE1" t="s">
        <v>4784</v>
      </c>
      <c r="FSF1" t="s">
        <v>4785</v>
      </c>
      <c r="FSG1" t="s">
        <v>4786</v>
      </c>
      <c r="FSH1" t="s">
        <v>4787</v>
      </c>
      <c r="FSI1" t="s">
        <v>4788</v>
      </c>
      <c r="FSJ1" t="s">
        <v>4789</v>
      </c>
      <c r="FSK1" t="s">
        <v>4790</v>
      </c>
      <c r="FSL1" t="s">
        <v>4791</v>
      </c>
      <c r="FSM1" t="s">
        <v>4792</v>
      </c>
      <c r="FSN1" t="s">
        <v>4793</v>
      </c>
      <c r="FSO1" t="s">
        <v>4794</v>
      </c>
      <c r="FSP1" t="s">
        <v>4795</v>
      </c>
      <c r="FSQ1" t="s">
        <v>4796</v>
      </c>
      <c r="FSR1" t="s">
        <v>4797</v>
      </c>
      <c r="FSS1" t="s">
        <v>4798</v>
      </c>
      <c r="FST1" t="s">
        <v>4799</v>
      </c>
      <c r="FSU1" t="s">
        <v>4800</v>
      </c>
      <c r="FSV1" t="s">
        <v>4801</v>
      </c>
      <c r="FSW1" t="s">
        <v>4802</v>
      </c>
      <c r="FSX1" t="s">
        <v>4803</v>
      </c>
      <c r="FSY1" t="s">
        <v>4804</v>
      </c>
      <c r="FSZ1" t="s">
        <v>4805</v>
      </c>
      <c r="FTA1" t="s">
        <v>4806</v>
      </c>
      <c r="FTB1" t="s">
        <v>4807</v>
      </c>
      <c r="FTC1" t="s">
        <v>4808</v>
      </c>
      <c r="FTD1" t="s">
        <v>4809</v>
      </c>
      <c r="FTE1" t="s">
        <v>4810</v>
      </c>
      <c r="FTF1" t="s">
        <v>4811</v>
      </c>
      <c r="FTG1" t="s">
        <v>4812</v>
      </c>
      <c r="FTH1" t="s">
        <v>4813</v>
      </c>
      <c r="FTI1" t="s">
        <v>4814</v>
      </c>
      <c r="FTJ1" t="s">
        <v>4815</v>
      </c>
      <c r="FTK1" t="s">
        <v>4816</v>
      </c>
      <c r="FTL1" t="s">
        <v>4817</v>
      </c>
      <c r="FTM1" t="s">
        <v>4818</v>
      </c>
      <c r="FTN1" t="s">
        <v>4819</v>
      </c>
      <c r="FTO1" t="s">
        <v>4820</v>
      </c>
      <c r="FTP1" t="s">
        <v>4821</v>
      </c>
      <c r="FTQ1" t="s">
        <v>4822</v>
      </c>
      <c r="FTR1" t="s">
        <v>4823</v>
      </c>
      <c r="FTS1" t="s">
        <v>4824</v>
      </c>
      <c r="FTT1" t="s">
        <v>4825</v>
      </c>
      <c r="FTU1" t="s">
        <v>4826</v>
      </c>
      <c r="FTV1" t="s">
        <v>4827</v>
      </c>
      <c r="FTW1" t="s">
        <v>4828</v>
      </c>
      <c r="FTX1" t="s">
        <v>4829</v>
      </c>
      <c r="FTY1" t="s">
        <v>4830</v>
      </c>
      <c r="FTZ1" t="s">
        <v>4831</v>
      </c>
      <c r="FUA1" t="s">
        <v>4832</v>
      </c>
      <c r="FUB1" t="s">
        <v>4833</v>
      </c>
      <c r="FUC1" t="s">
        <v>4834</v>
      </c>
      <c r="FUD1" t="s">
        <v>4835</v>
      </c>
      <c r="FUE1" t="s">
        <v>4836</v>
      </c>
      <c r="FUF1" t="s">
        <v>4837</v>
      </c>
      <c r="FUG1" t="s">
        <v>4838</v>
      </c>
      <c r="FUH1" t="s">
        <v>4839</v>
      </c>
      <c r="FUI1" t="s">
        <v>4840</v>
      </c>
      <c r="FUJ1" t="s">
        <v>4841</v>
      </c>
      <c r="FUK1" t="s">
        <v>4842</v>
      </c>
      <c r="FUL1" t="s">
        <v>4843</v>
      </c>
      <c r="FUM1" t="s">
        <v>4844</v>
      </c>
      <c r="FUN1" t="s">
        <v>4845</v>
      </c>
      <c r="FUO1" t="s">
        <v>4846</v>
      </c>
      <c r="FUP1" t="s">
        <v>4847</v>
      </c>
      <c r="FUQ1" t="s">
        <v>4848</v>
      </c>
      <c r="FUR1" t="s">
        <v>4849</v>
      </c>
      <c r="FUS1" t="s">
        <v>4850</v>
      </c>
      <c r="FUT1" t="s">
        <v>4851</v>
      </c>
      <c r="FUU1" t="s">
        <v>4852</v>
      </c>
      <c r="FUV1" t="s">
        <v>4853</v>
      </c>
      <c r="FUW1" t="s">
        <v>4854</v>
      </c>
      <c r="FUX1" t="s">
        <v>4855</v>
      </c>
      <c r="FUY1" t="s">
        <v>4856</v>
      </c>
      <c r="FUZ1" t="s">
        <v>4857</v>
      </c>
      <c r="FVA1" t="s">
        <v>4858</v>
      </c>
      <c r="FVB1" t="s">
        <v>4859</v>
      </c>
      <c r="FVC1" t="s">
        <v>4860</v>
      </c>
      <c r="FVD1" t="s">
        <v>4861</v>
      </c>
      <c r="FVE1" t="s">
        <v>4862</v>
      </c>
      <c r="FVF1" t="s">
        <v>4863</v>
      </c>
      <c r="FVG1" t="s">
        <v>4864</v>
      </c>
      <c r="FVH1" t="s">
        <v>4865</v>
      </c>
      <c r="FVI1" t="s">
        <v>4866</v>
      </c>
      <c r="FVJ1" t="s">
        <v>4867</v>
      </c>
      <c r="FVK1" t="s">
        <v>4868</v>
      </c>
      <c r="FVL1" t="s">
        <v>4869</v>
      </c>
      <c r="FVM1" t="s">
        <v>4870</v>
      </c>
      <c r="FVN1" t="s">
        <v>4871</v>
      </c>
      <c r="FVO1" t="s">
        <v>4872</v>
      </c>
      <c r="FVP1" t="s">
        <v>4873</v>
      </c>
      <c r="FVQ1" t="s">
        <v>4874</v>
      </c>
      <c r="FVR1" t="s">
        <v>4875</v>
      </c>
      <c r="FVS1" t="s">
        <v>4876</v>
      </c>
      <c r="FVT1" t="s">
        <v>4877</v>
      </c>
      <c r="FVU1" t="s">
        <v>4878</v>
      </c>
      <c r="FVV1" t="s">
        <v>4879</v>
      </c>
      <c r="FVW1" t="s">
        <v>4880</v>
      </c>
      <c r="FVX1" t="s">
        <v>4881</v>
      </c>
      <c r="FVY1" t="s">
        <v>4882</v>
      </c>
      <c r="FVZ1" t="s">
        <v>4883</v>
      </c>
      <c r="FWA1" t="s">
        <v>4884</v>
      </c>
      <c r="FWB1" t="s">
        <v>4885</v>
      </c>
      <c r="FWC1" t="s">
        <v>4886</v>
      </c>
      <c r="FWD1" t="s">
        <v>4887</v>
      </c>
      <c r="FWE1" t="s">
        <v>4888</v>
      </c>
      <c r="FWF1" t="s">
        <v>4889</v>
      </c>
      <c r="FWG1" t="s">
        <v>4890</v>
      </c>
      <c r="FWH1" t="s">
        <v>4891</v>
      </c>
      <c r="FWI1" t="s">
        <v>4892</v>
      </c>
      <c r="FWJ1" t="s">
        <v>4893</v>
      </c>
      <c r="FWK1" t="s">
        <v>4894</v>
      </c>
      <c r="FWL1" t="s">
        <v>4895</v>
      </c>
      <c r="FWM1" t="s">
        <v>4896</v>
      </c>
      <c r="FWN1" t="s">
        <v>4897</v>
      </c>
      <c r="FWO1" t="s">
        <v>4898</v>
      </c>
      <c r="FWP1" t="s">
        <v>4899</v>
      </c>
      <c r="FWQ1" t="s">
        <v>4900</v>
      </c>
      <c r="FWR1" t="s">
        <v>4901</v>
      </c>
      <c r="FWS1" t="s">
        <v>4902</v>
      </c>
      <c r="FWT1" t="s">
        <v>4903</v>
      </c>
      <c r="FWU1" t="s">
        <v>4904</v>
      </c>
      <c r="FWV1" t="s">
        <v>4905</v>
      </c>
      <c r="FWW1" t="s">
        <v>4906</v>
      </c>
      <c r="FWX1" t="s">
        <v>4907</v>
      </c>
      <c r="FWY1" t="s">
        <v>4908</v>
      </c>
      <c r="FWZ1" t="s">
        <v>4909</v>
      </c>
      <c r="FXA1" t="s">
        <v>4910</v>
      </c>
      <c r="FXB1" t="s">
        <v>4911</v>
      </c>
      <c r="FXC1" t="s">
        <v>4912</v>
      </c>
      <c r="FXD1" t="s">
        <v>4913</v>
      </c>
      <c r="FXE1" t="s">
        <v>4914</v>
      </c>
      <c r="FXF1" t="s">
        <v>4915</v>
      </c>
      <c r="FXG1" t="s">
        <v>4916</v>
      </c>
      <c r="FXH1" t="s">
        <v>4917</v>
      </c>
      <c r="FXI1" t="s">
        <v>4918</v>
      </c>
      <c r="FXJ1" t="s">
        <v>4919</v>
      </c>
      <c r="FXK1" t="s">
        <v>4920</v>
      </c>
      <c r="FXL1" t="s">
        <v>4921</v>
      </c>
      <c r="FXM1" t="s">
        <v>4922</v>
      </c>
      <c r="FXN1" t="s">
        <v>4923</v>
      </c>
      <c r="FXO1" t="s">
        <v>4924</v>
      </c>
      <c r="FXP1" t="s">
        <v>4925</v>
      </c>
      <c r="FXQ1" t="s">
        <v>4926</v>
      </c>
      <c r="FXR1" t="s">
        <v>4927</v>
      </c>
      <c r="FXS1" t="s">
        <v>4928</v>
      </c>
      <c r="FXT1" t="s">
        <v>4929</v>
      </c>
      <c r="FXU1" t="s">
        <v>4930</v>
      </c>
      <c r="FXV1" t="s">
        <v>4931</v>
      </c>
      <c r="FXW1" t="s">
        <v>4932</v>
      </c>
      <c r="FXX1" t="s">
        <v>4933</v>
      </c>
      <c r="FXY1" t="s">
        <v>4934</v>
      </c>
      <c r="FXZ1" t="s">
        <v>4935</v>
      </c>
      <c r="FYA1" t="s">
        <v>4936</v>
      </c>
      <c r="FYB1" t="s">
        <v>4937</v>
      </c>
      <c r="FYC1" t="s">
        <v>4938</v>
      </c>
      <c r="FYD1" t="s">
        <v>4939</v>
      </c>
      <c r="FYE1" t="s">
        <v>4940</v>
      </c>
      <c r="FYF1" t="s">
        <v>4941</v>
      </c>
      <c r="FYG1" t="s">
        <v>4942</v>
      </c>
      <c r="FYH1" t="s">
        <v>4943</v>
      </c>
      <c r="FYI1" t="s">
        <v>4944</v>
      </c>
      <c r="FYJ1" t="s">
        <v>4945</v>
      </c>
      <c r="FYK1" t="s">
        <v>4946</v>
      </c>
      <c r="FYL1" t="s">
        <v>4947</v>
      </c>
      <c r="FYM1" t="s">
        <v>4948</v>
      </c>
      <c r="FYN1" t="s">
        <v>4949</v>
      </c>
      <c r="FYO1" t="s">
        <v>4950</v>
      </c>
      <c r="FYP1" t="s">
        <v>4951</v>
      </c>
      <c r="FYQ1" t="s">
        <v>4952</v>
      </c>
      <c r="FYR1" t="s">
        <v>4953</v>
      </c>
      <c r="FYS1" t="s">
        <v>4954</v>
      </c>
      <c r="FYT1" t="s">
        <v>4955</v>
      </c>
      <c r="FYU1" t="s">
        <v>4956</v>
      </c>
      <c r="FYV1" t="s">
        <v>4957</v>
      </c>
      <c r="FYW1" t="s">
        <v>4958</v>
      </c>
      <c r="FYX1" t="s">
        <v>4959</v>
      </c>
      <c r="FYY1" t="s">
        <v>4960</v>
      </c>
      <c r="FYZ1" t="s">
        <v>4961</v>
      </c>
      <c r="FZA1" t="s">
        <v>4962</v>
      </c>
      <c r="FZB1" t="s">
        <v>4963</v>
      </c>
      <c r="FZC1" t="s">
        <v>4964</v>
      </c>
      <c r="FZD1" t="s">
        <v>4965</v>
      </c>
      <c r="FZE1" t="s">
        <v>4966</v>
      </c>
      <c r="FZF1" t="s">
        <v>4967</v>
      </c>
      <c r="FZG1" t="s">
        <v>4968</v>
      </c>
      <c r="FZH1" t="s">
        <v>4969</v>
      </c>
      <c r="FZI1" t="s">
        <v>4970</v>
      </c>
      <c r="FZJ1" t="s">
        <v>4971</v>
      </c>
      <c r="FZK1" t="s">
        <v>4972</v>
      </c>
      <c r="FZL1" t="s">
        <v>4973</v>
      </c>
      <c r="FZM1" t="s">
        <v>4974</v>
      </c>
      <c r="FZN1" t="s">
        <v>4975</v>
      </c>
      <c r="FZO1" t="s">
        <v>4976</v>
      </c>
      <c r="FZP1" t="s">
        <v>4977</v>
      </c>
      <c r="FZQ1" t="s">
        <v>4978</v>
      </c>
      <c r="FZR1" t="s">
        <v>4979</v>
      </c>
      <c r="FZS1" t="s">
        <v>4980</v>
      </c>
      <c r="FZT1" t="s">
        <v>4981</v>
      </c>
      <c r="FZU1" t="s">
        <v>4982</v>
      </c>
      <c r="FZV1" t="s">
        <v>4983</v>
      </c>
      <c r="FZW1" t="s">
        <v>4984</v>
      </c>
      <c r="FZX1" t="s">
        <v>4985</v>
      </c>
      <c r="FZY1" t="s">
        <v>4986</v>
      </c>
      <c r="FZZ1" t="s">
        <v>4987</v>
      </c>
      <c r="GAA1" t="s">
        <v>4988</v>
      </c>
      <c r="GAB1" t="s">
        <v>4989</v>
      </c>
      <c r="GAC1" t="s">
        <v>4990</v>
      </c>
      <c r="GAD1" t="s">
        <v>4991</v>
      </c>
      <c r="GAE1" t="s">
        <v>4992</v>
      </c>
      <c r="GAF1" t="s">
        <v>4993</v>
      </c>
      <c r="GAG1" t="s">
        <v>4994</v>
      </c>
      <c r="GAH1" t="s">
        <v>4995</v>
      </c>
      <c r="GAI1" t="s">
        <v>4996</v>
      </c>
      <c r="GAJ1" t="s">
        <v>4997</v>
      </c>
      <c r="GAK1" t="s">
        <v>4998</v>
      </c>
      <c r="GAL1" t="s">
        <v>4999</v>
      </c>
      <c r="GAM1" t="s">
        <v>5000</v>
      </c>
      <c r="GAN1" t="s">
        <v>5001</v>
      </c>
      <c r="GAO1" t="s">
        <v>5002</v>
      </c>
      <c r="GAP1" t="s">
        <v>5003</v>
      </c>
      <c r="GAQ1" t="s">
        <v>5004</v>
      </c>
      <c r="GAR1" t="s">
        <v>5005</v>
      </c>
      <c r="GAS1" t="s">
        <v>5006</v>
      </c>
      <c r="GAT1" t="s">
        <v>5007</v>
      </c>
      <c r="GAU1" t="s">
        <v>5008</v>
      </c>
      <c r="GAV1" t="s">
        <v>5009</v>
      </c>
      <c r="GAW1" t="s">
        <v>5010</v>
      </c>
      <c r="GAX1" t="s">
        <v>5011</v>
      </c>
      <c r="GAY1" t="s">
        <v>5012</v>
      </c>
      <c r="GAZ1" t="s">
        <v>5013</v>
      </c>
      <c r="GBA1" t="s">
        <v>5014</v>
      </c>
      <c r="GBB1" t="s">
        <v>5015</v>
      </c>
      <c r="GBC1" t="s">
        <v>5016</v>
      </c>
      <c r="GBD1" t="s">
        <v>5017</v>
      </c>
      <c r="GBE1" t="s">
        <v>5018</v>
      </c>
      <c r="GBF1" t="s">
        <v>5019</v>
      </c>
      <c r="GBG1" t="s">
        <v>5020</v>
      </c>
      <c r="GBH1" t="s">
        <v>5021</v>
      </c>
      <c r="GBI1" t="s">
        <v>5022</v>
      </c>
      <c r="GBJ1" t="s">
        <v>5023</v>
      </c>
      <c r="GBK1" t="s">
        <v>5024</v>
      </c>
      <c r="GBL1" t="s">
        <v>5025</v>
      </c>
      <c r="GBM1" t="s">
        <v>5026</v>
      </c>
      <c r="GBN1" t="s">
        <v>5027</v>
      </c>
      <c r="GBO1" t="s">
        <v>5028</v>
      </c>
      <c r="GBP1" t="s">
        <v>5029</v>
      </c>
      <c r="GBQ1" t="s">
        <v>5030</v>
      </c>
      <c r="GBR1" t="s">
        <v>5031</v>
      </c>
      <c r="GBS1" t="s">
        <v>5032</v>
      </c>
      <c r="GBT1" t="s">
        <v>5033</v>
      </c>
      <c r="GBU1" t="s">
        <v>5034</v>
      </c>
      <c r="GBV1" t="s">
        <v>5035</v>
      </c>
      <c r="GBW1" t="s">
        <v>5036</v>
      </c>
      <c r="GBX1" t="s">
        <v>5037</v>
      </c>
      <c r="GBY1" t="s">
        <v>5038</v>
      </c>
      <c r="GBZ1" t="s">
        <v>5039</v>
      </c>
      <c r="GCA1" t="s">
        <v>5040</v>
      </c>
      <c r="GCB1" t="s">
        <v>5041</v>
      </c>
      <c r="GCC1" t="s">
        <v>5042</v>
      </c>
      <c r="GCD1" t="s">
        <v>5043</v>
      </c>
      <c r="GCE1" t="s">
        <v>5044</v>
      </c>
      <c r="GCF1" t="s">
        <v>5045</v>
      </c>
      <c r="GCG1" t="s">
        <v>5046</v>
      </c>
      <c r="GCH1" t="s">
        <v>5047</v>
      </c>
      <c r="GCI1" t="s">
        <v>5048</v>
      </c>
      <c r="GCJ1" t="s">
        <v>5049</v>
      </c>
      <c r="GCK1" t="s">
        <v>5050</v>
      </c>
      <c r="GCL1" t="s">
        <v>5051</v>
      </c>
      <c r="GCM1" t="s">
        <v>5052</v>
      </c>
      <c r="GCN1" t="s">
        <v>5053</v>
      </c>
      <c r="GCO1" t="s">
        <v>5054</v>
      </c>
      <c r="GCP1" t="s">
        <v>5055</v>
      </c>
      <c r="GCQ1" t="s">
        <v>5056</v>
      </c>
      <c r="GCR1" t="s">
        <v>5057</v>
      </c>
      <c r="GCS1" t="s">
        <v>5058</v>
      </c>
      <c r="GCT1" t="s">
        <v>5059</v>
      </c>
      <c r="GCU1" t="s">
        <v>5060</v>
      </c>
      <c r="GCV1" t="s">
        <v>5061</v>
      </c>
      <c r="GCW1" t="s">
        <v>5062</v>
      </c>
      <c r="GCX1" t="s">
        <v>5063</v>
      </c>
      <c r="GCY1" t="s">
        <v>5064</v>
      </c>
      <c r="GCZ1" t="s">
        <v>5065</v>
      </c>
      <c r="GDA1" t="s">
        <v>5066</v>
      </c>
      <c r="GDB1" t="s">
        <v>5067</v>
      </c>
      <c r="GDC1" t="s">
        <v>5068</v>
      </c>
      <c r="GDD1" t="s">
        <v>5069</v>
      </c>
      <c r="GDE1" t="s">
        <v>5070</v>
      </c>
      <c r="GDF1" t="s">
        <v>5071</v>
      </c>
      <c r="GDG1" t="s">
        <v>5072</v>
      </c>
      <c r="GDH1" t="s">
        <v>5073</v>
      </c>
      <c r="GDI1" t="s">
        <v>5074</v>
      </c>
      <c r="GDJ1" t="s">
        <v>5075</v>
      </c>
      <c r="GDK1" t="s">
        <v>5076</v>
      </c>
      <c r="GDL1" t="s">
        <v>5077</v>
      </c>
      <c r="GDM1" t="s">
        <v>5078</v>
      </c>
      <c r="GDN1" t="s">
        <v>5079</v>
      </c>
      <c r="GDO1" t="s">
        <v>5080</v>
      </c>
      <c r="GDP1" t="s">
        <v>5081</v>
      </c>
      <c r="GDQ1" t="s">
        <v>5082</v>
      </c>
      <c r="GDR1" t="s">
        <v>5083</v>
      </c>
      <c r="GDS1" t="s">
        <v>5084</v>
      </c>
      <c r="GDT1" t="s">
        <v>5085</v>
      </c>
      <c r="GDU1" t="s">
        <v>5086</v>
      </c>
      <c r="GDV1" t="s">
        <v>5087</v>
      </c>
      <c r="GDW1" t="s">
        <v>5088</v>
      </c>
      <c r="GDX1" t="s">
        <v>5089</v>
      </c>
      <c r="GDY1" t="s">
        <v>5090</v>
      </c>
      <c r="GDZ1" t="s">
        <v>5091</v>
      </c>
      <c r="GEA1" t="s">
        <v>5092</v>
      </c>
      <c r="GEB1" t="s">
        <v>5093</v>
      </c>
      <c r="GEC1" t="s">
        <v>5094</v>
      </c>
      <c r="GED1" t="s">
        <v>5095</v>
      </c>
      <c r="GEE1" t="s">
        <v>5096</v>
      </c>
      <c r="GEF1" t="s">
        <v>5097</v>
      </c>
      <c r="GEG1" t="s">
        <v>5098</v>
      </c>
      <c r="GEH1" t="s">
        <v>5099</v>
      </c>
      <c r="GEI1" t="s">
        <v>5100</v>
      </c>
      <c r="GEJ1" t="s">
        <v>5101</v>
      </c>
      <c r="GEK1" t="s">
        <v>5102</v>
      </c>
      <c r="GEL1" t="s">
        <v>5103</v>
      </c>
      <c r="GEM1" t="s">
        <v>5104</v>
      </c>
      <c r="GEN1" t="s">
        <v>5105</v>
      </c>
      <c r="GEO1" t="s">
        <v>5106</v>
      </c>
      <c r="GEP1" t="s">
        <v>5107</v>
      </c>
      <c r="GEQ1" t="s">
        <v>5108</v>
      </c>
      <c r="GER1" t="s">
        <v>5109</v>
      </c>
      <c r="GES1" t="s">
        <v>5110</v>
      </c>
      <c r="GET1" t="s">
        <v>5111</v>
      </c>
      <c r="GEU1" t="s">
        <v>5112</v>
      </c>
      <c r="GEV1" t="s">
        <v>5113</v>
      </c>
      <c r="GEW1" t="s">
        <v>5114</v>
      </c>
      <c r="GEX1" t="s">
        <v>5115</v>
      </c>
      <c r="GEY1" t="s">
        <v>5116</v>
      </c>
      <c r="GEZ1" t="s">
        <v>5117</v>
      </c>
      <c r="GFA1" t="s">
        <v>5118</v>
      </c>
      <c r="GFB1" t="s">
        <v>5119</v>
      </c>
      <c r="GFC1" t="s">
        <v>5120</v>
      </c>
      <c r="GFD1" t="s">
        <v>5121</v>
      </c>
      <c r="GFE1" t="s">
        <v>5122</v>
      </c>
      <c r="GFF1" t="s">
        <v>5123</v>
      </c>
      <c r="GFG1" t="s">
        <v>5124</v>
      </c>
      <c r="GFH1" t="s">
        <v>5125</v>
      </c>
      <c r="GFI1" t="s">
        <v>5126</v>
      </c>
      <c r="GFJ1" t="s">
        <v>5127</v>
      </c>
      <c r="GFK1" t="s">
        <v>5128</v>
      </c>
      <c r="GFL1" t="s">
        <v>5129</v>
      </c>
      <c r="GFM1" t="s">
        <v>5130</v>
      </c>
      <c r="GFN1" t="s">
        <v>5131</v>
      </c>
      <c r="GFO1" t="s">
        <v>5132</v>
      </c>
      <c r="GFP1" t="s">
        <v>5133</v>
      </c>
      <c r="GFQ1" t="s">
        <v>5134</v>
      </c>
      <c r="GFR1" t="s">
        <v>5135</v>
      </c>
      <c r="GFS1" t="s">
        <v>5136</v>
      </c>
      <c r="GFT1" t="s">
        <v>5137</v>
      </c>
      <c r="GFU1" t="s">
        <v>5138</v>
      </c>
      <c r="GFV1" t="s">
        <v>5139</v>
      </c>
      <c r="GFW1" t="s">
        <v>5140</v>
      </c>
      <c r="GFX1" t="s">
        <v>5141</v>
      </c>
      <c r="GFY1" t="s">
        <v>5142</v>
      </c>
      <c r="GFZ1" t="s">
        <v>5143</v>
      </c>
      <c r="GGA1" t="s">
        <v>5144</v>
      </c>
      <c r="GGB1" t="s">
        <v>5145</v>
      </c>
      <c r="GGC1" t="s">
        <v>5146</v>
      </c>
      <c r="GGD1" t="s">
        <v>5147</v>
      </c>
      <c r="GGE1" t="s">
        <v>5148</v>
      </c>
      <c r="GGF1" t="s">
        <v>5149</v>
      </c>
      <c r="GGG1" t="s">
        <v>5150</v>
      </c>
      <c r="GGH1" t="s">
        <v>5151</v>
      </c>
      <c r="GGI1" t="s">
        <v>5152</v>
      </c>
      <c r="GGJ1" t="s">
        <v>5153</v>
      </c>
      <c r="GGK1" t="s">
        <v>5154</v>
      </c>
      <c r="GGL1" t="s">
        <v>5155</v>
      </c>
      <c r="GGM1" t="s">
        <v>5156</v>
      </c>
      <c r="GGN1" t="s">
        <v>5157</v>
      </c>
      <c r="GGO1" t="s">
        <v>5158</v>
      </c>
      <c r="GGP1" t="s">
        <v>5159</v>
      </c>
      <c r="GGQ1" t="s">
        <v>5160</v>
      </c>
      <c r="GGR1" t="s">
        <v>5161</v>
      </c>
      <c r="GGS1" t="s">
        <v>5162</v>
      </c>
      <c r="GGT1" t="s">
        <v>5163</v>
      </c>
      <c r="GGU1" t="s">
        <v>5164</v>
      </c>
      <c r="GGV1" t="s">
        <v>5165</v>
      </c>
      <c r="GGW1" t="s">
        <v>5166</v>
      </c>
      <c r="GGX1" t="s">
        <v>5167</v>
      </c>
      <c r="GGY1" t="s">
        <v>5168</v>
      </c>
      <c r="GGZ1" t="s">
        <v>5169</v>
      </c>
      <c r="GHA1" t="s">
        <v>5170</v>
      </c>
      <c r="GHB1" t="s">
        <v>5171</v>
      </c>
      <c r="GHC1" t="s">
        <v>5172</v>
      </c>
      <c r="GHD1" t="s">
        <v>5173</v>
      </c>
      <c r="GHE1" t="s">
        <v>5174</v>
      </c>
      <c r="GHF1" t="s">
        <v>5175</v>
      </c>
      <c r="GHG1" t="s">
        <v>5176</v>
      </c>
      <c r="GHH1" t="s">
        <v>5177</v>
      </c>
      <c r="GHI1" t="s">
        <v>5178</v>
      </c>
      <c r="GHJ1" t="s">
        <v>5179</v>
      </c>
      <c r="GHK1" t="s">
        <v>5180</v>
      </c>
      <c r="GHL1" t="s">
        <v>5181</v>
      </c>
      <c r="GHM1" t="s">
        <v>5182</v>
      </c>
      <c r="GHN1" t="s">
        <v>5183</v>
      </c>
      <c r="GHO1" t="s">
        <v>5184</v>
      </c>
      <c r="GHP1" t="s">
        <v>5185</v>
      </c>
      <c r="GHQ1" t="s">
        <v>5186</v>
      </c>
      <c r="GHR1" t="s">
        <v>5187</v>
      </c>
      <c r="GHS1" t="s">
        <v>5188</v>
      </c>
      <c r="GHT1" t="s">
        <v>5189</v>
      </c>
      <c r="GHU1" t="s">
        <v>5190</v>
      </c>
      <c r="GHV1" t="s">
        <v>5191</v>
      </c>
      <c r="GHW1" t="s">
        <v>5192</v>
      </c>
      <c r="GHX1" t="s">
        <v>5193</v>
      </c>
      <c r="GHY1" t="s">
        <v>5194</v>
      </c>
      <c r="GHZ1" t="s">
        <v>5195</v>
      </c>
      <c r="GIA1" t="s">
        <v>5196</v>
      </c>
      <c r="GIB1" t="s">
        <v>5197</v>
      </c>
      <c r="GIC1" t="s">
        <v>5198</v>
      </c>
      <c r="GID1" t="s">
        <v>5199</v>
      </c>
      <c r="GIE1" t="s">
        <v>5200</v>
      </c>
      <c r="GIF1" t="s">
        <v>5201</v>
      </c>
      <c r="GIG1" t="s">
        <v>5202</v>
      </c>
      <c r="GIH1" t="s">
        <v>5203</v>
      </c>
      <c r="GII1" t="s">
        <v>5204</v>
      </c>
      <c r="GIJ1" t="s">
        <v>5205</v>
      </c>
      <c r="GIK1" t="s">
        <v>5206</v>
      </c>
      <c r="GIL1" t="s">
        <v>5207</v>
      </c>
      <c r="GIM1" t="s">
        <v>5208</v>
      </c>
      <c r="GIN1" t="s">
        <v>5209</v>
      </c>
      <c r="GIO1" t="s">
        <v>5210</v>
      </c>
      <c r="GIP1" t="s">
        <v>5211</v>
      </c>
      <c r="GIQ1" t="s">
        <v>5212</v>
      </c>
      <c r="GIR1" t="s">
        <v>5213</v>
      </c>
      <c r="GIS1" t="s">
        <v>5214</v>
      </c>
      <c r="GIT1" t="s">
        <v>5215</v>
      </c>
      <c r="GIU1" t="s">
        <v>5216</v>
      </c>
      <c r="GIV1" t="s">
        <v>5217</v>
      </c>
      <c r="GIW1" t="s">
        <v>5218</v>
      </c>
      <c r="GIX1" t="s">
        <v>5219</v>
      </c>
      <c r="GIY1" t="s">
        <v>5220</v>
      </c>
      <c r="GIZ1" t="s">
        <v>5221</v>
      </c>
      <c r="GJA1" t="s">
        <v>5222</v>
      </c>
      <c r="GJB1" t="s">
        <v>5223</v>
      </c>
      <c r="GJC1" t="s">
        <v>5224</v>
      </c>
      <c r="GJD1" t="s">
        <v>5225</v>
      </c>
      <c r="GJE1" t="s">
        <v>5226</v>
      </c>
      <c r="GJF1" t="s">
        <v>5227</v>
      </c>
      <c r="GJG1" t="s">
        <v>5228</v>
      </c>
      <c r="GJH1" t="s">
        <v>5229</v>
      </c>
      <c r="GJI1" t="s">
        <v>5230</v>
      </c>
      <c r="GJJ1" t="s">
        <v>5231</v>
      </c>
      <c r="GJK1" t="s">
        <v>5232</v>
      </c>
      <c r="GJL1" t="s">
        <v>5233</v>
      </c>
      <c r="GJM1" t="s">
        <v>5234</v>
      </c>
      <c r="GJN1" t="s">
        <v>5235</v>
      </c>
      <c r="GJO1" t="s">
        <v>5236</v>
      </c>
      <c r="GJP1" t="s">
        <v>5237</v>
      </c>
      <c r="GJQ1" t="s">
        <v>5238</v>
      </c>
      <c r="GJR1" t="s">
        <v>5239</v>
      </c>
      <c r="GJS1" t="s">
        <v>5240</v>
      </c>
      <c r="GJT1" t="s">
        <v>5241</v>
      </c>
      <c r="GJU1" t="s">
        <v>5242</v>
      </c>
      <c r="GJV1" t="s">
        <v>5243</v>
      </c>
      <c r="GJW1" t="s">
        <v>5244</v>
      </c>
      <c r="GJX1" t="s">
        <v>5245</v>
      </c>
      <c r="GJY1" t="s">
        <v>5246</v>
      </c>
      <c r="GJZ1" t="s">
        <v>5247</v>
      </c>
      <c r="GKA1" t="s">
        <v>5248</v>
      </c>
      <c r="GKB1" t="s">
        <v>5249</v>
      </c>
      <c r="GKC1" t="s">
        <v>5250</v>
      </c>
      <c r="GKD1" t="s">
        <v>5251</v>
      </c>
      <c r="GKE1" t="s">
        <v>5252</v>
      </c>
      <c r="GKF1" t="s">
        <v>5253</v>
      </c>
      <c r="GKG1" t="s">
        <v>5254</v>
      </c>
      <c r="GKH1" t="s">
        <v>5255</v>
      </c>
      <c r="GKI1" t="s">
        <v>5256</v>
      </c>
      <c r="GKJ1" t="s">
        <v>5257</v>
      </c>
      <c r="GKK1" t="s">
        <v>5258</v>
      </c>
      <c r="GKL1" t="s">
        <v>5259</v>
      </c>
      <c r="GKM1" t="s">
        <v>5260</v>
      </c>
      <c r="GKN1" t="s">
        <v>5261</v>
      </c>
      <c r="GKO1" t="s">
        <v>5262</v>
      </c>
      <c r="GKP1" t="s">
        <v>5263</v>
      </c>
      <c r="GKQ1" t="s">
        <v>5264</v>
      </c>
      <c r="GKR1" t="s">
        <v>5265</v>
      </c>
      <c r="GKS1" t="s">
        <v>5266</v>
      </c>
      <c r="GKT1" t="s">
        <v>5267</v>
      </c>
      <c r="GKU1" t="s">
        <v>5268</v>
      </c>
      <c r="GKV1" t="s">
        <v>5269</v>
      </c>
      <c r="GKW1" t="s">
        <v>5270</v>
      </c>
      <c r="GKX1" t="s">
        <v>5271</v>
      </c>
      <c r="GKY1" t="s">
        <v>5272</v>
      </c>
      <c r="GKZ1" t="s">
        <v>5273</v>
      </c>
      <c r="GLA1" t="s">
        <v>5274</v>
      </c>
      <c r="GLB1" t="s">
        <v>5275</v>
      </c>
      <c r="GLC1" t="s">
        <v>5276</v>
      </c>
      <c r="GLD1" t="s">
        <v>5277</v>
      </c>
      <c r="GLE1" t="s">
        <v>5278</v>
      </c>
      <c r="GLF1" t="s">
        <v>5279</v>
      </c>
      <c r="GLG1" t="s">
        <v>5280</v>
      </c>
      <c r="GLH1" t="s">
        <v>5281</v>
      </c>
      <c r="GLI1" t="s">
        <v>5282</v>
      </c>
      <c r="GLJ1" t="s">
        <v>5283</v>
      </c>
      <c r="GLK1" t="s">
        <v>5284</v>
      </c>
      <c r="GLL1" t="s">
        <v>5285</v>
      </c>
      <c r="GLM1" t="s">
        <v>5286</v>
      </c>
      <c r="GLN1" t="s">
        <v>5287</v>
      </c>
      <c r="GLO1" t="s">
        <v>5288</v>
      </c>
      <c r="GLP1" t="s">
        <v>5289</v>
      </c>
      <c r="GLQ1" t="s">
        <v>5290</v>
      </c>
      <c r="GLR1" t="s">
        <v>5291</v>
      </c>
      <c r="GLS1" t="s">
        <v>5292</v>
      </c>
      <c r="GLT1" t="s">
        <v>5293</v>
      </c>
      <c r="GLU1" t="s">
        <v>5294</v>
      </c>
      <c r="GLV1" t="s">
        <v>5295</v>
      </c>
      <c r="GLW1" t="s">
        <v>5296</v>
      </c>
      <c r="GLX1" t="s">
        <v>5297</v>
      </c>
      <c r="GLY1" t="s">
        <v>5298</v>
      </c>
      <c r="GLZ1" t="s">
        <v>5299</v>
      </c>
      <c r="GMA1" t="s">
        <v>5300</v>
      </c>
      <c r="GMB1" t="s">
        <v>5301</v>
      </c>
      <c r="GMC1" t="s">
        <v>5302</v>
      </c>
      <c r="GMD1" t="s">
        <v>5303</v>
      </c>
      <c r="GME1" t="s">
        <v>5304</v>
      </c>
      <c r="GMF1" t="s">
        <v>5305</v>
      </c>
      <c r="GMG1" t="s">
        <v>5306</v>
      </c>
      <c r="GMH1" t="s">
        <v>5307</v>
      </c>
      <c r="GMI1" t="s">
        <v>5308</v>
      </c>
      <c r="GMJ1" t="s">
        <v>5309</v>
      </c>
      <c r="GMK1" t="s">
        <v>5310</v>
      </c>
      <c r="GML1" t="s">
        <v>5311</v>
      </c>
      <c r="GMM1" t="s">
        <v>5312</v>
      </c>
      <c r="GMN1" t="s">
        <v>5313</v>
      </c>
      <c r="GMO1" t="s">
        <v>5314</v>
      </c>
      <c r="GMP1" t="s">
        <v>5315</v>
      </c>
      <c r="GMQ1" t="s">
        <v>5316</v>
      </c>
      <c r="GMR1" t="s">
        <v>5317</v>
      </c>
      <c r="GMS1" t="s">
        <v>5318</v>
      </c>
      <c r="GMT1" t="s">
        <v>5319</v>
      </c>
      <c r="GMU1" t="s">
        <v>5320</v>
      </c>
      <c r="GMV1" t="s">
        <v>5321</v>
      </c>
      <c r="GMW1" t="s">
        <v>5322</v>
      </c>
      <c r="GMX1" t="s">
        <v>5323</v>
      </c>
      <c r="GMY1" t="s">
        <v>5324</v>
      </c>
      <c r="GMZ1" t="s">
        <v>5325</v>
      </c>
      <c r="GNA1" t="s">
        <v>5326</v>
      </c>
      <c r="GNB1" t="s">
        <v>5327</v>
      </c>
      <c r="GNC1" t="s">
        <v>5328</v>
      </c>
      <c r="GND1" t="s">
        <v>5329</v>
      </c>
      <c r="GNE1" t="s">
        <v>5330</v>
      </c>
      <c r="GNF1" t="s">
        <v>5331</v>
      </c>
      <c r="GNG1" t="s">
        <v>5332</v>
      </c>
      <c r="GNH1" t="s">
        <v>5333</v>
      </c>
      <c r="GNI1" t="s">
        <v>5334</v>
      </c>
      <c r="GNJ1" t="s">
        <v>5335</v>
      </c>
      <c r="GNK1" t="s">
        <v>5336</v>
      </c>
      <c r="GNL1" t="s">
        <v>5337</v>
      </c>
      <c r="GNM1" t="s">
        <v>5338</v>
      </c>
      <c r="GNN1" t="s">
        <v>5339</v>
      </c>
      <c r="GNO1" t="s">
        <v>5340</v>
      </c>
      <c r="GNP1" t="s">
        <v>5341</v>
      </c>
      <c r="GNQ1" t="s">
        <v>5342</v>
      </c>
      <c r="GNR1" t="s">
        <v>5343</v>
      </c>
      <c r="GNS1" t="s">
        <v>5344</v>
      </c>
      <c r="GNT1" t="s">
        <v>5345</v>
      </c>
      <c r="GNU1" t="s">
        <v>5346</v>
      </c>
      <c r="GNV1" t="s">
        <v>5347</v>
      </c>
      <c r="GNW1" t="s">
        <v>5348</v>
      </c>
      <c r="GNX1" t="s">
        <v>5349</v>
      </c>
      <c r="GNY1" t="s">
        <v>5350</v>
      </c>
      <c r="GNZ1" t="s">
        <v>5351</v>
      </c>
      <c r="GOA1" t="s">
        <v>5352</v>
      </c>
      <c r="GOB1" t="s">
        <v>5353</v>
      </c>
      <c r="GOC1" t="s">
        <v>5354</v>
      </c>
      <c r="GOD1" t="s">
        <v>5355</v>
      </c>
      <c r="GOE1" t="s">
        <v>5356</v>
      </c>
      <c r="GOF1" t="s">
        <v>5357</v>
      </c>
      <c r="GOG1" t="s">
        <v>5358</v>
      </c>
      <c r="GOH1" t="s">
        <v>5359</v>
      </c>
      <c r="GOI1" t="s">
        <v>5360</v>
      </c>
      <c r="GOJ1" t="s">
        <v>5361</v>
      </c>
      <c r="GOK1" t="s">
        <v>5362</v>
      </c>
      <c r="GOL1" t="s">
        <v>5363</v>
      </c>
      <c r="GOM1" t="s">
        <v>5364</v>
      </c>
      <c r="GON1" t="s">
        <v>5365</v>
      </c>
      <c r="GOO1" t="s">
        <v>5366</v>
      </c>
      <c r="GOP1" t="s">
        <v>5367</v>
      </c>
      <c r="GOQ1" t="s">
        <v>5368</v>
      </c>
      <c r="GOR1" t="s">
        <v>5369</v>
      </c>
      <c r="GOS1" t="s">
        <v>5370</v>
      </c>
      <c r="GOT1" t="s">
        <v>5371</v>
      </c>
      <c r="GOU1" t="s">
        <v>5372</v>
      </c>
      <c r="GOV1" t="s">
        <v>5373</v>
      </c>
      <c r="GOW1" t="s">
        <v>5374</v>
      </c>
      <c r="GOX1" t="s">
        <v>5375</v>
      </c>
      <c r="GOY1" t="s">
        <v>5376</v>
      </c>
      <c r="GOZ1" t="s">
        <v>5377</v>
      </c>
      <c r="GPA1" t="s">
        <v>5378</v>
      </c>
      <c r="GPB1" t="s">
        <v>5379</v>
      </c>
      <c r="GPC1" t="s">
        <v>5380</v>
      </c>
      <c r="GPD1" t="s">
        <v>5381</v>
      </c>
      <c r="GPE1" t="s">
        <v>5382</v>
      </c>
      <c r="GPF1" t="s">
        <v>5383</v>
      </c>
      <c r="GPG1" t="s">
        <v>5384</v>
      </c>
      <c r="GPH1" t="s">
        <v>5385</v>
      </c>
      <c r="GPI1" t="s">
        <v>5386</v>
      </c>
      <c r="GPJ1" t="s">
        <v>5387</v>
      </c>
      <c r="GPK1" t="s">
        <v>5388</v>
      </c>
      <c r="GPL1" t="s">
        <v>5389</v>
      </c>
      <c r="GPM1" t="s">
        <v>5390</v>
      </c>
      <c r="GPN1" t="s">
        <v>5391</v>
      </c>
      <c r="GPO1" t="s">
        <v>5392</v>
      </c>
      <c r="GPP1" t="s">
        <v>5393</v>
      </c>
      <c r="GPQ1" t="s">
        <v>5394</v>
      </c>
      <c r="GPR1" t="s">
        <v>5395</v>
      </c>
      <c r="GPS1" t="s">
        <v>5396</v>
      </c>
      <c r="GPT1" t="s">
        <v>5397</v>
      </c>
      <c r="GPU1" t="s">
        <v>5398</v>
      </c>
      <c r="GPV1" t="s">
        <v>5399</v>
      </c>
      <c r="GPW1" t="s">
        <v>5400</v>
      </c>
      <c r="GPX1" t="s">
        <v>5401</v>
      </c>
      <c r="GPY1" t="s">
        <v>5402</v>
      </c>
      <c r="GPZ1" t="s">
        <v>5403</v>
      </c>
      <c r="GQA1" t="s">
        <v>5404</v>
      </c>
      <c r="GQB1" t="s">
        <v>5405</v>
      </c>
      <c r="GQC1" t="s">
        <v>5406</v>
      </c>
      <c r="GQD1" t="s">
        <v>5407</v>
      </c>
      <c r="GQE1" t="s">
        <v>5408</v>
      </c>
      <c r="GQF1" t="s">
        <v>5409</v>
      </c>
      <c r="GQG1" t="s">
        <v>5410</v>
      </c>
      <c r="GQH1" t="s">
        <v>5411</v>
      </c>
      <c r="GQI1" t="s">
        <v>5412</v>
      </c>
      <c r="GQJ1" t="s">
        <v>5413</v>
      </c>
      <c r="GQK1" t="s">
        <v>5414</v>
      </c>
      <c r="GQL1" t="s">
        <v>5415</v>
      </c>
      <c r="GQM1" t="s">
        <v>5416</v>
      </c>
      <c r="GQN1" t="s">
        <v>5417</v>
      </c>
      <c r="GQO1" t="s">
        <v>5418</v>
      </c>
      <c r="GQP1" t="s">
        <v>5419</v>
      </c>
      <c r="GQQ1" t="s">
        <v>5420</v>
      </c>
      <c r="GQR1" t="s">
        <v>5421</v>
      </c>
      <c r="GQS1" t="s">
        <v>5422</v>
      </c>
      <c r="GQT1" t="s">
        <v>5423</v>
      </c>
      <c r="GQU1" t="s">
        <v>5424</v>
      </c>
      <c r="GQV1" t="s">
        <v>5425</v>
      </c>
      <c r="GQW1" t="s">
        <v>5426</v>
      </c>
      <c r="GQX1" t="s">
        <v>5427</v>
      </c>
      <c r="GQY1" t="s">
        <v>5428</v>
      </c>
      <c r="GQZ1" t="s">
        <v>5429</v>
      </c>
      <c r="GRA1" t="s">
        <v>5430</v>
      </c>
      <c r="GRB1" t="s">
        <v>5431</v>
      </c>
      <c r="GRC1" t="s">
        <v>5432</v>
      </c>
      <c r="GRD1" t="s">
        <v>5433</v>
      </c>
      <c r="GRE1" t="s">
        <v>5434</v>
      </c>
      <c r="GRF1" t="s">
        <v>5435</v>
      </c>
      <c r="GRG1" t="s">
        <v>5436</v>
      </c>
      <c r="GRH1" t="s">
        <v>5437</v>
      </c>
      <c r="GRI1" t="s">
        <v>5438</v>
      </c>
      <c r="GRJ1" t="s">
        <v>5439</v>
      </c>
      <c r="GRK1" t="s">
        <v>5440</v>
      </c>
      <c r="GRL1" t="s">
        <v>5441</v>
      </c>
      <c r="GRM1" t="s">
        <v>5442</v>
      </c>
      <c r="GRN1" t="s">
        <v>5443</v>
      </c>
      <c r="GRO1" t="s">
        <v>5444</v>
      </c>
      <c r="GRP1" t="s">
        <v>5445</v>
      </c>
      <c r="GRQ1" t="s">
        <v>5446</v>
      </c>
      <c r="GRR1" t="s">
        <v>5447</v>
      </c>
      <c r="GRS1" t="s">
        <v>5448</v>
      </c>
      <c r="GRT1" t="s">
        <v>5449</v>
      </c>
      <c r="GRU1" t="s">
        <v>5450</v>
      </c>
      <c r="GRV1" t="s">
        <v>5451</v>
      </c>
      <c r="GRW1" t="s">
        <v>5452</v>
      </c>
      <c r="GRX1" t="s">
        <v>5453</v>
      </c>
      <c r="GRY1" t="s">
        <v>5454</v>
      </c>
      <c r="GRZ1" t="s">
        <v>5455</v>
      </c>
      <c r="GSA1" t="s">
        <v>5456</v>
      </c>
      <c r="GSB1" t="s">
        <v>5457</v>
      </c>
      <c r="GSC1" t="s">
        <v>5458</v>
      </c>
      <c r="GSD1" t="s">
        <v>5459</v>
      </c>
      <c r="GSE1" t="s">
        <v>5460</v>
      </c>
      <c r="GSF1" t="s">
        <v>5461</v>
      </c>
      <c r="GSG1" t="s">
        <v>5462</v>
      </c>
      <c r="GSH1" t="s">
        <v>5463</v>
      </c>
      <c r="GSI1" t="s">
        <v>5464</v>
      </c>
      <c r="GSJ1" t="s">
        <v>5465</v>
      </c>
      <c r="GSK1" t="s">
        <v>5466</v>
      </c>
      <c r="GSL1" t="s">
        <v>5467</v>
      </c>
      <c r="GSM1" t="s">
        <v>5468</v>
      </c>
      <c r="GSN1" t="s">
        <v>5469</v>
      </c>
      <c r="GSO1" t="s">
        <v>5470</v>
      </c>
      <c r="GSP1" t="s">
        <v>5471</v>
      </c>
      <c r="GSQ1" t="s">
        <v>5472</v>
      </c>
      <c r="GSR1" t="s">
        <v>5473</v>
      </c>
      <c r="GSS1" t="s">
        <v>5474</v>
      </c>
      <c r="GST1" t="s">
        <v>5475</v>
      </c>
      <c r="GSU1" t="s">
        <v>5476</v>
      </c>
      <c r="GSV1" t="s">
        <v>5477</v>
      </c>
      <c r="GSW1" t="s">
        <v>5478</v>
      </c>
      <c r="GSX1" t="s">
        <v>5479</v>
      </c>
      <c r="GSY1" t="s">
        <v>5480</v>
      </c>
      <c r="GSZ1" t="s">
        <v>5481</v>
      </c>
      <c r="GTA1" t="s">
        <v>5482</v>
      </c>
      <c r="GTB1" t="s">
        <v>5483</v>
      </c>
      <c r="GTC1" t="s">
        <v>5484</v>
      </c>
      <c r="GTD1" t="s">
        <v>5485</v>
      </c>
      <c r="GTE1" t="s">
        <v>5486</v>
      </c>
      <c r="GTF1" t="s">
        <v>5487</v>
      </c>
      <c r="GTG1" t="s">
        <v>5488</v>
      </c>
      <c r="GTH1" t="s">
        <v>5489</v>
      </c>
      <c r="GTI1" t="s">
        <v>5490</v>
      </c>
      <c r="GTJ1" t="s">
        <v>5491</v>
      </c>
      <c r="GTK1" t="s">
        <v>5492</v>
      </c>
      <c r="GTL1" t="s">
        <v>5493</v>
      </c>
      <c r="GTM1" t="s">
        <v>5494</v>
      </c>
      <c r="GTN1" t="s">
        <v>5495</v>
      </c>
      <c r="GTO1" t="s">
        <v>5496</v>
      </c>
      <c r="GTP1" t="s">
        <v>5497</v>
      </c>
      <c r="GTQ1" t="s">
        <v>5498</v>
      </c>
      <c r="GTR1" t="s">
        <v>5499</v>
      </c>
      <c r="GTS1" t="s">
        <v>5500</v>
      </c>
      <c r="GTT1" t="s">
        <v>5501</v>
      </c>
      <c r="GTU1" t="s">
        <v>5502</v>
      </c>
      <c r="GTV1" t="s">
        <v>5503</v>
      </c>
      <c r="GTW1" t="s">
        <v>5504</v>
      </c>
      <c r="GTX1" t="s">
        <v>5505</v>
      </c>
      <c r="GTY1" t="s">
        <v>5506</v>
      </c>
      <c r="GTZ1" t="s">
        <v>5507</v>
      </c>
      <c r="GUA1" t="s">
        <v>5508</v>
      </c>
      <c r="GUB1" t="s">
        <v>5509</v>
      </c>
      <c r="GUC1" t="s">
        <v>5510</v>
      </c>
      <c r="GUD1" t="s">
        <v>5511</v>
      </c>
      <c r="GUE1" t="s">
        <v>5512</v>
      </c>
      <c r="GUF1" t="s">
        <v>5513</v>
      </c>
      <c r="GUG1" t="s">
        <v>5514</v>
      </c>
      <c r="GUH1" t="s">
        <v>5515</v>
      </c>
      <c r="GUI1" t="s">
        <v>5516</v>
      </c>
      <c r="GUJ1" t="s">
        <v>5517</v>
      </c>
      <c r="GUK1" t="s">
        <v>5518</v>
      </c>
      <c r="GUL1" t="s">
        <v>5519</v>
      </c>
      <c r="GUM1" t="s">
        <v>5520</v>
      </c>
      <c r="GUN1" t="s">
        <v>5521</v>
      </c>
      <c r="GUO1" t="s">
        <v>5522</v>
      </c>
      <c r="GUP1" t="s">
        <v>5523</v>
      </c>
      <c r="GUQ1" t="s">
        <v>5524</v>
      </c>
      <c r="GUR1" t="s">
        <v>5525</v>
      </c>
      <c r="GUS1" t="s">
        <v>5526</v>
      </c>
      <c r="GUT1" t="s">
        <v>5527</v>
      </c>
      <c r="GUU1" t="s">
        <v>5528</v>
      </c>
      <c r="GUV1" t="s">
        <v>5529</v>
      </c>
      <c r="GUW1" t="s">
        <v>5530</v>
      </c>
      <c r="GUX1" t="s">
        <v>5531</v>
      </c>
      <c r="GUY1" t="s">
        <v>5532</v>
      </c>
      <c r="GUZ1" t="s">
        <v>5533</v>
      </c>
      <c r="GVA1" t="s">
        <v>5534</v>
      </c>
      <c r="GVB1" t="s">
        <v>5535</v>
      </c>
      <c r="GVC1" t="s">
        <v>5536</v>
      </c>
      <c r="GVD1" t="s">
        <v>5537</v>
      </c>
      <c r="GVE1" t="s">
        <v>5538</v>
      </c>
      <c r="GVF1" t="s">
        <v>5539</v>
      </c>
      <c r="GVG1" t="s">
        <v>5540</v>
      </c>
      <c r="GVH1" t="s">
        <v>5541</v>
      </c>
      <c r="GVI1" t="s">
        <v>5542</v>
      </c>
      <c r="GVJ1" t="s">
        <v>5543</v>
      </c>
      <c r="GVK1" t="s">
        <v>5544</v>
      </c>
      <c r="GVL1" t="s">
        <v>5545</v>
      </c>
      <c r="GVM1" t="s">
        <v>5546</v>
      </c>
      <c r="GVN1" t="s">
        <v>5547</v>
      </c>
      <c r="GVO1" t="s">
        <v>5548</v>
      </c>
      <c r="GVP1" t="s">
        <v>5549</v>
      </c>
      <c r="GVQ1" t="s">
        <v>5550</v>
      </c>
      <c r="GVR1" t="s">
        <v>5551</v>
      </c>
      <c r="GVS1" t="s">
        <v>5552</v>
      </c>
      <c r="GVT1" t="s">
        <v>5553</v>
      </c>
      <c r="GVU1" t="s">
        <v>5554</v>
      </c>
      <c r="GVV1" t="s">
        <v>5555</v>
      </c>
      <c r="GVW1" t="s">
        <v>5556</v>
      </c>
      <c r="GVX1" t="s">
        <v>5557</v>
      </c>
      <c r="GVY1" t="s">
        <v>5558</v>
      </c>
      <c r="GVZ1" t="s">
        <v>5559</v>
      </c>
      <c r="GWA1" t="s">
        <v>5560</v>
      </c>
      <c r="GWB1" t="s">
        <v>5561</v>
      </c>
      <c r="GWC1" t="s">
        <v>5562</v>
      </c>
      <c r="GWD1" t="s">
        <v>5563</v>
      </c>
      <c r="GWE1" t="s">
        <v>5564</v>
      </c>
      <c r="GWF1" t="s">
        <v>5565</v>
      </c>
      <c r="GWG1" t="s">
        <v>5566</v>
      </c>
      <c r="GWH1" t="s">
        <v>5567</v>
      </c>
      <c r="GWI1" t="s">
        <v>5568</v>
      </c>
      <c r="GWJ1" t="s">
        <v>5569</v>
      </c>
      <c r="GWK1" t="s">
        <v>5570</v>
      </c>
      <c r="GWL1" t="s">
        <v>5571</v>
      </c>
      <c r="GWM1" t="s">
        <v>5572</v>
      </c>
      <c r="GWN1" t="s">
        <v>5573</v>
      </c>
      <c r="GWO1" t="s">
        <v>5574</v>
      </c>
      <c r="GWP1" t="s">
        <v>5575</v>
      </c>
      <c r="GWQ1" t="s">
        <v>5576</v>
      </c>
      <c r="GWR1" t="s">
        <v>5577</v>
      </c>
      <c r="GWS1" t="s">
        <v>5578</v>
      </c>
      <c r="GWT1" t="s">
        <v>5579</v>
      </c>
      <c r="GWU1" t="s">
        <v>5580</v>
      </c>
      <c r="GWV1" t="s">
        <v>5581</v>
      </c>
      <c r="GWW1" t="s">
        <v>5582</v>
      </c>
      <c r="GWX1" t="s">
        <v>5583</v>
      </c>
      <c r="GWY1" t="s">
        <v>5584</v>
      </c>
      <c r="GWZ1" t="s">
        <v>5585</v>
      </c>
      <c r="GXA1" t="s">
        <v>5586</v>
      </c>
      <c r="GXB1" t="s">
        <v>5587</v>
      </c>
      <c r="GXC1" t="s">
        <v>5588</v>
      </c>
      <c r="GXD1" t="s">
        <v>5589</v>
      </c>
      <c r="GXE1" t="s">
        <v>5590</v>
      </c>
      <c r="GXF1" t="s">
        <v>5591</v>
      </c>
      <c r="GXG1" t="s">
        <v>5592</v>
      </c>
      <c r="GXH1" t="s">
        <v>5593</v>
      </c>
      <c r="GXI1" t="s">
        <v>5594</v>
      </c>
      <c r="GXJ1" t="s">
        <v>5595</v>
      </c>
      <c r="GXK1" t="s">
        <v>5596</v>
      </c>
      <c r="GXL1" t="s">
        <v>5597</v>
      </c>
      <c r="GXM1" t="s">
        <v>5598</v>
      </c>
      <c r="GXN1" t="s">
        <v>5599</v>
      </c>
      <c r="GXO1" t="s">
        <v>5600</v>
      </c>
      <c r="GXP1" t="s">
        <v>5601</v>
      </c>
      <c r="GXQ1" t="s">
        <v>5602</v>
      </c>
      <c r="GXR1" t="s">
        <v>5603</v>
      </c>
      <c r="GXS1" t="s">
        <v>5604</v>
      </c>
      <c r="GXT1" t="s">
        <v>5605</v>
      </c>
      <c r="GXU1" t="s">
        <v>5606</v>
      </c>
      <c r="GXV1" t="s">
        <v>5607</v>
      </c>
      <c r="GXW1" t="s">
        <v>5608</v>
      </c>
      <c r="GXX1" t="s">
        <v>5609</v>
      </c>
      <c r="GXY1" t="s">
        <v>5610</v>
      </c>
      <c r="GXZ1" t="s">
        <v>5611</v>
      </c>
      <c r="GYA1" t="s">
        <v>5612</v>
      </c>
      <c r="GYB1" t="s">
        <v>5613</v>
      </c>
      <c r="GYC1" t="s">
        <v>5614</v>
      </c>
      <c r="GYD1" t="s">
        <v>5615</v>
      </c>
      <c r="GYE1" t="s">
        <v>5616</v>
      </c>
      <c r="GYF1" t="s">
        <v>5617</v>
      </c>
      <c r="GYG1" t="s">
        <v>5618</v>
      </c>
      <c r="GYH1" t="s">
        <v>5619</v>
      </c>
      <c r="GYI1" t="s">
        <v>5620</v>
      </c>
      <c r="GYJ1" t="s">
        <v>5621</v>
      </c>
      <c r="GYK1" t="s">
        <v>5622</v>
      </c>
      <c r="GYL1" t="s">
        <v>5623</v>
      </c>
      <c r="GYM1" t="s">
        <v>5624</v>
      </c>
      <c r="GYN1" t="s">
        <v>5625</v>
      </c>
      <c r="GYO1" t="s">
        <v>5626</v>
      </c>
      <c r="GYP1" t="s">
        <v>5627</v>
      </c>
      <c r="GYQ1" t="s">
        <v>5628</v>
      </c>
      <c r="GYR1" t="s">
        <v>5629</v>
      </c>
      <c r="GYS1" t="s">
        <v>5630</v>
      </c>
      <c r="GYT1" t="s">
        <v>5631</v>
      </c>
      <c r="GYU1" t="s">
        <v>5632</v>
      </c>
      <c r="GYV1" t="s">
        <v>5633</v>
      </c>
      <c r="GYW1" t="s">
        <v>5634</v>
      </c>
      <c r="GYX1" t="s">
        <v>5635</v>
      </c>
      <c r="GYY1" t="s">
        <v>5636</v>
      </c>
      <c r="GYZ1" t="s">
        <v>5637</v>
      </c>
      <c r="GZA1" t="s">
        <v>5638</v>
      </c>
      <c r="GZB1" t="s">
        <v>5639</v>
      </c>
      <c r="GZC1" t="s">
        <v>5640</v>
      </c>
      <c r="GZD1" t="s">
        <v>5641</v>
      </c>
      <c r="GZE1" t="s">
        <v>5642</v>
      </c>
      <c r="GZF1" t="s">
        <v>5643</v>
      </c>
      <c r="GZG1" t="s">
        <v>5644</v>
      </c>
      <c r="GZH1" t="s">
        <v>5645</v>
      </c>
      <c r="GZI1" t="s">
        <v>5646</v>
      </c>
      <c r="GZJ1" t="s">
        <v>5647</v>
      </c>
      <c r="GZK1" t="s">
        <v>5648</v>
      </c>
      <c r="GZL1" t="s">
        <v>5649</v>
      </c>
      <c r="GZM1" t="s">
        <v>5650</v>
      </c>
      <c r="GZN1" t="s">
        <v>5651</v>
      </c>
      <c r="GZO1" t="s">
        <v>5652</v>
      </c>
      <c r="GZP1" t="s">
        <v>5653</v>
      </c>
      <c r="GZQ1" t="s">
        <v>5654</v>
      </c>
      <c r="GZR1" t="s">
        <v>5655</v>
      </c>
      <c r="GZS1" t="s">
        <v>5656</v>
      </c>
      <c r="GZT1" t="s">
        <v>5657</v>
      </c>
      <c r="GZU1" t="s">
        <v>5658</v>
      </c>
      <c r="GZV1" t="s">
        <v>5659</v>
      </c>
      <c r="GZW1" t="s">
        <v>5660</v>
      </c>
      <c r="GZX1" t="s">
        <v>5661</v>
      </c>
      <c r="GZY1" t="s">
        <v>5662</v>
      </c>
      <c r="GZZ1" t="s">
        <v>5663</v>
      </c>
      <c r="HAA1" t="s">
        <v>5664</v>
      </c>
      <c r="HAB1" t="s">
        <v>5665</v>
      </c>
      <c r="HAC1" t="s">
        <v>5666</v>
      </c>
      <c r="HAD1" t="s">
        <v>5667</v>
      </c>
      <c r="HAE1" t="s">
        <v>5668</v>
      </c>
      <c r="HAF1" t="s">
        <v>5669</v>
      </c>
      <c r="HAG1" t="s">
        <v>5670</v>
      </c>
      <c r="HAH1" t="s">
        <v>5671</v>
      </c>
      <c r="HAI1" t="s">
        <v>5672</v>
      </c>
      <c r="HAJ1" t="s">
        <v>5673</v>
      </c>
      <c r="HAK1" t="s">
        <v>5674</v>
      </c>
      <c r="HAL1" t="s">
        <v>5675</v>
      </c>
      <c r="HAM1" t="s">
        <v>5676</v>
      </c>
      <c r="HAN1" t="s">
        <v>5677</v>
      </c>
      <c r="HAO1" t="s">
        <v>5678</v>
      </c>
      <c r="HAP1" t="s">
        <v>5679</v>
      </c>
      <c r="HAQ1" t="s">
        <v>5680</v>
      </c>
      <c r="HAR1" t="s">
        <v>5681</v>
      </c>
      <c r="HAS1" t="s">
        <v>5682</v>
      </c>
      <c r="HAT1" t="s">
        <v>5683</v>
      </c>
      <c r="HAU1" t="s">
        <v>5684</v>
      </c>
      <c r="HAV1" t="s">
        <v>5685</v>
      </c>
      <c r="HAW1" t="s">
        <v>5686</v>
      </c>
      <c r="HAX1" t="s">
        <v>5687</v>
      </c>
      <c r="HAY1" t="s">
        <v>5688</v>
      </c>
      <c r="HAZ1" t="s">
        <v>5689</v>
      </c>
      <c r="HBA1" t="s">
        <v>5690</v>
      </c>
      <c r="HBB1" t="s">
        <v>5691</v>
      </c>
      <c r="HBC1" t="s">
        <v>5692</v>
      </c>
      <c r="HBD1" t="s">
        <v>5693</v>
      </c>
      <c r="HBE1" t="s">
        <v>5694</v>
      </c>
      <c r="HBF1" t="s">
        <v>5695</v>
      </c>
      <c r="HBG1" t="s">
        <v>5696</v>
      </c>
      <c r="HBH1" t="s">
        <v>5697</v>
      </c>
      <c r="HBI1" t="s">
        <v>5698</v>
      </c>
      <c r="HBJ1" t="s">
        <v>5699</v>
      </c>
      <c r="HBK1" t="s">
        <v>5700</v>
      </c>
      <c r="HBL1" t="s">
        <v>5701</v>
      </c>
      <c r="HBM1" t="s">
        <v>5702</v>
      </c>
      <c r="HBN1" t="s">
        <v>5703</v>
      </c>
      <c r="HBO1" t="s">
        <v>5704</v>
      </c>
      <c r="HBP1" t="s">
        <v>5705</v>
      </c>
      <c r="HBQ1" t="s">
        <v>5706</v>
      </c>
      <c r="HBR1" t="s">
        <v>5707</v>
      </c>
      <c r="HBS1" t="s">
        <v>5708</v>
      </c>
      <c r="HBT1" t="s">
        <v>5709</v>
      </c>
      <c r="HBU1" t="s">
        <v>5710</v>
      </c>
      <c r="HBV1" t="s">
        <v>5711</v>
      </c>
      <c r="HBW1" t="s">
        <v>5712</v>
      </c>
      <c r="HBX1" t="s">
        <v>5713</v>
      </c>
      <c r="HBY1" t="s">
        <v>5714</v>
      </c>
      <c r="HBZ1" t="s">
        <v>5715</v>
      </c>
      <c r="HCA1" t="s">
        <v>5716</v>
      </c>
      <c r="HCB1" t="s">
        <v>5717</v>
      </c>
      <c r="HCC1" t="s">
        <v>5718</v>
      </c>
      <c r="HCD1" t="s">
        <v>5719</v>
      </c>
      <c r="HCE1" t="s">
        <v>5720</v>
      </c>
      <c r="HCF1" t="s">
        <v>5721</v>
      </c>
      <c r="HCG1" t="s">
        <v>5722</v>
      </c>
      <c r="HCH1" t="s">
        <v>5723</v>
      </c>
      <c r="HCI1" t="s">
        <v>5724</v>
      </c>
      <c r="HCJ1" t="s">
        <v>5725</v>
      </c>
      <c r="HCK1" t="s">
        <v>5726</v>
      </c>
      <c r="HCL1" t="s">
        <v>5727</v>
      </c>
      <c r="HCM1" t="s">
        <v>5728</v>
      </c>
      <c r="HCN1" t="s">
        <v>5729</v>
      </c>
      <c r="HCO1" t="s">
        <v>5730</v>
      </c>
      <c r="HCP1" t="s">
        <v>5731</v>
      </c>
      <c r="HCQ1" t="s">
        <v>5732</v>
      </c>
      <c r="HCR1" t="s">
        <v>5733</v>
      </c>
      <c r="HCS1" t="s">
        <v>5734</v>
      </c>
      <c r="HCT1" t="s">
        <v>5735</v>
      </c>
      <c r="HCU1" t="s">
        <v>5736</v>
      </c>
      <c r="HCV1" t="s">
        <v>5737</v>
      </c>
      <c r="HCW1" t="s">
        <v>5738</v>
      </c>
      <c r="HCX1" t="s">
        <v>5739</v>
      </c>
      <c r="HCY1" t="s">
        <v>5740</v>
      </c>
      <c r="HCZ1" t="s">
        <v>5741</v>
      </c>
      <c r="HDA1" t="s">
        <v>5742</v>
      </c>
      <c r="HDB1" t="s">
        <v>5743</v>
      </c>
      <c r="HDC1" t="s">
        <v>5744</v>
      </c>
      <c r="HDD1" t="s">
        <v>5745</v>
      </c>
      <c r="HDE1" t="s">
        <v>5746</v>
      </c>
      <c r="HDF1" t="s">
        <v>5747</v>
      </c>
      <c r="HDG1" t="s">
        <v>5748</v>
      </c>
      <c r="HDH1" t="s">
        <v>5749</v>
      </c>
      <c r="HDI1" t="s">
        <v>5750</v>
      </c>
      <c r="HDJ1" t="s">
        <v>5751</v>
      </c>
      <c r="HDK1" t="s">
        <v>5752</v>
      </c>
      <c r="HDL1" t="s">
        <v>5753</v>
      </c>
      <c r="HDM1" t="s">
        <v>5754</v>
      </c>
      <c r="HDN1" t="s">
        <v>5755</v>
      </c>
      <c r="HDO1" t="s">
        <v>5756</v>
      </c>
      <c r="HDP1" t="s">
        <v>5757</v>
      </c>
      <c r="HDQ1" t="s">
        <v>5758</v>
      </c>
      <c r="HDR1" t="s">
        <v>5759</v>
      </c>
      <c r="HDS1" t="s">
        <v>5760</v>
      </c>
      <c r="HDT1" t="s">
        <v>5761</v>
      </c>
      <c r="HDU1" t="s">
        <v>5762</v>
      </c>
      <c r="HDV1" t="s">
        <v>5763</v>
      </c>
      <c r="HDW1" t="s">
        <v>5764</v>
      </c>
      <c r="HDX1" t="s">
        <v>5765</v>
      </c>
      <c r="HDY1" t="s">
        <v>5766</v>
      </c>
      <c r="HDZ1" t="s">
        <v>5767</v>
      </c>
      <c r="HEA1" t="s">
        <v>5768</v>
      </c>
      <c r="HEB1" t="s">
        <v>5769</v>
      </c>
      <c r="HEC1" t="s">
        <v>5770</v>
      </c>
      <c r="HED1" t="s">
        <v>5771</v>
      </c>
      <c r="HEE1" t="s">
        <v>5772</v>
      </c>
      <c r="HEF1" t="s">
        <v>5773</v>
      </c>
      <c r="HEG1" t="s">
        <v>5774</v>
      </c>
      <c r="HEH1" t="s">
        <v>5775</v>
      </c>
      <c r="HEI1" t="s">
        <v>5776</v>
      </c>
      <c r="HEJ1" t="s">
        <v>5777</v>
      </c>
      <c r="HEK1" t="s">
        <v>5778</v>
      </c>
      <c r="HEL1" t="s">
        <v>5779</v>
      </c>
      <c r="HEM1" t="s">
        <v>5780</v>
      </c>
      <c r="HEN1" t="s">
        <v>5781</v>
      </c>
      <c r="HEO1" t="s">
        <v>5782</v>
      </c>
      <c r="HEP1" t="s">
        <v>5783</v>
      </c>
      <c r="HEQ1" t="s">
        <v>5784</v>
      </c>
      <c r="HER1" t="s">
        <v>5785</v>
      </c>
      <c r="HES1" t="s">
        <v>5786</v>
      </c>
      <c r="HET1" t="s">
        <v>5787</v>
      </c>
      <c r="HEU1" t="s">
        <v>5788</v>
      </c>
      <c r="HEV1" t="s">
        <v>5789</v>
      </c>
      <c r="HEW1" t="s">
        <v>5790</v>
      </c>
      <c r="HEX1" t="s">
        <v>5791</v>
      </c>
      <c r="HEY1" t="s">
        <v>5792</v>
      </c>
      <c r="HEZ1" t="s">
        <v>5793</v>
      </c>
      <c r="HFA1" t="s">
        <v>5794</v>
      </c>
      <c r="HFB1" t="s">
        <v>5795</v>
      </c>
      <c r="HFC1" t="s">
        <v>5796</v>
      </c>
      <c r="HFD1" t="s">
        <v>5797</v>
      </c>
      <c r="HFE1" t="s">
        <v>5798</v>
      </c>
      <c r="HFF1" t="s">
        <v>5799</v>
      </c>
      <c r="HFG1" t="s">
        <v>5800</v>
      </c>
      <c r="HFH1" t="s">
        <v>5801</v>
      </c>
      <c r="HFI1" t="s">
        <v>5802</v>
      </c>
      <c r="HFJ1" t="s">
        <v>5803</v>
      </c>
      <c r="HFK1" t="s">
        <v>5804</v>
      </c>
      <c r="HFL1" t="s">
        <v>5805</v>
      </c>
      <c r="HFM1" t="s">
        <v>5806</v>
      </c>
      <c r="HFN1" t="s">
        <v>5807</v>
      </c>
      <c r="HFO1" t="s">
        <v>5808</v>
      </c>
      <c r="HFP1" t="s">
        <v>5809</v>
      </c>
      <c r="HFQ1" t="s">
        <v>5810</v>
      </c>
      <c r="HFR1" t="s">
        <v>5811</v>
      </c>
      <c r="HFS1" t="s">
        <v>5812</v>
      </c>
      <c r="HFT1" t="s">
        <v>5813</v>
      </c>
      <c r="HFU1" t="s">
        <v>5814</v>
      </c>
      <c r="HFV1" t="s">
        <v>5815</v>
      </c>
      <c r="HFW1" t="s">
        <v>5816</v>
      </c>
      <c r="HFX1" t="s">
        <v>5817</v>
      </c>
      <c r="HFY1" t="s">
        <v>5818</v>
      </c>
      <c r="HFZ1" t="s">
        <v>5819</v>
      </c>
      <c r="HGA1" t="s">
        <v>5820</v>
      </c>
      <c r="HGB1" t="s">
        <v>5821</v>
      </c>
      <c r="HGC1" t="s">
        <v>5822</v>
      </c>
      <c r="HGD1" t="s">
        <v>5823</v>
      </c>
      <c r="HGE1" t="s">
        <v>5824</v>
      </c>
      <c r="HGF1" t="s">
        <v>5825</v>
      </c>
      <c r="HGG1" t="s">
        <v>5826</v>
      </c>
      <c r="HGH1" t="s">
        <v>5827</v>
      </c>
      <c r="HGI1" t="s">
        <v>5828</v>
      </c>
      <c r="HGJ1" t="s">
        <v>5829</v>
      </c>
      <c r="HGK1" t="s">
        <v>5830</v>
      </c>
      <c r="HGL1" t="s">
        <v>5831</v>
      </c>
      <c r="HGM1" t="s">
        <v>5832</v>
      </c>
      <c r="HGN1" t="s">
        <v>5833</v>
      </c>
      <c r="HGO1" t="s">
        <v>5834</v>
      </c>
      <c r="HGP1" t="s">
        <v>5835</v>
      </c>
      <c r="HGQ1" t="s">
        <v>5836</v>
      </c>
      <c r="HGR1" t="s">
        <v>5837</v>
      </c>
      <c r="HGS1" t="s">
        <v>5838</v>
      </c>
      <c r="HGT1" t="s">
        <v>5839</v>
      </c>
      <c r="HGU1" t="s">
        <v>5840</v>
      </c>
      <c r="HGV1" t="s">
        <v>5841</v>
      </c>
      <c r="HGW1" t="s">
        <v>5842</v>
      </c>
      <c r="HGX1" t="s">
        <v>5843</v>
      </c>
      <c r="HGY1" t="s">
        <v>5844</v>
      </c>
      <c r="HGZ1" t="s">
        <v>5845</v>
      </c>
      <c r="HHA1" t="s">
        <v>5846</v>
      </c>
      <c r="HHB1" t="s">
        <v>5847</v>
      </c>
      <c r="HHC1" t="s">
        <v>5848</v>
      </c>
      <c r="HHD1" t="s">
        <v>5849</v>
      </c>
      <c r="HHE1" t="s">
        <v>5850</v>
      </c>
      <c r="HHF1" t="s">
        <v>5851</v>
      </c>
      <c r="HHG1" t="s">
        <v>5852</v>
      </c>
      <c r="HHH1" t="s">
        <v>5853</v>
      </c>
      <c r="HHI1" t="s">
        <v>5854</v>
      </c>
      <c r="HHJ1" t="s">
        <v>5855</v>
      </c>
      <c r="HHK1" t="s">
        <v>5856</v>
      </c>
      <c r="HHL1" t="s">
        <v>5857</v>
      </c>
      <c r="HHM1" t="s">
        <v>5858</v>
      </c>
      <c r="HHN1" t="s">
        <v>5859</v>
      </c>
      <c r="HHO1" t="s">
        <v>5860</v>
      </c>
      <c r="HHP1" t="s">
        <v>5861</v>
      </c>
      <c r="HHQ1" t="s">
        <v>5862</v>
      </c>
      <c r="HHR1" t="s">
        <v>5863</v>
      </c>
      <c r="HHS1" t="s">
        <v>5864</v>
      </c>
      <c r="HHT1" t="s">
        <v>5865</v>
      </c>
      <c r="HHU1" t="s">
        <v>5866</v>
      </c>
      <c r="HHV1" t="s">
        <v>5867</v>
      </c>
      <c r="HHW1" t="s">
        <v>5868</v>
      </c>
      <c r="HHX1" t="s">
        <v>5869</v>
      </c>
      <c r="HHY1" t="s">
        <v>5870</v>
      </c>
      <c r="HHZ1" t="s">
        <v>5871</v>
      </c>
      <c r="HIA1" t="s">
        <v>5872</v>
      </c>
      <c r="HIB1" t="s">
        <v>5873</v>
      </c>
      <c r="HIC1" t="s">
        <v>5874</v>
      </c>
      <c r="HID1" t="s">
        <v>5875</v>
      </c>
      <c r="HIE1" t="s">
        <v>5876</v>
      </c>
      <c r="HIF1" t="s">
        <v>5877</v>
      </c>
      <c r="HIG1" t="s">
        <v>5878</v>
      </c>
      <c r="HIH1" t="s">
        <v>5879</v>
      </c>
      <c r="HII1" t="s">
        <v>5880</v>
      </c>
      <c r="HIJ1" t="s">
        <v>5881</v>
      </c>
      <c r="HIK1" t="s">
        <v>5882</v>
      </c>
      <c r="HIL1" t="s">
        <v>5883</v>
      </c>
      <c r="HIM1" t="s">
        <v>5884</v>
      </c>
      <c r="HIN1" t="s">
        <v>5885</v>
      </c>
      <c r="HIO1" t="s">
        <v>5886</v>
      </c>
      <c r="HIP1" t="s">
        <v>5887</v>
      </c>
      <c r="HIQ1" t="s">
        <v>5888</v>
      </c>
      <c r="HIR1" t="s">
        <v>5889</v>
      </c>
      <c r="HIS1" t="s">
        <v>5890</v>
      </c>
      <c r="HIT1" t="s">
        <v>5891</v>
      </c>
      <c r="HIU1" t="s">
        <v>5892</v>
      </c>
      <c r="HIV1" t="s">
        <v>5893</v>
      </c>
      <c r="HIW1" t="s">
        <v>5894</v>
      </c>
      <c r="HIX1" t="s">
        <v>5895</v>
      </c>
      <c r="HIY1" t="s">
        <v>5896</v>
      </c>
      <c r="HIZ1" t="s">
        <v>5897</v>
      </c>
      <c r="HJA1" t="s">
        <v>5898</v>
      </c>
      <c r="HJB1" t="s">
        <v>5899</v>
      </c>
      <c r="HJC1" t="s">
        <v>5900</v>
      </c>
      <c r="HJD1" t="s">
        <v>5901</v>
      </c>
      <c r="HJE1" t="s">
        <v>5902</v>
      </c>
      <c r="HJF1" t="s">
        <v>5903</v>
      </c>
      <c r="HJG1" t="s">
        <v>5904</v>
      </c>
      <c r="HJH1" t="s">
        <v>5905</v>
      </c>
      <c r="HJI1" t="s">
        <v>5906</v>
      </c>
      <c r="HJJ1" t="s">
        <v>5907</v>
      </c>
      <c r="HJK1" t="s">
        <v>5908</v>
      </c>
      <c r="HJL1" t="s">
        <v>5909</v>
      </c>
      <c r="HJM1" t="s">
        <v>5910</v>
      </c>
      <c r="HJN1" t="s">
        <v>5911</v>
      </c>
      <c r="HJO1" t="s">
        <v>5912</v>
      </c>
      <c r="HJP1" t="s">
        <v>5913</v>
      </c>
      <c r="HJQ1" t="s">
        <v>5914</v>
      </c>
      <c r="HJR1" t="s">
        <v>5915</v>
      </c>
      <c r="HJS1" t="s">
        <v>5916</v>
      </c>
      <c r="HJT1" t="s">
        <v>5917</v>
      </c>
      <c r="HJU1" t="s">
        <v>5918</v>
      </c>
      <c r="HJV1" t="s">
        <v>5919</v>
      </c>
      <c r="HJW1" t="s">
        <v>5920</v>
      </c>
      <c r="HJX1" t="s">
        <v>5921</v>
      </c>
      <c r="HJY1" t="s">
        <v>5922</v>
      </c>
      <c r="HJZ1" t="s">
        <v>5923</v>
      </c>
      <c r="HKA1" t="s">
        <v>5924</v>
      </c>
      <c r="HKB1" t="s">
        <v>5925</v>
      </c>
      <c r="HKC1" t="s">
        <v>5926</v>
      </c>
      <c r="HKD1" t="s">
        <v>5927</v>
      </c>
      <c r="HKE1" t="s">
        <v>5928</v>
      </c>
      <c r="HKF1" t="s">
        <v>5929</v>
      </c>
      <c r="HKG1" t="s">
        <v>5930</v>
      </c>
      <c r="HKH1" t="s">
        <v>5931</v>
      </c>
      <c r="HKI1" t="s">
        <v>5932</v>
      </c>
      <c r="HKJ1" t="s">
        <v>5933</v>
      </c>
      <c r="HKK1" t="s">
        <v>5934</v>
      </c>
      <c r="HKL1" t="s">
        <v>5935</v>
      </c>
      <c r="HKM1" t="s">
        <v>5936</v>
      </c>
      <c r="HKN1" t="s">
        <v>5937</v>
      </c>
      <c r="HKO1" t="s">
        <v>5938</v>
      </c>
      <c r="HKP1" t="s">
        <v>5939</v>
      </c>
      <c r="HKQ1" t="s">
        <v>5940</v>
      </c>
      <c r="HKR1" t="s">
        <v>5941</v>
      </c>
      <c r="HKS1" t="s">
        <v>5942</v>
      </c>
      <c r="HKT1" t="s">
        <v>5943</v>
      </c>
      <c r="HKU1" t="s">
        <v>5944</v>
      </c>
      <c r="HKV1" t="s">
        <v>5945</v>
      </c>
      <c r="HKW1" t="s">
        <v>5946</v>
      </c>
      <c r="HKX1" t="s">
        <v>5947</v>
      </c>
      <c r="HKY1" t="s">
        <v>5948</v>
      </c>
      <c r="HKZ1" t="s">
        <v>5949</v>
      </c>
      <c r="HLA1" t="s">
        <v>5950</v>
      </c>
      <c r="HLB1" t="s">
        <v>5951</v>
      </c>
      <c r="HLC1" t="s">
        <v>5952</v>
      </c>
      <c r="HLD1" t="s">
        <v>5953</v>
      </c>
      <c r="HLE1" t="s">
        <v>5954</v>
      </c>
      <c r="HLF1" t="s">
        <v>5955</v>
      </c>
      <c r="HLG1" t="s">
        <v>5956</v>
      </c>
      <c r="HLH1" t="s">
        <v>5957</v>
      </c>
      <c r="HLI1" t="s">
        <v>5958</v>
      </c>
      <c r="HLJ1" t="s">
        <v>5959</v>
      </c>
      <c r="HLK1" t="s">
        <v>5960</v>
      </c>
      <c r="HLL1" t="s">
        <v>5961</v>
      </c>
      <c r="HLM1" t="s">
        <v>5962</v>
      </c>
      <c r="HLN1" t="s">
        <v>5963</v>
      </c>
      <c r="HLO1" t="s">
        <v>5964</v>
      </c>
      <c r="HLP1" t="s">
        <v>5965</v>
      </c>
      <c r="HLQ1" t="s">
        <v>5966</v>
      </c>
      <c r="HLR1" t="s">
        <v>5967</v>
      </c>
      <c r="HLS1" t="s">
        <v>5968</v>
      </c>
      <c r="HLT1" t="s">
        <v>5969</v>
      </c>
      <c r="HLU1" t="s">
        <v>5970</v>
      </c>
      <c r="HLV1" t="s">
        <v>5971</v>
      </c>
      <c r="HLW1" t="s">
        <v>5972</v>
      </c>
      <c r="HLX1" t="s">
        <v>5973</v>
      </c>
      <c r="HLY1" t="s">
        <v>5974</v>
      </c>
      <c r="HLZ1" t="s">
        <v>5975</v>
      </c>
      <c r="HMA1" t="s">
        <v>5976</v>
      </c>
      <c r="HMB1" t="s">
        <v>5977</v>
      </c>
      <c r="HMC1" t="s">
        <v>5978</v>
      </c>
      <c r="HMD1" t="s">
        <v>5979</v>
      </c>
      <c r="HME1" t="s">
        <v>5980</v>
      </c>
      <c r="HMF1" t="s">
        <v>5981</v>
      </c>
      <c r="HMG1" t="s">
        <v>5982</v>
      </c>
      <c r="HMH1" t="s">
        <v>5983</v>
      </c>
      <c r="HMI1" t="s">
        <v>5984</v>
      </c>
      <c r="HMJ1" t="s">
        <v>5985</v>
      </c>
      <c r="HMK1" t="s">
        <v>5986</v>
      </c>
      <c r="HML1" t="s">
        <v>5987</v>
      </c>
      <c r="HMM1" t="s">
        <v>5988</v>
      </c>
      <c r="HMN1" t="s">
        <v>5989</v>
      </c>
      <c r="HMO1" t="s">
        <v>5990</v>
      </c>
      <c r="HMP1" t="s">
        <v>5991</v>
      </c>
      <c r="HMQ1" t="s">
        <v>5992</v>
      </c>
      <c r="HMR1" t="s">
        <v>5993</v>
      </c>
      <c r="HMS1" t="s">
        <v>5994</v>
      </c>
      <c r="HMT1" t="s">
        <v>5995</v>
      </c>
      <c r="HMU1" t="s">
        <v>5996</v>
      </c>
      <c r="HMV1" t="s">
        <v>5997</v>
      </c>
      <c r="HMW1" t="s">
        <v>5998</v>
      </c>
      <c r="HMX1" t="s">
        <v>5999</v>
      </c>
      <c r="HMY1" t="s">
        <v>6000</v>
      </c>
      <c r="HMZ1" t="s">
        <v>6001</v>
      </c>
      <c r="HNA1" t="s">
        <v>6002</v>
      </c>
      <c r="HNB1" t="s">
        <v>6003</v>
      </c>
      <c r="HNC1" t="s">
        <v>6004</v>
      </c>
      <c r="HND1" t="s">
        <v>6005</v>
      </c>
      <c r="HNE1" t="s">
        <v>6006</v>
      </c>
      <c r="HNF1" t="s">
        <v>6007</v>
      </c>
      <c r="HNG1" t="s">
        <v>6008</v>
      </c>
      <c r="HNH1" t="s">
        <v>6009</v>
      </c>
      <c r="HNI1" t="s">
        <v>6010</v>
      </c>
      <c r="HNJ1" t="s">
        <v>6011</v>
      </c>
      <c r="HNK1" t="s">
        <v>6012</v>
      </c>
      <c r="HNL1" t="s">
        <v>6013</v>
      </c>
      <c r="HNM1" t="s">
        <v>6014</v>
      </c>
      <c r="HNN1" t="s">
        <v>6015</v>
      </c>
      <c r="HNO1" t="s">
        <v>6016</v>
      </c>
      <c r="HNP1" t="s">
        <v>6017</v>
      </c>
      <c r="HNQ1" t="s">
        <v>6018</v>
      </c>
      <c r="HNR1" t="s">
        <v>6019</v>
      </c>
      <c r="HNS1" t="s">
        <v>6020</v>
      </c>
      <c r="HNT1" t="s">
        <v>6021</v>
      </c>
      <c r="HNU1" t="s">
        <v>6022</v>
      </c>
      <c r="HNV1" t="s">
        <v>6023</v>
      </c>
      <c r="HNW1" t="s">
        <v>6024</v>
      </c>
      <c r="HNX1" t="s">
        <v>6025</v>
      </c>
      <c r="HNY1" t="s">
        <v>6026</v>
      </c>
      <c r="HNZ1" t="s">
        <v>6027</v>
      </c>
      <c r="HOA1" t="s">
        <v>6028</v>
      </c>
      <c r="HOB1" t="s">
        <v>6029</v>
      </c>
      <c r="HOC1" t="s">
        <v>6030</v>
      </c>
      <c r="HOD1" t="s">
        <v>6031</v>
      </c>
      <c r="HOE1" t="s">
        <v>6032</v>
      </c>
      <c r="HOF1" t="s">
        <v>6033</v>
      </c>
      <c r="HOG1" t="s">
        <v>6034</v>
      </c>
      <c r="HOH1" t="s">
        <v>6035</v>
      </c>
      <c r="HOI1" t="s">
        <v>6036</v>
      </c>
      <c r="HOJ1" t="s">
        <v>6037</v>
      </c>
      <c r="HOK1" t="s">
        <v>6038</v>
      </c>
      <c r="HOL1" t="s">
        <v>6039</v>
      </c>
      <c r="HOM1" t="s">
        <v>6040</v>
      </c>
      <c r="HON1" t="s">
        <v>6041</v>
      </c>
      <c r="HOO1" t="s">
        <v>6042</v>
      </c>
      <c r="HOP1" t="s">
        <v>6043</v>
      </c>
      <c r="HOQ1" t="s">
        <v>6044</v>
      </c>
      <c r="HOR1" t="s">
        <v>6045</v>
      </c>
      <c r="HOS1" t="s">
        <v>6046</v>
      </c>
      <c r="HOT1" t="s">
        <v>6047</v>
      </c>
      <c r="HOU1" t="s">
        <v>6048</v>
      </c>
      <c r="HOV1" t="s">
        <v>6049</v>
      </c>
      <c r="HOW1" t="s">
        <v>6050</v>
      </c>
      <c r="HOX1" t="s">
        <v>6051</v>
      </c>
      <c r="HOY1" t="s">
        <v>6052</v>
      </c>
      <c r="HOZ1" t="s">
        <v>6053</v>
      </c>
      <c r="HPA1" t="s">
        <v>6054</v>
      </c>
      <c r="HPB1" t="s">
        <v>6055</v>
      </c>
      <c r="HPC1" t="s">
        <v>6056</v>
      </c>
      <c r="HPD1" t="s">
        <v>6057</v>
      </c>
      <c r="HPE1" t="s">
        <v>6058</v>
      </c>
      <c r="HPF1" t="s">
        <v>6059</v>
      </c>
      <c r="HPG1" t="s">
        <v>6060</v>
      </c>
      <c r="HPH1" t="s">
        <v>6061</v>
      </c>
      <c r="HPI1" t="s">
        <v>6062</v>
      </c>
      <c r="HPJ1" t="s">
        <v>6063</v>
      </c>
      <c r="HPK1" t="s">
        <v>6064</v>
      </c>
      <c r="HPL1" t="s">
        <v>6065</v>
      </c>
      <c r="HPM1" t="s">
        <v>6066</v>
      </c>
      <c r="HPN1" t="s">
        <v>6067</v>
      </c>
      <c r="HPO1" t="s">
        <v>6068</v>
      </c>
      <c r="HPP1" t="s">
        <v>6069</v>
      </c>
      <c r="HPQ1" t="s">
        <v>6070</v>
      </c>
      <c r="HPR1" t="s">
        <v>6071</v>
      </c>
      <c r="HPS1" t="s">
        <v>6072</v>
      </c>
      <c r="HPT1" t="s">
        <v>6073</v>
      </c>
      <c r="HPU1" t="s">
        <v>6074</v>
      </c>
      <c r="HPV1" t="s">
        <v>6075</v>
      </c>
      <c r="HPW1" t="s">
        <v>6076</v>
      </c>
      <c r="HPX1" t="s">
        <v>6077</v>
      </c>
      <c r="HPY1" t="s">
        <v>6078</v>
      </c>
      <c r="HPZ1" t="s">
        <v>6079</v>
      </c>
      <c r="HQA1" t="s">
        <v>6080</v>
      </c>
      <c r="HQB1" t="s">
        <v>6081</v>
      </c>
      <c r="HQC1" t="s">
        <v>6082</v>
      </c>
      <c r="HQD1" t="s">
        <v>6083</v>
      </c>
      <c r="HQE1" t="s">
        <v>6084</v>
      </c>
      <c r="HQF1" t="s">
        <v>6085</v>
      </c>
      <c r="HQG1" t="s">
        <v>6086</v>
      </c>
      <c r="HQH1" t="s">
        <v>6087</v>
      </c>
      <c r="HQI1" t="s">
        <v>6088</v>
      </c>
      <c r="HQJ1" t="s">
        <v>6089</v>
      </c>
      <c r="HQK1" t="s">
        <v>6090</v>
      </c>
      <c r="HQL1" t="s">
        <v>6091</v>
      </c>
      <c r="HQM1" t="s">
        <v>6092</v>
      </c>
      <c r="HQN1" t="s">
        <v>6093</v>
      </c>
      <c r="HQO1" t="s">
        <v>6094</v>
      </c>
      <c r="HQP1" t="s">
        <v>6095</v>
      </c>
      <c r="HQQ1" t="s">
        <v>6096</v>
      </c>
      <c r="HQR1" t="s">
        <v>6097</v>
      </c>
      <c r="HQS1" t="s">
        <v>6098</v>
      </c>
      <c r="HQT1" t="s">
        <v>6099</v>
      </c>
      <c r="HQU1" t="s">
        <v>6100</v>
      </c>
      <c r="HQV1" t="s">
        <v>6101</v>
      </c>
      <c r="HQW1" t="s">
        <v>6102</v>
      </c>
      <c r="HQX1" t="s">
        <v>6103</v>
      </c>
      <c r="HQY1" t="s">
        <v>6104</v>
      </c>
      <c r="HQZ1" t="s">
        <v>6105</v>
      </c>
      <c r="HRA1" t="s">
        <v>6106</v>
      </c>
      <c r="HRB1" t="s">
        <v>6107</v>
      </c>
      <c r="HRC1" t="s">
        <v>6108</v>
      </c>
      <c r="HRD1" t="s">
        <v>6109</v>
      </c>
      <c r="HRE1" t="s">
        <v>6110</v>
      </c>
      <c r="HRF1" t="s">
        <v>6111</v>
      </c>
      <c r="HRG1" t="s">
        <v>6112</v>
      </c>
      <c r="HRH1" t="s">
        <v>6113</v>
      </c>
      <c r="HRI1" t="s">
        <v>6114</v>
      </c>
      <c r="HRJ1" t="s">
        <v>6115</v>
      </c>
      <c r="HRK1" t="s">
        <v>6116</v>
      </c>
      <c r="HRL1" t="s">
        <v>6117</v>
      </c>
      <c r="HRM1" t="s">
        <v>6118</v>
      </c>
      <c r="HRN1" t="s">
        <v>6119</v>
      </c>
      <c r="HRO1" t="s">
        <v>6120</v>
      </c>
      <c r="HRP1" t="s">
        <v>6121</v>
      </c>
      <c r="HRQ1" t="s">
        <v>6122</v>
      </c>
      <c r="HRR1" t="s">
        <v>6123</v>
      </c>
      <c r="HRS1" t="s">
        <v>6124</v>
      </c>
      <c r="HRT1" t="s">
        <v>6125</v>
      </c>
      <c r="HRU1" t="s">
        <v>6126</v>
      </c>
      <c r="HRV1" t="s">
        <v>6127</v>
      </c>
      <c r="HRW1" t="s">
        <v>6128</v>
      </c>
      <c r="HRX1" t="s">
        <v>6129</v>
      </c>
      <c r="HRY1" t="s">
        <v>6130</v>
      </c>
      <c r="HRZ1" t="s">
        <v>6131</v>
      </c>
      <c r="HSA1" t="s">
        <v>6132</v>
      </c>
      <c r="HSB1" t="s">
        <v>6133</v>
      </c>
      <c r="HSC1" t="s">
        <v>6134</v>
      </c>
      <c r="HSD1" t="s">
        <v>6135</v>
      </c>
      <c r="HSE1" t="s">
        <v>6136</v>
      </c>
      <c r="HSF1" t="s">
        <v>6137</v>
      </c>
      <c r="HSG1" t="s">
        <v>6138</v>
      </c>
      <c r="HSH1" t="s">
        <v>6139</v>
      </c>
      <c r="HSI1" t="s">
        <v>6140</v>
      </c>
      <c r="HSJ1" t="s">
        <v>6141</v>
      </c>
      <c r="HSK1" t="s">
        <v>6142</v>
      </c>
      <c r="HSL1" t="s">
        <v>6143</v>
      </c>
      <c r="HSM1" t="s">
        <v>6144</v>
      </c>
      <c r="HSN1" t="s">
        <v>6145</v>
      </c>
      <c r="HSO1" t="s">
        <v>6146</v>
      </c>
      <c r="HSP1" t="s">
        <v>6147</v>
      </c>
      <c r="HSQ1" t="s">
        <v>6148</v>
      </c>
      <c r="HSR1" t="s">
        <v>6149</v>
      </c>
      <c r="HSS1" t="s">
        <v>6150</v>
      </c>
      <c r="HST1" t="s">
        <v>6151</v>
      </c>
      <c r="HSU1" t="s">
        <v>6152</v>
      </c>
      <c r="HSV1" t="s">
        <v>6153</v>
      </c>
      <c r="HSW1" t="s">
        <v>6154</v>
      </c>
      <c r="HSX1" t="s">
        <v>6155</v>
      </c>
      <c r="HSY1" t="s">
        <v>6156</v>
      </c>
      <c r="HSZ1" t="s">
        <v>6157</v>
      </c>
      <c r="HTA1" t="s">
        <v>6158</v>
      </c>
      <c r="HTB1" t="s">
        <v>6159</v>
      </c>
      <c r="HTC1" t="s">
        <v>6160</v>
      </c>
      <c r="HTD1" t="s">
        <v>6161</v>
      </c>
      <c r="HTE1" t="s">
        <v>6162</v>
      </c>
      <c r="HTF1" t="s">
        <v>6163</v>
      </c>
      <c r="HTG1" t="s">
        <v>6164</v>
      </c>
      <c r="HTH1" t="s">
        <v>6165</v>
      </c>
      <c r="HTI1" t="s">
        <v>6166</v>
      </c>
      <c r="HTJ1" t="s">
        <v>6167</v>
      </c>
      <c r="HTK1" t="s">
        <v>6168</v>
      </c>
      <c r="HTL1" t="s">
        <v>6169</v>
      </c>
      <c r="HTM1" t="s">
        <v>6170</v>
      </c>
      <c r="HTN1" t="s">
        <v>6171</v>
      </c>
      <c r="HTO1" t="s">
        <v>6172</v>
      </c>
      <c r="HTP1" t="s">
        <v>6173</v>
      </c>
      <c r="HTQ1" t="s">
        <v>6174</v>
      </c>
      <c r="HTR1" t="s">
        <v>6175</v>
      </c>
      <c r="HTS1" t="s">
        <v>6176</v>
      </c>
      <c r="HTT1" t="s">
        <v>6177</v>
      </c>
      <c r="HTU1" t="s">
        <v>6178</v>
      </c>
      <c r="HTV1" t="s">
        <v>6179</v>
      </c>
      <c r="HTW1" t="s">
        <v>6180</v>
      </c>
      <c r="HTX1" t="s">
        <v>6181</v>
      </c>
      <c r="HTY1" t="s">
        <v>6182</v>
      </c>
      <c r="HTZ1" t="s">
        <v>6183</v>
      </c>
      <c r="HUA1" t="s">
        <v>6184</v>
      </c>
      <c r="HUB1" t="s">
        <v>6185</v>
      </c>
      <c r="HUC1" t="s">
        <v>6186</v>
      </c>
      <c r="HUD1" t="s">
        <v>6187</v>
      </c>
      <c r="HUE1" t="s">
        <v>6188</v>
      </c>
      <c r="HUF1" t="s">
        <v>6189</v>
      </c>
      <c r="HUG1" t="s">
        <v>6190</v>
      </c>
      <c r="HUH1" t="s">
        <v>6191</v>
      </c>
      <c r="HUI1" t="s">
        <v>6192</v>
      </c>
      <c r="HUJ1" t="s">
        <v>6193</v>
      </c>
      <c r="HUK1" t="s">
        <v>6194</v>
      </c>
      <c r="HUL1" t="s">
        <v>6195</v>
      </c>
      <c r="HUM1" t="s">
        <v>6196</v>
      </c>
      <c r="HUN1" t="s">
        <v>6197</v>
      </c>
      <c r="HUO1" t="s">
        <v>6198</v>
      </c>
      <c r="HUP1" t="s">
        <v>6199</v>
      </c>
      <c r="HUQ1" t="s">
        <v>6200</v>
      </c>
      <c r="HUR1" t="s">
        <v>6201</v>
      </c>
      <c r="HUS1" t="s">
        <v>6202</v>
      </c>
      <c r="HUT1" t="s">
        <v>6203</v>
      </c>
      <c r="HUU1" t="s">
        <v>6204</v>
      </c>
      <c r="HUV1" t="s">
        <v>6205</v>
      </c>
      <c r="HUW1" t="s">
        <v>6206</v>
      </c>
      <c r="HUX1" t="s">
        <v>6207</v>
      </c>
      <c r="HUY1" t="s">
        <v>6208</v>
      </c>
      <c r="HUZ1" t="s">
        <v>6209</v>
      </c>
      <c r="HVA1" t="s">
        <v>6210</v>
      </c>
      <c r="HVB1" t="s">
        <v>6211</v>
      </c>
      <c r="HVC1" t="s">
        <v>6212</v>
      </c>
      <c r="HVD1" t="s">
        <v>6213</v>
      </c>
      <c r="HVE1" t="s">
        <v>6214</v>
      </c>
      <c r="HVF1" t="s">
        <v>6215</v>
      </c>
      <c r="HVG1" t="s">
        <v>6216</v>
      </c>
      <c r="HVH1" t="s">
        <v>6217</v>
      </c>
      <c r="HVI1" t="s">
        <v>6218</v>
      </c>
      <c r="HVJ1" t="s">
        <v>6219</v>
      </c>
      <c r="HVK1" t="s">
        <v>6220</v>
      </c>
      <c r="HVL1" t="s">
        <v>6221</v>
      </c>
      <c r="HVM1" t="s">
        <v>6222</v>
      </c>
      <c r="HVN1" t="s">
        <v>6223</v>
      </c>
      <c r="HVO1" t="s">
        <v>6224</v>
      </c>
      <c r="HVP1" t="s">
        <v>6225</v>
      </c>
      <c r="HVQ1" t="s">
        <v>6226</v>
      </c>
      <c r="HVR1" t="s">
        <v>6227</v>
      </c>
      <c r="HVS1" t="s">
        <v>6228</v>
      </c>
      <c r="HVT1" t="s">
        <v>6229</v>
      </c>
      <c r="HVU1" t="s">
        <v>6230</v>
      </c>
      <c r="HVV1" t="s">
        <v>6231</v>
      </c>
      <c r="HVW1" t="s">
        <v>6232</v>
      </c>
      <c r="HVX1" t="s">
        <v>6233</v>
      </c>
      <c r="HVY1" t="s">
        <v>6234</v>
      </c>
      <c r="HVZ1" t="s">
        <v>6235</v>
      </c>
      <c r="HWA1" t="s">
        <v>6236</v>
      </c>
      <c r="HWB1" t="s">
        <v>6237</v>
      </c>
      <c r="HWC1" t="s">
        <v>6238</v>
      </c>
      <c r="HWD1" t="s">
        <v>6239</v>
      </c>
      <c r="HWE1" t="s">
        <v>6240</v>
      </c>
      <c r="HWF1" t="s">
        <v>6241</v>
      </c>
      <c r="HWG1" t="s">
        <v>6242</v>
      </c>
      <c r="HWH1" t="s">
        <v>6243</v>
      </c>
      <c r="HWI1" t="s">
        <v>6244</v>
      </c>
      <c r="HWJ1" t="s">
        <v>6245</v>
      </c>
      <c r="HWK1" t="s">
        <v>6246</v>
      </c>
      <c r="HWL1" t="s">
        <v>6247</v>
      </c>
      <c r="HWM1" t="s">
        <v>6248</v>
      </c>
      <c r="HWN1" t="s">
        <v>6249</v>
      </c>
      <c r="HWO1" t="s">
        <v>6250</v>
      </c>
      <c r="HWP1" t="s">
        <v>6251</v>
      </c>
      <c r="HWQ1" t="s">
        <v>6252</v>
      </c>
      <c r="HWR1" t="s">
        <v>6253</v>
      </c>
      <c r="HWS1" t="s">
        <v>6254</v>
      </c>
      <c r="HWT1" t="s">
        <v>6255</v>
      </c>
      <c r="HWU1" t="s">
        <v>6256</v>
      </c>
      <c r="HWV1" t="s">
        <v>6257</v>
      </c>
      <c r="HWW1" t="s">
        <v>6258</v>
      </c>
      <c r="HWX1" t="s">
        <v>6259</v>
      </c>
      <c r="HWY1" t="s">
        <v>6260</v>
      </c>
      <c r="HWZ1" t="s">
        <v>6261</v>
      </c>
      <c r="HXA1" t="s">
        <v>6262</v>
      </c>
      <c r="HXB1" t="s">
        <v>6263</v>
      </c>
      <c r="HXC1" t="s">
        <v>6264</v>
      </c>
      <c r="HXD1" t="s">
        <v>6265</v>
      </c>
      <c r="HXE1" t="s">
        <v>6266</v>
      </c>
      <c r="HXF1" t="s">
        <v>6267</v>
      </c>
      <c r="HXG1" t="s">
        <v>6268</v>
      </c>
      <c r="HXH1" t="s">
        <v>6269</v>
      </c>
      <c r="HXI1" t="s">
        <v>6270</v>
      </c>
      <c r="HXJ1" t="s">
        <v>6271</v>
      </c>
      <c r="HXK1" t="s">
        <v>6272</v>
      </c>
      <c r="HXL1" t="s">
        <v>6273</v>
      </c>
      <c r="HXM1" t="s">
        <v>6274</v>
      </c>
      <c r="HXN1" t="s">
        <v>6275</v>
      </c>
      <c r="HXO1" t="s">
        <v>6276</v>
      </c>
      <c r="HXP1" t="s">
        <v>6277</v>
      </c>
      <c r="HXQ1" t="s">
        <v>6278</v>
      </c>
      <c r="HXR1" t="s">
        <v>6279</v>
      </c>
      <c r="HXS1" t="s">
        <v>6280</v>
      </c>
      <c r="HXT1" t="s">
        <v>6281</v>
      </c>
      <c r="HXU1" t="s">
        <v>6282</v>
      </c>
      <c r="HXV1" t="s">
        <v>6283</v>
      </c>
      <c r="HXW1" t="s">
        <v>6284</v>
      </c>
      <c r="HXX1" t="s">
        <v>6285</v>
      </c>
      <c r="HXY1" t="s">
        <v>6286</v>
      </c>
      <c r="HXZ1" t="s">
        <v>6287</v>
      </c>
      <c r="HYA1" t="s">
        <v>6288</v>
      </c>
      <c r="HYB1" t="s">
        <v>6289</v>
      </c>
      <c r="HYC1" t="s">
        <v>6290</v>
      </c>
      <c r="HYD1" t="s">
        <v>6291</v>
      </c>
      <c r="HYE1" t="s">
        <v>6292</v>
      </c>
      <c r="HYF1" t="s">
        <v>6293</v>
      </c>
      <c r="HYG1" t="s">
        <v>6294</v>
      </c>
      <c r="HYH1" t="s">
        <v>6295</v>
      </c>
      <c r="HYI1" t="s">
        <v>6296</v>
      </c>
      <c r="HYJ1" t="s">
        <v>6297</v>
      </c>
      <c r="HYK1" t="s">
        <v>6298</v>
      </c>
      <c r="HYL1" t="s">
        <v>6299</v>
      </c>
      <c r="HYM1" t="s">
        <v>6300</v>
      </c>
      <c r="HYN1" t="s">
        <v>6301</v>
      </c>
      <c r="HYO1" t="s">
        <v>6302</v>
      </c>
      <c r="HYP1" t="s">
        <v>6303</v>
      </c>
      <c r="HYQ1" t="s">
        <v>6304</v>
      </c>
      <c r="HYR1" t="s">
        <v>6305</v>
      </c>
      <c r="HYS1" t="s">
        <v>6306</v>
      </c>
      <c r="HYT1" t="s">
        <v>6307</v>
      </c>
      <c r="HYU1" t="s">
        <v>6308</v>
      </c>
      <c r="HYV1" t="s">
        <v>6309</v>
      </c>
      <c r="HYW1" t="s">
        <v>6310</v>
      </c>
      <c r="HYX1" t="s">
        <v>6311</v>
      </c>
      <c r="HYY1" t="s">
        <v>6312</v>
      </c>
      <c r="HYZ1" t="s">
        <v>6313</v>
      </c>
      <c r="HZA1" t="s">
        <v>6314</v>
      </c>
      <c r="HZB1" t="s">
        <v>6315</v>
      </c>
      <c r="HZC1" t="s">
        <v>6316</v>
      </c>
      <c r="HZD1" t="s">
        <v>6317</v>
      </c>
      <c r="HZE1" t="s">
        <v>6318</v>
      </c>
      <c r="HZF1" t="s">
        <v>6319</v>
      </c>
      <c r="HZG1" t="s">
        <v>6320</v>
      </c>
      <c r="HZH1" t="s">
        <v>6321</v>
      </c>
      <c r="HZI1" t="s">
        <v>6322</v>
      </c>
      <c r="HZJ1" t="s">
        <v>6323</v>
      </c>
      <c r="HZK1" t="s">
        <v>6324</v>
      </c>
      <c r="HZL1" t="s">
        <v>6325</v>
      </c>
      <c r="HZM1" t="s">
        <v>6326</v>
      </c>
      <c r="HZN1" t="s">
        <v>6327</v>
      </c>
      <c r="HZO1" t="s">
        <v>6328</v>
      </c>
      <c r="HZP1" t="s">
        <v>6329</v>
      </c>
      <c r="HZQ1" t="s">
        <v>6330</v>
      </c>
      <c r="HZR1" t="s">
        <v>6331</v>
      </c>
      <c r="HZS1" t="s">
        <v>6332</v>
      </c>
      <c r="HZT1" t="s">
        <v>6333</v>
      </c>
      <c r="HZU1" t="s">
        <v>6334</v>
      </c>
      <c r="HZV1" t="s">
        <v>6335</v>
      </c>
      <c r="HZW1" t="s">
        <v>6336</v>
      </c>
      <c r="HZX1" t="s">
        <v>6337</v>
      </c>
      <c r="HZY1" t="s">
        <v>6338</v>
      </c>
      <c r="HZZ1" t="s">
        <v>6339</v>
      </c>
      <c r="IAA1" t="s">
        <v>6340</v>
      </c>
      <c r="IAB1" t="s">
        <v>6341</v>
      </c>
      <c r="IAC1" t="s">
        <v>6342</v>
      </c>
      <c r="IAD1" t="s">
        <v>6343</v>
      </c>
      <c r="IAE1" t="s">
        <v>6344</v>
      </c>
      <c r="IAF1" t="s">
        <v>6345</v>
      </c>
      <c r="IAG1" t="s">
        <v>6346</v>
      </c>
      <c r="IAH1" t="s">
        <v>6347</v>
      </c>
      <c r="IAI1" t="s">
        <v>6348</v>
      </c>
      <c r="IAJ1" t="s">
        <v>6349</v>
      </c>
      <c r="IAK1" t="s">
        <v>6350</v>
      </c>
      <c r="IAL1" t="s">
        <v>6351</v>
      </c>
      <c r="IAM1" t="s">
        <v>6352</v>
      </c>
      <c r="IAN1" t="s">
        <v>6353</v>
      </c>
      <c r="IAO1" t="s">
        <v>6354</v>
      </c>
      <c r="IAP1" t="s">
        <v>6355</v>
      </c>
      <c r="IAQ1" t="s">
        <v>6356</v>
      </c>
      <c r="IAR1" t="s">
        <v>6357</v>
      </c>
      <c r="IAS1" t="s">
        <v>6358</v>
      </c>
      <c r="IAT1" t="s">
        <v>6359</v>
      </c>
      <c r="IAU1" t="s">
        <v>6360</v>
      </c>
      <c r="IAV1" t="s">
        <v>6361</v>
      </c>
      <c r="IAW1" t="s">
        <v>6362</v>
      </c>
      <c r="IAX1" t="s">
        <v>6363</v>
      </c>
      <c r="IAY1" t="s">
        <v>6364</v>
      </c>
      <c r="IAZ1" t="s">
        <v>6365</v>
      </c>
      <c r="IBA1" t="s">
        <v>6366</v>
      </c>
      <c r="IBB1" t="s">
        <v>6367</v>
      </c>
      <c r="IBC1" t="s">
        <v>6368</v>
      </c>
      <c r="IBD1" t="s">
        <v>6369</v>
      </c>
      <c r="IBE1" t="s">
        <v>6370</v>
      </c>
      <c r="IBF1" t="s">
        <v>6371</v>
      </c>
      <c r="IBG1" t="s">
        <v>6372</v>
      </c>
      <c r="IBH1" t="s">
        <v>6373</v>
      </c>
      <c r="IBI1" t="s">
        <v>6374</v>
      </c>
      <c r="IBJ1" t="s">
        <v>6375</v>
      </c>
      <c r="IBK1" t="s">
        <v>6376</v>
      </c>
      <c r="IBL1" t="s">
        <v>6377</v>
      </c>
      <c r="IBM1" t="s">
        <v>6378</v>
      </c>
      <c r="IBN1" t="s">
        <v>6379</v>
      </c>
      <c r="IBO1" t="s">
        <v>6380</v>
      </c>
      <c r="IBP1" t="s">
        <v>6381</v>
      </c>
      <c r="IBQ1" t="s">
        <v>6382</v>
      </c>
      <c r="IBR1" t="s">
        <v>6383</v>
      </c>
      <c r="IBS1" t="s">
        <v>6384</v>
      </c>
      <c r="IBT1" t="s">
        <v>6385</v>
      </c>
      <c r="IBU1" t="s">
        <v>6386</v>
      </c>
      <c r="IBV1" t="s">
        <v>6387</v>
      </c>
      <c r="IBW1" t="s">
        <v>6388</v>
      </c>
      <c r="IBX1" t="s">
        <v>6389</v>
      </c>
      <c r="IBY1" t="s">
        <v>6390</v>
      </c>
      <c r="IBZ1" t="s">
        <v>6391</v>
      </c>
      <c r="ICA1" t="s">
        <v>6392</v>
      </c>
      <c r="ICB1" t="s">
        <v>6393</v>
      </c>
      <c r="ICC1" t="s">
        <v>6394</v>
      </c>
      <c r="ICD1" t="s">
        <v>6395</v>
      </c>
      <c r="ICE1" t="s">
        <v>6396</v>
      </c>
      <c r="ICF1" t="s">
        <v>6397</v>
      </c>
      <c r="ICG1" t="s">
        <v>6398</v>
      </c>
      <c r="ICH1" t="s">
        <v>6399</v>
      </c>
      <c r="ICI1" t="s">
        <v>6400</v>
      </c>
      <c r="ICJ1" t="s">
        <v>6401</v>
      </c>
      <c r="ICK1" t="s">
        <v>6402</v>
      </c>
      <c r="ICL1" t="s">
        <v>6403</v>
      </c>
      <c r="ICM1" t="s">
        <v>6404</v>
      </c>
      <c r="ICN1" t="s">
        <v>6405</v>
      </c>
      <c r="ICO1" t="s">
        <v>6406</v>
      </c>
      <c r="ICP1" t="s">
        <v>6407</v>
      </c>
      <c r="ICQ1" t="s">
        <v>6408</v>
      </c>
      <c r="ICR1" t="s">
        <v>6409</v>
      </c>
      <c r="ICS1" t="s">
        <v>6410</v>
      </c>
      <c r="ICT1" t="s">
        <v>6411</v>
      </c>
      <c r="ICU1" t="s">
        <v>6412</v>
      </c>
      <c r="ICV1" t="s">
        <v>6413</v>
      </c>
      <c r="ICW1" t="s">
        <v>6414</v>
      </c>
      <c r="ICX1" t="s">
        <v>6415</v>
      </c>
      <c r="ICY1" t="s">
        <v>6416</v>
      </c>
      <c r="ICZ1" t="s">
        <v>6417</v>
      </c>
      <c r="IDA1" t="s">
        <v>6418</v>
      </c>
      <c r="IDB1" t="s">
        <v>6419</v>
      </c>
      <c r="IDC1" t="s">
        <v>6420</v>
      </c>
      <c r="IDD1" t="s">
        <v>6421</v>
      </c>
      <c r="IDE1" t="s">
        <v>6422</v>
      </c>
      <c r="IDF1" t="s">
        <v>6423</v>
      </c>
      <c r="IDG1" t="s">
        <v>6424</v>
      </c>
      <c r="IDH1" t="s">
        <v>6425</v>
      </c>
      <c r="IDI1" t="s">
        <v>6426</v>
      </c>
      <c r="IDJ1" t="s">
        <v>6427</v>
      </c>
      <c r="IDK1" t="s">
        <v>6428</v>
      </c>
      <c r="IDL1" t="s">
        <v>6429</v>
      </c>
      <c r="IDM1" t="s">
        <v>6430</v>
      </c>
      <c r="IDN1" t="s">
        <v>6431</v>
      </c>
      <c r="IDO1" t="s">
        <v>6432</v>
      </c>
      <c r="IDP1" t="s">
        <v>6433</v>
      </c>
      <c r="IDQ1" t="s">
        <v>6434</v>
      </c>
      <c r="IDR1" t="s">
        <v>6435</v>
      </c>
      <c r="IDS1" t="s">
        <v>6436</v>
      </c>
      <c r="IDT1" t="s">
        <v>6437</v>
      </c>
      <c r="IDU1" t="s">
        <v>6438</v>
      </c>
      <c r="IDV1" t="s">
        <v>6439</v>
      </c>
      <c r="IDW1" t="s">
        <v>6440</v>
      </c>
      <c r="IDX1" t="s">
        <v>6441</v>
      </c>
      <c r="IDY1" t="s">
        <v>6442</v>
      </c>
      <c r="IDZ1" t="s">
        <v>6443</v>
      </c>
      <c r="IEA1" t="s">
        <v>6444</v>
      </c>
      <c r="IEB1" t="s">
        <v>6445</v>
      </c>
      <c r="IEC1" t="s">
        <v>6446</v>
      </c>
      <c r="IED1" t="s">
        <v>6447</v>
      </c>
      <c r="IEE1" t="s">
        <v>6448</v>
      </c>
      <c r="IEF1" t="s">
        <v>6449</v>
      </c>
      <c r="IEG1" t="s">
        <v>6450</v>
      </c>
      <c r="IEH1" t="s">
        <v>6451</v>
      </c>
      <c r="IEI1" t="s">
        <v>6452</v>
      </c>
      <c r="IEJ1" t="s">
        <v>6453</v>
      </c>
      <c r="IEK1" t="s">
        <v>6454</v>
      </c>
      <c r="IEL1" t="s">
        <v>6455</v>
      </c>
      <c r="IEM1" t="s">
        <v>6456</v>
      </c>
      <c r="IEN1" t="s">
        <v>6457</v>
      </c>
      <c r="IEO1" t="s">
        <v>6458</v>
      </c>
      <c r="IEP1" t="s">
        <v>6459</v>
      </c>
      <c r="IEQ1" t="s">
        <v>6460</v>
      </c>
      <c r="IER1" t="s">
        <v>6461</v>
      </c>
      <c r="IES1" t="s">
        <v>6462</v>
      </c>
      <c r="IET1" t="s">
        <v>6463</v>
      </c>
      <c r="IEU1" t="s">
        <v>6464</v>
      </c>
      <c r="IEV1" t="s">
        <v>6465</v>
      </c>
      <c r="IEW1" t="s">
        <v>6466</v>
      </c>
      <c r="IEX1" t="s">
        <v>6467</v>
      </c>
      <c r="IEY1" t="s">
        <v>6468</v>
      </c>
      <c r="IEZ1" t="s">
        <v>6469</v>
      </c>
      <c r="IFA1" t="s">
        <v>6470</v>
      </c>
      <c r="IFB1" t="s">
        <v>6471</v>
      </c>
      <c r="IFC1" t="s">
        <v>6472</v>
      </c>
      <c r="IFD1" t="s">
        <v>6473</v>
      </c>
      <c r="IFE1" t="s">
        <v>6474</v>
      </c>
      <c r="IFF1" t="s">
        <v>6475</v>
      </c>
      <c r="IFG1" t="s">
        <v>6476</v>
      </c>
      <c r="IFH1" t="s">
        <v>6477</v>
      </c>
      <c r="IFI1" t="s">
        <v>6478</v>
      </c>
      <c r="IFJ1" t="s">
        <v>6479</v>
      </c>
      <c r="IFK1" t="s">
        <v>6480</v>
      </c>
      <c r="IFL1" t="s">
        <v>6481</v>
      </c>
      <c r="IFM1" t="s">
        <v>6482</v>
      </c>
      <c r="IFN1" t="s">
        <v>6483</v>
      </c>
      <c r="IFO1" t="s">
        <v>6484</v>
      </c>
      <c r="IFP1" t="s">
        <v>6485</v>
      </c>
      <c r="IFQ1" t="s">
        <v>6486</v>
      </c>
      <c r="IFR1" t="s">
        <v>6487</v>
      </c>
      <c r="IFS1" t="s">
        <v>6488</v>
      </c>
      <c r="IFT1" t="s">
        <v>6489</v>
      </c>
      <c r="IFU1" t="s">
        <v>6490</v>
      </c>
      <c r="IFV1" t="s">
        <v>6491</v>
      </c>
      <c r="IFW1" t="s">
        <v>6492</v>
      </c>
      <c r="IFX1" t="s">
        <v>6493</v>
      </c>
      <c r="IFY1" t="s">
        <v>6494</v>
      </c>
      <c r="IFZ1" t="s">
        <v>6495</v>
      </c>
      <c r="IGA1" t="s">
        <v>6496</v>
      </c>
      <c r="IGB1" t="s">
        <v>6497</v>
      </c>
      <c r="IGC1" t="s">
        <v>6498</v>
      </c>
      <c r="IGD1" t="s">
        <v>6499</v>
      </c>
      <c r="IGE1" t="s">
        <v>6500</v>
      </c>
      <c r="IGF1" t="s">
        <v>6501</v>
      </c>
      <c r="IGG1" t="s">
        <v>6502</v>
      </c>
      <c r="IGH1" t="s">
        <v>6503</v>
      </c>
      <c r="IGI1" t="s">
        <v>6504</v>
      </c>
      <c r="IGJ1" t="s">
        <v>6505</v>
      </c>
      <c r="IGK1" t="s">
        <v>6506</v>
      </c>
      <c r="IGL1" t="s">
        <v>6507</v>
      </c>
      <c r="IGM1" t="s">
        <v>6508</v>
      </c>
      <c r="IGN1" t="s">
        <v>6509</v>
      </c>
      <c r="IGO1" t="s">
        <v>6510</v>
      </c>
      <c r="IGP1" t="s">
        <v>6511</v>
      </c>
      <c r="IGQ1" t="s">
        <v>6512</v>
      </c>
      <c r="IGR1" t="s">
        <v>6513</v>
      </c>
      <c r="IGS1" t="s">
        <v>6514</v>
      </c>
      <c r="IGT1" t="s">
        <v>6515</v>
      </c>
      <c r="IGU1" t="s">
        <v>6516</v>
      </c>
      <c r="IGV1" t="s">
        <v>6517</v>
      </c>
      <c r="IGW1" t="s">
        <v>6518</v>
      </c>
      <c r="IGX1" t="s">
        <v>6519</v>
      </c>
      <c r="IGY1" t="s">
        <v>6520</v>
      </c>
      <c r="IGZ1" t="s">
        <v>6521</v>
      </c>
      <c r="IHA1" t="s">
        <v>6522</v>
      </c>
      <c r="IHB1" t="s">
        <v>6523</v>
      </c>
      <c r="IHC1" t="s">
        <v>6524</v>
      </c>
      <c r="IHD1" t="s">
        <v>6525</v>
      </c>
      <c r="IHE1" t="s">
        <v>6526</v>
      </c>
      <c r="IHF1" t="s">
        <v>6527</v>
      </c>
      <c r="IHG1" t="s">
        <v>6528</v>
      </c>
      <c r="IHH1" t="s">
        <v>6529</v>
      </c>
      <c r="IHI1" t="s">
        <v>6530</v>
      </c>
      <c r="IHJ1" t="s">
        <v>6531</v>
      </c>
      <c r="IHK1" t="s">
        <v>6532</v>
      </c>
      <c r="IHL1" t="s">
        <v>6533</v>
      </c>
      <c r="IHM1" t="s">
        <v>6534</v>
      </c>
      <c r="IHN1" t="s">
        <v>6535</v>
      </c>
      <c r="IHO1" t="s">
        <v>6536</v>
      </c>
      <c r="IHP1" t="s">
        <v>6537</v>
      </c>
      <c r="IHQ1" t="s">
        <v>6538</v>
      </c>
      <c r="IHR1" t="s">
        <v>6539</v>
      </c>
      <c r="IHS1" t="s">
        <v>6540</v>
      </c>
      <c r="IHT1" t="s">
        <v>6541</v>
      </c>
      <c r="IHU1" t="s">
        <v>6542</v>
      </c>
      <c r="IHV1" t="s">
        <v>6543</v>
      </c>
      <c r="IHW1" t="s">
        <v>6544</v>
      </c>
      <c r="IHX1" t="s">
        <v>6545</v>
      </c>
      <c r="IHY1" t="s">
        <v>6546</v>
      </c>
      <c r="IHZ1" t="s">
        <v>6547</v>
      </c>
      <c r="IIA1" t="s">
        <v>6548</v>
      </c>
      <c r="IIB1" t="s">
        <v>6549</v>
      </c>
      <c r="IIC1" t="s">
        <v>6550</v>
      </c>
      <c r="IID1" t="s">
        <v>6551</v>
      </c>
      <c r="IIE1" t="s">
        <v>6552</v>
      </c>
      <c r="IIF1" t="s">
        <v>6553</v>
      </c>
      <c r="IIG1" t="s">
        <v>6554</v>
      </c>
      <c r="IIH1" t="s">
        <v>6555</v>
      </c>
      <c r="III1" t="s">
        <v>6556</v>
      </c>
      <c r="IIJ1" t="s">
        <v>6557</v>
      </c>
      <c r="IIK1" t="s">
        <v>6558</v>
      </c>
      <c r="IIL1" t="s">
        <v>6559</v>
      </c>
      <c r="IIM1" t="s">
        <v>6560</v>
      </c>
      <c r="IIN1" t="s">
        <v>6561</v>
      </c>
      <c r="IIO1" t="s">
        <v>6562</v>
      </c>
      <c r="IIP1" t="s">
        <v>6563</v>
      </c>
      <c r="IIQ1" t="s">
        <v>6564</v>
      </c>
      <c r="IIR1" t="s">
        <v>6565</v>
      </c>
      <c r="IIS1" t="s">
        <v>6566</v>
      </c>
      <c r="IIT1" t="s">
        <v>6567</v>
      </c>
      <c r="IIU1" t="s">
        <v>6568</v>
      </c>
      <c r="IIV1" t="s">
        <v>6569</v>
      </c>
      <c r="IIW1" t="s">
        <v>6570</v>
      </c>
      <c r="IIX1" t="s">
        <v>6571</v>
      </c>
      <c r="IIY1" t="s">
        <v>6572</v>
      </c>
      <c r="IIZ1" t="s">
        <v>6573</v>
      </c>
      <c r="IJA1" t="s">
        <v>6574</v>
      </c>
      <c r="IJB1" t="s">
        <v>6575</v>
      </c>
      <c r="IJC1" t="s">
        <v>6576</v>
      </c>
      <c r="IJD1" t="s">
        <v>6577</v>
      </c>
      <c r="IJE1" t="s">
        <v>6578</v>
      </c>
      <c r="IJF1" t="s">
        <v>6579</v>
      </c>
      <c r="IJG1" t="s">
        <v>6580</v>
      </c>
      <c r="IJH1" t="s">
        <v>6581</v>
      </c>
      <c r="IJI1" t="s">
        <v>6582</v>
      </c>
      <c r="IJJ1" t="s">
        <v>6583</v>
      </c>
      <c r="IJK1" t="s">
        <v>6584</v>
      </c>
      <c r="IJL1" t="s">
        <v>6585</v>
      </c>
      <c r="IJM1" t="s">
        <v>6586</v>
      </c>
      <c r="IJN1" t="s">
        <v>6587</v>
      </c>
      <c r="IJO1" t="s">
        <v>6588</v>
      </c>
      <c r="IJP1" t="s">
        <v>6589</v>
      </c>
      <c r="IJQ1" t="s">
        <v>6590</v>
      </c>
      <c r="IJR1" t="s">
        <v>6591</v>
      </c>
      <c r="IJS1" t="s">
        <v>6592</v>
      </c>
      <c r="IJT1" t="s">
        <v>6593</v>
      </c>
      <c r="IJU1" t="s">
        <v>6594</v>
      </c>
      <c r="IJV1" t="s">
        <v>6595</v>
      </c>
      <c r="IJW1" t="s">
        <v>6596</v>
      </c>
      <c r="IJX1" t="s">
        <v>6597</v>
      </c>
      <c r="IJY1" t="s">
        <v>6598</v>
      </c>
      <c r="IJZ1" t="s">
        <v>6599</v>
      </c>
      <c r="IKA1" t="s">
        <v>6600</v>
      </c>
      <c r="IKB1" t="s">
        <v>6601</v>
      </c>
      <c r="IKC1" t="s">
        <v>6602</v>
      </c>
      <c r="IKD1" t="s">
        <v>6603</v>
      </c>
      <c r="IKE1" t="s">
        <v>6604</v>
      </c>
      <c r="IKF1" t="s">
        <v>6605</v>
      </c>
      <c r="IKG1" t="s">
        <v>6606</v>
      </c>
      <c r="IKH1" t="s">
        <v>6607</v>
      </c>
      <c r="IKI1" t="s">
        <v>6608</v>
      </c>
      <c r="IKJ1" t="s">
        <v>6609</v>
      </c>
      <c r="IKK1" t="s">
        <v>6610</v>
      </c>
      <c r="IKL1" t="s">
        <v>6611</v>
      </c>
      <c r="IKM1" t="s">
        <v>6612</v>
      </c>
      <c r="IKN1" t="s">
        <v>6613</v>
      </c>
      <c r="IKO1" t="s">
        <v>6614</v>
      </c>
      <c r="IKP1" t="s">
        <v>6615</v>
      </c>
      <c r="IKQ1" t="s">
        <v>6616</v>
      </c>
      <c r="IKR1" t="s">
        <v>6617</v>
      </c>
      <c r="IKS1" t="s">
        <v>6618</v>
      </c>
      <c r="IKT1" t="s">
        <v>6619</v>
      </c>
      <c r="IKU1" t="s">
        <v>6620</v>
      </c>
      <c r="IKV1" t="s">
        <v>6621</v>
      </c>
      <c r="IKW1" t="s">
        <v>6622</v>
      </c>
      <c r="IKX1" t="s">
        <v>6623</v>
      </c>
      <c r="IKY1" t="s">
        <v>6624</v>
      </c>
      <c r="IKZ1" t="s">
        <v>6625</v>
      </c>
      <c r="ILA1" t="s">
        <v>6626</v>
      </c>
      <c r="ILB1" t="s">
        <v>6627</v>
      </c>
      <c r="ILC1" t="s">
        <v>6628</v>
      </c>
      <c r="ILD1" t="s">
        <v>6629</v>
      </c>
      <c r="ILE1" t="s">
        <v>6630</v>
      </c>
      <c r="ILF1" t="s">
        <v>6631</v>
      </c>
      <c r="ILG1" t="s">
        <v>6632</v>
      </c>
      <c r="ILH1" t="s">
        <v>6633</v>
      </c>
      <c r="ILI1" t="s">
        <v>6634</v>
      </c>
      <c r="ILJ1" t="s">
        <v>6635</v>
      </c>
      <c r="ILK1" t="s">
        <v>6636</v>
      </c>
      <c r="ILL1" t="s">
        <v>6637</v>
      </c>
      <c r="ILM1" t="s">
        <v>6638</v>
      </c>
      <c r="ILN1" t="s">
        <v>6639</v>
      </c>
      <c r="ILO1" t="s">
        <v>6640</v>
      </c>
      <c r="ILP1" t="s">
        <v>6641</v>
      </c>
      <c r="ILQ1" t="s">
        <v>6642</v>
      </c>
      <c r="ILR1" t="s">
        <v>6643</v>
      </c>
      <c r="ILS1" t="s">
        <v>6644</v>
      </c>
      <c r="ILT1" t="s">
        <v>6645</v>
      </c>
      <c r="ILU1" t="s">
        <v>6646</v>
      </c>
      <c r="ILV1" t="s">
        <v>6647</v>
      </c>
      <c r="ILW1" t="s">
        <v>6648</v>
      </c>
      <c r="ILX1" t="s">
        <v>6649</v>
      </c>
      <c r="ILY1" t="s">
        <v>6650</v>
      </c>
      <c r="ILZ1" t="s">
        <v>6651</v>
      </c>
      <c r="IMA1" t="s">
        <v>6652</v>
      </c>
      <c r="IMB1" t="s">
        <v>6653</v>
      </c>
      <c r="IMC1" t="s">
        <v>6654</v>
      </c>
      <c r="IMD1" t="s">
        <v>6655</v>
      </c>
      <c r="IME1" t="s">
        <v>6656</v>
      </c>
      <c r="IMF1" t="s">
        <v>6657</v>
      </c>
      <c r="IMG1" t="s">
        <v>6658</v>
      </c>
      <c r="IMH1" t="s">
        <v>6659</v>
      </c>
      <c r="IMI1" t="s">
        <v>6660</v>
      </c>
      <c r="IMJ1" t="s">
        <v>6661</v>
      </c>
      <c r="IMK1" t="s">
        <v>6662</v>
      </c>
      <c r="IML1" t="s">
        <v>6663</v>
      </c>
      <c r="IMM1" t="s">
        <v>6664</v>
      </c>
      <c r="IMN1" t="s">
        <v>6665</v>
      </c>
      <c r="IMO1" t="s">
        <v>6666</v>
      </c>
      <c r="IMP1" t="s">
        <v>6667</v>
      </c>
      <c r="IMQ1" t="s">
        <v>6668</v>
      </c>
      <c r="IMR1" t="s">
        <v>6669</v>
      </c>
      <c r="IMS1" t="s">
        <v>6670</v>
      </c>
      <c r="IMT1" t="s">
        <v>6671</v>
      </c>
      <c r="IMU1" t="s">
        <v>6672</v>
      </c>
      <c r="IMV1" t="s">
        <v>6673</v>
      </c>
      <c r="IMW1" t="s">
        <v>6674</v>
      </c>
      <c r="IMX1" t="s">
        <v>6675</v>
      </c>
      <c r="IMY1" t="s">
        <v>6676</v>
      </c>
      <c r="IMZ1" t="s">
        <v>6677</v>
      </c>
      <c r="INA1" t="s">
        <v>6678</v>
      </c>
      <c r="INB1" t="s">
        <v>6679</v>
      </c>
      <c r="INC1" t="s">
        <v>6680</v>
      </c>
      <c r="IND1" t="s">
        <v>6681</v>
      </c>
      <c r="INE1" t="s">
        <v>6682</v>
      </c>
      <c r="INF1" t="s">
        <v>6683</v>
      </c>
      <c r="ING1" t="s">
        <v>6684</v>
      </c>
      <c r="INH1" t="s">
        <v>6685</v>
      </c>
      <c r="INI1" t="s">
        <v>6686</v>
      </c>
      <c r="INJ1" t="s">
        <v>6687</v>
      </c>
      <c r="INK1" t="s">
        <v>6688</v>
      </c>
      <c r="INL1" t="s">
        <v>6689</v>
      </c>
      <c r="INM1" t="s">
        <v>6690</v>
      </c>
      <c r="INN1" t="s">
        <v>6691</v>
      </c>
      <c r="INO1" t="s">
        <v>6692</v>
      </c>
      <c r="INP1" t="s">
        <v>6693</v>
      </c>
      <c r="INQ1" t="s">
        <v>6694</v>
      </c>
      <c r="INR1" t="s">
        <v>6695</v>
      </c>
      <c r="INS1" t="s">
        <v>6696</v>
      </c>
      <c r="INT1" t="s">
        <v>6697</v>
      </c>
      <c r="INU1" t="s">
        <v>6698</v>
      </c>
      <c r="INV1" t="s">
        <v>6699</v>
      </c>
      <c r="INW1" t="s">
        <v>6700</v>
      </c>
      <c r="INX1" t="s">
        <v>6701</v>
      </c>
      <c r="INY1" t="s">
        <v>6702</v>
      </c>
      <c r="INZ1" t="s">
        <v>6703</v>
      </c>
      <c r="IOA1" t="s">
        <v>6704</v>
      </c>
      <c r="IOB1" t="s">
        <v>6705</v>
      </c>
      <c r="IOC1" t="s">
        <v>6706</v>
      </c>
      <c r="IOD1" t="s">
        <v>6707</v>
      </c>
      <c r="IOE1" t="s">
        <v>6708</v>
      </c>
      <c r="IOF1" t="s">
        <v>6709</v>
      </c>
      <c r="IOG1" t="s">
        <v>6710</v>
      </c>
      <c r="IOH1" t="s">
        <v>6711</v>
      </c>
      <c r="IOI1" t="s">
        <v>6712</v>
      </c>
      <c r="IOJ1" t="s">
        <v>6713</v>
      </c>
      <c r="IOK1" t="s">
        <v>6714</v>
      </c>
      <c r="IOL1" t="s">
        <v>6715</v>
      </c>
      <c r="IOM1" t="s">
        <v>6716</v>
      </c>
      <c r="ION1" t="s">
        <v>6717</v>
      </c>
      <c r="IOO1" t="s">
        <v>6718</v>
      </c>
      <c r="IOP1" t="s">
        <v>6719</v>
      </c>
      <c r="IOQ1" t="s">
        <v>6720</v>
      </c>
      <c r="IOR1" t="s">
        <v>6721</v>
      </c>
      <c r="IOS1" t="s">
        <v>6722</v>
      </c>
      <c r="IOT1" t="s">
        <v>6723</v>
      </c>
      <c r="IOU1" t="s">
        <v>6724</v>
      </c>
      <c r="IOV1" t="s">
        <v>6725</v>
      </c>
      <c r="IOW1" t="s">
        <v>6726</v>
      </c>
      <c r="IOX1" t="s">
        <v>6727</v>
      </c>
      <c r="IOY1" t="s">
        <v>6728</v>
      </c>
      <c r="IOZ1" t="s">
        <v>6729</v>
      </c>
      <c r="IPA1" t="s">
        <v>6730</v>
      </c>
      <c r="IPB1" t="s">
        <v>6731</v>
      </c>
      <c r="IPC1" t="s">
        <v>6732</v>
      </c>
      <c r="IPD1" t="s">
        <v>6733</v>
      </c>
      <c r="IPE1" t="s">
        <v>6734</v>
      </c>
      <c r="IPF1" t="s">
        <v>6735</v>
      </c>
      <c r="IPG1" t="s">
        <v>6736</v>
      </c>
      <c r="IPH1" t="s">
        <v>6737</v>
      </c>
      <c r="IPI1" t="s">
        <v>6738</v>
      </c>
      <c r="IPJ1" t="s">
        <v>6739</v>
      </c>
      <c r="IPK1" t="s">
        <v>6740</v>
      </c>
      <c r="IPL1" t="s">
        <v>6741</v>
      </c>
      <c r="IPM1" t="s">
        <v>6742</v>
      </c>
      <c r="IPN1" t="s">
        <v>6743</v>
      </c>
      <c r="IPO1" t="s">
        <v>6744</v>
      </c>
      <c r="IPP1" t="s">
        <v>6745</v>
      </c>
      <c r="IPQ1" t="s">
        <v>6746</v>
      </c>
      <c r="IPR1" t="s">
        <v>6747</v>
      </c>
      <c r="IPS1" t="s">
        <v>6748</v>
      </c>
      <c r="IPT1" t="s">
        <v>6749</v>
      </c>
      <c r="IPU1" t="s">
        <v>6750</v>
      </c>
      <c r="IPV1" t="s">
        <v>6751</v>
      </c>
      <c r="IPW1" t="s">
        <v>6752</v>
      </c>
      <c r="IPX1" t="s">
        <v>6753</v>
      </c>
      <c r="IPY1" t="s">
        <v>6754</v>
      </c>
      <c r="IPZ1" t="s">
        <v>6755</v>
      </c>
      <c r="IQA1" t="s">
        <v>6756</v>
      </c>
      <c r="IQB1" t="s">
        <v>6757</v>
      </c>
      <c r="IQC1" t="s">
        <v>6758</v>
      </c>
      <c r="IQD1" t="s">
        <v>6759</v>
      </c>
      <c r="IQE1" t="s">
        <v>6760</v>
      </c>
      <c r="IQF1" t="s">
        <v>6761</v>
      </c>
      <c r="IQG1" t="s">
        <v>6762</v>
      </c>
      <c r="IQH1" t="s">
        <v>6763</v>
      </c>
      <c r="IQI1" t="s">
        <v>6764</v>
      </c>
      <c r="IQJ1" t="s">
        <v>6765</v>
      </c>
      <c r="IQK1" t="s">
        <v>6766</v>
      </c>
      <c r="IQL1" t="s">
        <v>6767</v>
      </c>
      <c r="IQM1" t="s">
        <v>6768</v>
      </c>
      <c r="IQN1" t="s">
        <v>6769</v>
      </c>
      <c r="IQO1" t="s">
        <v>6770</v>
      </c>
      <c r="IQP1" t="s">
        <v>6771</v>
      </c>
      <c r="IQQ1" t="s">
        <v>6772</v>
      </c>
      <c r="IQR1" t="s">
        <v>6773</v>
      </c>
      <c r="IQS1" t="s">
        <v>6774</v>
      </c>
      <c r="IQT1" t="s">
        <v>6775</v>
      </c>
      <c r="IQU1" t="s">
        <v>6776</v>
      </c>
      <c r="IQV1" t="s">
        <v>6777</v>
      </c>
      <c r="IQW1" t="s">
        <v>6778</v>
      </c>
      <c r="IQX1" t="s">
        <v>6779</v>
      </c>
      <c r="IQY1" t="s">
        <v>6780</v>
      </c>
      <c r="IQZ1" t="s">
        <v>6781</v>
      </c>
      <c r="IRA1" t="s">
        <v>6782</v>
      </c>
      <c r="IRB1" t="s">
        <v>6783</v>
      </c>
      <c r="IRC1" t="s">
        <v>6784</v>
      </c>
      <c r="IRD1" t="s">
        <v>6785</v>
      </c>
      <c r="IRE1" t="s">
        <v>6786</v>
      </c>
      <c r="IRF1" t="s">
        <v>6787</v>
      </c>
      <c r="IRG1" t="s">
        <v>6788</v>
      </c>
      <c r="IRH1" t="s">
        <v>6789</v>
      </c>
      <c r="IRI1" t="s">
        <v>6790</v>
      </c>
      <c r="IRJ1" t="s">
        <v>6791</v>
      </c>
      <c r="IRK1" t="s">
        <v>6792</v>
      </c>
      <c r="IRL1" t="s">
        <v>6793</v>
      </c>
      <c r="IRM1" t="s">
        <v>6794</v>
      </c>
      <c r="IRN1" t="s">
        <v>6795</v>
      </c>
      <c r="IRO1" t="s">
        <v>6796</v>
      </c>
      <c r="IRP1" t="s">
        <v>6797</v>
      </c>
      <c r="IRQ1" t="s">
        <v>6798</v>
      </c>
      <c r="IRR1" t="s">
        <v>6799</v>
      </c>
      <c r="IRS1" t="s">
        <v>6800</v>
      </c>
      <c r="IRT1" t="s">
        <v>6801</v>
      </c>
      <c r="IRU1" t="s">
        <v>6802</v>
      </c>
      <c r="IRV1" t="s">
        <v>6803</v>
      </c>
      <c r="IRW1" t="s">
        <v>6804</v>
      </c>
      <c r="IRX1" t="s">
        <v>6805</v>
      </c>
      <c r="IRY1" t="s">
        <v>6806</v>
      </c>
      <c r="IRZ1" t="s">
        <v>6807</v>
      </c>
      <c r="ISA1" t="s">
        <v>6808</v>
      </c>
      <c r="ISB1" t="s">
        <v>6809</v>
      </c>
      <c r="ISC1" t="s">
        <v>6810</v>
      </c>
      <c r="ISD1" t="s">
        <v>6811</v>
      </c>
      <c r="ISE1" t="s">
        <v>6812</v>
      </c>
      <c r="ISF1" t="s">
        <v>6813</v>
      </c>
      <c r="ISG1" t="s">
        <v>6814</v>
      </c>
      <c r="ISH1" t="s">
        <v>6815</v>
      </c>
      <c r="ISI1" t="s">
        <v>6816</v>
      </c>
      <c r="ISJ1" t="s">
        <v>6817</v>
      </c>
      <c r="ISK1" t="s">
        <v>6818</v>
      </c>
      <c r="ISL1" t="s">
        <v>6819</v>
      </c>
      <c r="ISM1" t="s">
        <v>6820</v>
      </c>
      <c r="ISN1" t="s">
        <v>6821</v>
      </c>
      <c r="ISO1" t="s">
        <v>6822</v>
      </c>
      <c r="ISP1" t="s">
        <v>6823</v>
      </c>
      <c r="ISQ1" t="s">
        <v>6824</v>
      </c>
      <c r="ISR1" t="s">
        <v>6825</v>
      </c>
      <c r="ISS1" t="s">
        <v>6826</v>
      </c>
      <c r="IST1" t="s">
        <v>6827</v>
      </c>
      <c r="ISU1" t="s">
        <v>6828</v>
      </c>
      <c r="ISV1" t="s">
        <v>6829</v>
      </c>
      <c r="ISW1" t="s">
        <v>6830</v>
      </c>
      <c r="ISX1" t="s">
        <v>6831</v>
      </c>
      <c r="ISY1" t="s">
        <v>6832</v>
      </c>
      <c r="ISZ1" t="s">
        <v>6833</v>
      </c>
      <c r="ITA1" t="s">
        <v>6834</v>
      </c>
      <c r="ITB1" t="s">
        <v>6835</v>
      </c>
      <c r="ITC1" t="s">
        <v>6836</v>
      </c>
      <c r="ITD1" t="s">
        <v>6837</v>
      </c>
      <c r="ITE1" t="s">
        <v>6838</v>
      </c>
      <c r="ITF1" t="s">
        <v>6839</v>
      </c>
      <c r="ITG1" t="s">
        <v>6840</v>
      </c>
      <c r="ITH1" t="s">
        <v>6841</v>
      </c>
      <c r="ITI1" t="s">
        <v>6842</v>
      </c>
      <c r="ITJ1" t="s">
        <v>6843</v>
      </c>
      <c r="ITK1" t="s">
        <v>6844</v>
      </c>
      <c r="ITL1" t="s">
        <v>6845</v>
      </c>
      <c r="ITM1" t="s">
        <v>6846</v>
      </c>
      <c r="ITN1" t="s">
        <v>6847</v>
      </c>
      <c r="ITO1" t="s">
        <v>6848</v>
      </c>
      <c r="ITP1" t="s">
        <v>6849</v>
      </c>
      <c r="ITQ1" t="s">
        <v>6850</v>
      </c>
      <c r="ITR1" t="s">
        <v>6851</v>
      </c>
      <c r="ITS1" t="s">
        <v>6852</v>
      </c>
      <c r="ITT1" t="s">
        <v>6853</v>
      </c>
      <c r="ITU1" t="s">
        <v>6854</v>
      </c>
      <c r="ITV1" t="s">
        <v>6855</v>
      </c>
      <c r="ITW1" t="s">
        <v>6856</v>
      </c>
      <c r="ITX1" t="s">
        <v>6857</v>
      </c>
      <c r="ITY1" t="s">
        <v>6858</v>
      </c>
      <c r="ITZ1" t="s">
        <v>6859</v>
      </c>
      <c r="IUA1" t="s">
        <v>6860</v>
      </c>
      <c r="IUB1" t="s">
        <v>6861</v>
      </c>
      <c r="IUC1" t="s">
        <v>6862</v>
      </c>
      <c r="IUD1" t="s">
        <v>6863</v>
      </c>
      <c r="IUE1" t="s">
        <v>6864</v>
      </c>
      <c r="IUF1" t="s">
        <v>6865</v>
      </c>
      <c r="IUG1" t="s">
        <v>6866</v>
      </c>
      <c r="IUH1" t="s">
        <v>6867</v>
      </c>
      <c r="IUI1" t="s">
        <v>6868</v>
      </c>
      <c r="IUJ1" t="s">
        <v>6869</v>
      </c>
      <c r="IUK1" t="s">
        <v>6870</v>
      </c>
      <c r="IUL1" t="s">
        <v>6871</v>
      </c>
      <c r="IUM1" t="s">
        <v>6872</v>
      </c>
      <c r="IUN1" t="s">
        <v>6873</v>
      </c>
      <c r="IUO1" t="s">
        <v>6874</v>
      </c>
      <c r="IUP1" t="s">
        <v>6875</v>
      </c>
      <c r="IUQ1" t="s">
        <v>6876</v>
      </c>
      <c r="IUR1" t="s">
        <v>6877</v>
      </c>
      <c r="IUS1" t="s">
        <v>6878</v>
      </c>
      <c r="IUT1" t="s">
        <v>6879</v>
      </c>
      <c r="IUU1" t="s">
        <v>6880</v>
      </c>
      <c r="IUV1" t="s">
        <v>6881</v>
      </c>
      <c r="IUW1" t="s">
        <v>6882</v>
      </c>
      <c r="IUX1" t="s">
        <v>6883</v>
      </c>
      <c r="IUY1" t="s">
        <v>6884</v>
      </c>
      <c r="IUZ1" t="s">
        <v>6885</v>
      </c>
      <c r="IVA1" t="s">
        <v>6886</v>
      </c>
      <c r="IVB1" t="s">
        <v>6887</v>
      </c>
      <c r="IVC1" t="s">
        <v>6888</v>
      </c>
      <c r="IVD1" t="s">
        <v>6889</v>
      </c>
      <c r="IVE1" t="s">
        <v>6890</v>
      </c>
      <c r="IVF1" t="s">
        <v>6891</v>
      </c>
      <c r="IVG1" t="s">
        <v>6892</v>
      </c>
      <c r="IVH1" t="s">
        <v>6893</v>
      </c>
      <c r="IVI1" t="s">
        <v>6894</v>
      </c>
      <c r="IVJ1" t="s">
        <v>6895</v>
      </c>
      <c r="IVK1" t="s">
        <v>6896</v>
      </c>
      <c r="IVL1" t="s">
        <v>6897</v>
      </c>
      <c r="IVM1" t="s">
        <v>6898</v>
      </c>
      <c r="IVN1" t="s">
        <v>6899</v>
      </c>
      <c r="IVO1" t="s">
        <v>6900</v>
      </c>
      <c r="IVP1" t="s">
        <v>6901</v>
      </c>
      <c r="IVQ1" t="s">
        <v>6902</v>
      </c>
      <c r="IVR1" t="s">
        <v>6903</v>
      </c>
      <c r="IVS1" t="s">
        <v>6904</v>
      </c>
      <c r="IVT1" t="s">
        <v>6905</v>
      </c>
      <c r="IVU1" t="s">
        <v>6906</v>
      </c>
      <c r="IVV1" t="s">
        <v>6907</v>
      </c>
      <c r="IVW1" t="s">
        <v>6908</v>
      </c>
      <c r="IVX1" t="s">
        <v>6909</v>
      </c>
      <c r="IVY1" t="s">
        <v>6910</v>
      </c>
      <c r="IVZ1" t="s">
        <v>6911</v>
      </c>
      <c r="IWA1" t="s">
        <v>6912</v>
      </c>
      <c r="IWB1" t="s">
        <v>6913</v>
      </c>
      <c r="IWC1" t="s">
        <v>6914</v>
      </c>
      <c r="IWD1" t="s">
        <v>6915</v>
      </c>
      <c r="IWE1" t="s">
        <v>6916</v>
      </c>
      <c r="IWF1" t="s">
        <v>6917</v>
      </c>
      <c r="IWG1" t="s">
        <v>6918</v>
      </c>
      <c r="IWH1" t="s">
        <v>6919</v>
      </c>
      <c r="IWI1" t="s">
        <v>6920</v>
      </c>
      <c r="IWJ1" t="s">
        <v>6921</v>
      </c>
      <c r="IWK1" t="s">
        <v>6922</v>
      </c>
      <c r="IWL1" t="s">
        <v>6923</v>
      </c>
      <c r="IWM1" t="s">
        <v>6924</v>
      </c>
      <c r="IWN1" t="s">
        <v>6925</v>
      </c>
      <c r="IWO1" t="s">
        <v>6926</v>
      </c>
      <c r="IWP1" t="s">
        <v>6927</v>
      </c>
      <c r="IWQ1" t="s">
        <v>6928</v>
      </c>
      <c r="IWR1" t="s">
        <v>6929</v>
      </c>
      <c r="IWS1" t="s">
        <v>6930</v>
      </c>
      <c r="IWT1" t="s">
        <v>6931</v>
      </c>
      <c r="IWU1" t="s">
        <v>6932</v>
      </c>
      <c r="IWV1" t="s">
        <v>6933</v>
      </c>
      <c r="IWW1" t="s">
        <v>6934</v>
      </c>
      <c r="IWX1" t="s">
        <v>6935</v>
      </c>
      <c r="IWY1" t="s">
        <v>6936</v>
      </c>
      <c r="IWZ1" t="s">
        <v>6937</v>
      </c>
      <c r="IXA1" t="s">
        <v>6938</v>
      </c>
      <c r="IXB1" t="s">
        <v>6939</v>
      </c>
      <c r="IXC1" t="s">
        <v>6940</v>
      </c>
      <c r="IXD1" t="s">
        <v>6941</v>
      </c>
      <c r="IXE1" t="s">
        <v>6942</v>
      </c>
      <c r="IXF1" t="s">
        <v>6943</v>
      </c>
      <c r="IXG1" t="s">
        <v>6944</v>
      </c>
      <c r="IXH1" t="s">
        <v>6945</v>
      </c>
      <c r="IXI1" t="s">
        <v>6946</v>
      </c>
      <c r="IXJ1" t="s">
        <v>6947</v>
      </c>
      <c r="IXK1" t="s">
        <v>6948</v>
      </c>
      <c r="IXL1" t="s">
        <v>6949</v>
      </c>
      <c r="IXM1" t="s">
        <v>6950</v>
      </c>
      <c r="IXN1" t="s">
        <v>6951</v>
      </c>
      <c r="IXO1" t="s">
        <v>6952</v>
      </c>
      <c r="IXP1" t="s">
        <v>6953</v>
      </c>
      <c r="IXQ1" t="s">
        <v>6954</v>
      </c>
      <c r="IXR1" t="s">
        <v>6955</v>
      </c>
      <c r="IXS1" t="s">
        <v>6956</v>
      </c>
      <c r="IXT1" t="s">
        <v>6957</v>
      </c>
      <c r="IXU1" t="s">
        <v>6958</v>
      </c>
      <c r="IXV1" t="s">
        <v>6959</v>
      </c>
      <c r="IXW1" t="s">
        <v>6960</v>
      </c>
      <c r="IXX1" t="s">
        <v>6961</v>
      </c>
      <c r="IXY1" t="s">
        <v>6962</v>
      </c>
      <c r="IXZ1" t="s">
        <v>6963</v>
      </c>
      <c r="IYA1" t="s">
        <v>6964</v>
      </c>
      <c r="IYB1" t="s">
        <v>6965</v>
      </c>
      <c r="IYC1" t="s">
        <v>6966</v>
      </c>
      <c r="IYD1" t="s">
        <v>6967</v>
      </c>
      <c r="IYE1" t="s">
        <v>6968</v>
      </c>
      <c r="IYF1" t="s">
        <v>6969</v>
      </c>
      <c r="IYG1" t="s">
        <v>6970</v>
      </c>
      <c r="IYH1" t="s">
        <v>6971</v>
      </c>
      <c r="IYI1" t="s">
        <v>6972</v>
      </c>
      <c r="IYJ1" t="s">
        <v>6973</v>
      </c>
      <c r="IYK1" t="s">
        <v>6974</v>
      </c>
      <c r="IYL1" t="s">
        <v>6975</v>
      </c>
      <c r="IYM1" t="s">
        <v>6976</v>
      </c>
      <c r="IYN1" t="s">
        <v>6977</v>
      </c>
      <c r="IYO1" t="s">
        <v>6978</v>
      </c>
      <c r="IYP1" t="s">
        <v>6979</v>
      </c>
      <c r="IYQ1" t="s">
        <v>6980</v>
      </c>
      <c r="IYR1" t="s">
        <v>6981</v>
      </c>
      <c r="IYS1" t="s">
        <v>6982</v>
      </c>
      <c r="IYT1" t="s">
        <v>6983</v>
      </c>
      <c r="IYU1" t="s">
        <v>6984</v>
      </c>
      <c r="IYV1" t="s">
        <v>6985</v>
      </c>
      <c r="IYW1" t="s">
        <v>6986</v>
      </c>
      <c r="IYX1" t="s">
        <v>6987</v>
      </c>
      <c r="IYY1" t="s">
        <v>6988</v>
      </c>
      <c r="IYZ1" t="s">
        <v>6989</v>
      </c>
      <c r="IZA1" t="s">
        <v>6990</v>
      </c>
      <c r="IZB1" t="s">
        <v>6991</v>
      </c>
      <c r="IZC1" t="s">
        <v>6992</v>
      </c>
      <c r="IZD1" t="s">
        <v>6993</v>
      </c>
      <c r="IZE1" t="s">
        <v>6994</v>
      </c>
      <c r="IZF1" t="s">
        <v>6995</v>
      </c>
      <c r="IZG1" t="s">
        <v>6996</v>
      </c>
      <c r="IZH1" t="s">
        <v>6997</v>
      </c>
      <c r="IZI1" t="s">
        <v>6998</v>
      </c>
      <c r="IZJ1" t="s">
        <v>6999</v>
      </c>
      <c r="IZK1" t="s">
        <v>7000</v>
      </c>
      <c r="IZL1" t="s">
        <v>7001</v>
      </c>
      <c r="IZM1" t="s">
        <v>7002</v>
      </c>
      <c r="IZN1" t="s">
        <v>7003</v>
      </c>
      <c r="IZO1" t="s">
        <v>7004</v>
      </c>
      <c r="IZP1" t="s">
        <v>7005</v>
      </c>
      <c r="IZQ1" t="s">
        <v>7006</v>
      </c>
      <c r="IZR1" t="s">
        <v>7007</v>
      </c>
      <c r="IZS1" t="s">
        <v>7008</v>
      </c>
      <c r="IZT1" t="s">
        <v>7009</v>
      </c>
      <c r="IZU1" t="s">
        <v>7010</v>
      </c>
      <c r="IZV1" t="s">
        <v>7011</v>
      </c>
      <c r="IZW1" t="s">
        <v>7012</v>
      </c>
      <c r="IZX1" t="s">
        <v>7013</v>
      </c>
      <c r="IZY1" t="s">
        <v>7014</v>
      </c>
      <c r="IZZ1" t="s">
        <v>7015</v>
      </c>
      <c r="JAA1" t="s">
        <v>7016</v>
      </c>
      <c r="JAB1" t="s">
        <v>7017</v>
      </c>
      <c r="JAC1" t="s">
        <v>7018</v>
      </c>
      <c r="JAD1" t="s">
        <v>7019</v>
      </c>
      <c r="JAE1" t="s">
        <v>7020</v>
      </c>
      <c r="JAF1" t="s">
        <v>7021</v>
      </c>
      <c r="JAG1" t="s">
        <v>7022</v>
      </c>
      <c r="JAH1" t="s">
        <v>7023</v>
      </c>
      <c r="JAI1" t="s">
        <v>7024</v>
      </c>
      <c r="JAJ1" t="s">
        <v>7025</v>
      </c>
      <c r="JAK1" t="s">
        <v>7026</v>
      </c>
      <c r="JAL1" t="s">
        <v>7027</v>
      </c>
      <c r="JAM1" t="s">
        <v>7028</v>
      </c>
      <c r="JAN1" t="s">
        <v>7029</v>
      </c>
      <c r="JAO1" t="s">
        <v>7030</v>
      </c>
      <c r="JAP1" t="s">
        <v>7031</v>
      </c>
      <c r="JAQ1" t="s">
        <v>7032</v>
      </c>
      <c r="JAR1" t="s">
        <v>7033</v>
      </c>
      <c r="JAS1" t="s">
        <v>7034</v>
      </c>
      <c r="JAT1" t="s">
        <v>7035</v>
      </c>
      <c r="JAU1" t="s">
        <v>7036</v>
      </c>
      <c r="JAV1" t="s">
        <v>7037</v>
      </c>
      <c r="JAW1" t="s">
        <v>7038</v>
      </c>
      <c r="JAX1" t="s">
        <v>7039</v>
      </c>
      <c r="JAY1" t="s">
        <v>7040</v>
      </c>
      <c r="JAZ1" t="s">
        <v>7041</v>
      </c>
      <c r="JBA1" t="s">
        <v>7042</v>
      </c>
      <c r="JBB1" t="s">
        <v>7043</v>
      </c>
      <c r="JBC1" t="s">
        <v>7044</v>
      </c>
      <c r="JBD1" t="s">
        <v>7045</v>
      </c>
      <c r="JBE1" t="s">
        <v>7046</v>
      </c>
      <c r="JBF1" t="s">
        <v>7047</v>
      </c>
      <c r="JBG1" t="s">
        <v>7048</v>
      </c>
      <c r="JBH1" t="s">
        <v>7049</v>
      </c>
      <c r="JBI1" t="s">
        <v>7050</v>
      </c>
      <c r="JBJ1" t="s">
        <v>7051</v>
      </c>
      <c r="JBK1" t="s">
        <v>7052</v>
      </c>
      <c r="JBL1" t="s">
        <v>7053</v>
      </c>
      <c r="JBM1" t="s">
        <v>7054</v>
      </c>
      <c r="JBN1" t="s">
        <v>7055</v>
      </c>
      <c r="JBO1" t="s">
        <v>7056</v>
      </c>
      <c r="JBP1" t="s">
        <v>7057</v>
      </c>
      <c r="JBQ1" t="s">
        <v>7058</v>
      </c>
      <c r="JBR1" t="s">
        <v>7059</v>
      </c>
      <c r="JBS1" t="s">
        <v>7060</v>
      </c>
      <c r="JBT1" t="s">
        <v>7061</v>
      </c>
      <c r="JBU1" t="s">
        <v>7062</v>
      </c>
      <c r="JBV1" t="s">
        <v>7063</v>
      </c>
      <c r="JBW1" t="s">
        <v>7064</v>
      </c>
      <c r="JBX1" t="s">
        <v>7065</v>
      </c>
      <c r="JBY1" t="s">
        <v>7066</v>
      </c>
      <c r="JBZ1" t="s">
        <v>7067</v>
      </c>
      <c r="JCA1" t="s">
        <v>7068</v>
      </c>
      <c r="JCB1" t="s">
        <v>7069</v>
      </c>
      <c r="JCC1" t="s">
        <v>7070</v>
      </c>
      <c r="JCD1" t="s">
        <v>7071</v>
      </c>
      <c r="JCE1" t="s">
        <v>7072</v>
      </c>
      <c r="JCF1" t="s">
        <v>7073</v>
      </c>
      <c r="JCG1" t="s">
        <v>7074</v>
      </c>
      <c r="JCH1" t="s">
        <v>7075</v>
      </c>
      <c r="JCI1" t="s">
        <v>7076</v>
      </c>
      <c r="JCJ1" t="s">
        <v>7077</v>
      </c>
      <c r="JCK1" t="s">
        <v>7078</v>
      </c>
      <c r="JCL1" t="s">
        <v>7079</v>
      </c>
      <c r="JCM1" t="s">
        <v>7080</v>
      </c>
      <c r="JCN1" t="s">
        <v>7081</v>
      </c>
      <c r="JCO1" t="s">
        <v>7082</v>
      </c>
      <c r="JCP1" t="s">
        <v>7083</v>
      </c>
      <c r="JCQ1" t="s">
        <v>7084</v>
      </c>
      <c r="JCR1" t="s">
        <v>7085</v>
      </c>
      <c r="JCS1" t="s">
        <v>7086</v>
      </c>
      <c r="JCT1" t="s">
        <v>7087</v>
      </c>
      <c r="JCU1" t="s">
        <v>7088</v>
      </c>
      <c r="JCV1" t="s">
        <v>7089</v>
      </c>
      <c r="JCW1" t="s">
        <v>7090</v>
      </c>
      <c r="JCX1" t="s">
        <v>7091</v>
      </c>
      <c r="JCY1" t="s">
        <v>7092</v>
      </c>
      <c r="JCZ1" t="s">
        <v>7093</v>
      </c>
      <c r="JDA1" t="s">
        <v>7094</v>
      </c>
      <c r="JDB1" t="s">
        <v>7095</v>
      </c>
      <c r="JDC1" t="s">
        <v>7096</v>
      </c>
      <c r="JDD1" t="s">
        <v>7097</v>
      </c>
      <c r="JDE1" t="s">
        <v>7098</v>
      </c>
      <c r="JDF1" t="s">
        <v>7099</v>
      </c>
      <c r="JDG1" t="s">
        <v>7100</v>
      </c>
      <c r="JDH1" t="s">
        <v>7101</v>
      </c>
      <c r="JDI1" t="s">
        <v>7102</v>
      </c>
      <c r="JDJ1" t="s">
        <v>7103</v>
      </c>
      <c r="JDK1" t="s">
        <v>7104</v>
      </c>
      <c r="JDL1" t="s">
        <v>7105</v>
      </c>
      <c r="JDM1" t="s">
        <v>7106</v>
      </c>
      <c r="JDN1" t="s">
        <v>7107</v>
      </c>
      <c r="JDO1" t="s">
        <v>7108</v>
      </c>
      <c r="JDP1" t="s">
        <v>7109</v>
      </c>
      <c r="JDQ1" t="s">
        <v>7110</v>
      </c>
      <c r="JDR1" t="s">
        <v>7111</v>
      </c>
      <c r="JDS1" t="s">
        <v>7112</v>
      </c>
      <c r="JDT1" t="s">
        <v>7113</v>
      </c>
      <c r="JDU1" t="s">
        <v>7114</v>
      </c>
      <c r="JDV1" t="s">
        <v>7115</v>
      </c>
      <c r="JDW1" t="s">
        <v>7116</v>
      </c>
      <c r="JDX1" t="s">
        <v>7117</v>
      </c>
      <c r="JDY1" t="s">
        <v>7118</v>
      </c>
      <c r="JDZ1" t="s">
        <v>7119</v>
      </c>
      <c r="JEA1" t="s">
        <v>7120</v>
      </c>
      <c r="JEB1" t="s">
        <v>7121</v>
      </c>
      <c r="JEC1" t="s">
        <v>7122</v>
      </c>
      <c r="JED1" t="s">
        <v>7123</v>
      </c>
      <c r="JEE1" t="s">
        <v>7124</v>
      </c>
      <c r="JEF1" t="s">
        <v>7125</v>
      </c>
      <c r="JEG1" t="s">
        <v>7126</v>
      </c>
      <c r="JEH1" t="s">
        <v>7127</v>
      </c>
      <c r="JEI1" t="s">
        <v>7128</v>
      </c>
      <c r="JEJ1" t="s">
        <v>7129</v>
      </c>
      <c r="JEK1" t="s">
        <v>7130</v>
      </c>
      <c r="JEL1" t="s">
        <v>7131</v>
      </c>
      <c r="JEM1" t="s">
        <v>7132</v>
      </c>
      <c r="JEN1" t="s">
        <v>7133</v>
      </c>
      <c r="JEO1" t="s">
        <v>7134</v>
      </c>
      <c r="JEP1" t="s">
        <v>7135</v>
      </c>
      <c r="JEQ1" t="s">
        <v>7136</v>
      </c>
      <c r="JER1" t="s">
        <v>7137</v>
      </c>
      <c r="JES1" t="s">
        <v>7138</v>
      </c>
      <c r="JET1" t="s">
        <v>7139</v>
      </c>
      <c r="JEU1" t="s">
        <v>7140</v>
      </c>
      <c r="JEV1" t="s">
        <v>7141</v>
      </c>
      <c r="JEW1" t="s">
        <v>7142</v>
      </c>
      <c r="JEX1" t="s">
        <v>7143</v>
      </c>
      <c r="JEY1" t="s">
        <v>7144</v>
      </c>
      <c r="JEZ1" t="s">
        <v>7145</v>
      </c>
      <c r="JFA1" t="s">
        <v>7146</v>
      </c>
      <c r="JFB1" t="s">
        <v>7147</v>
      </c>
      <c r="JFC1" t="s">
        <v>7148</v>
      </c>
      <c r="JFD1" t="s">
        <v>7149</v>
      </c>
      <c r="JFE1" t="s">
        <v>7150</v>
      </c>
      <c r="JFF1" t="s">
        <v>7151</v>
      </c>
      <c r="JFG1" t="s">
        <v>7152</v>
      </c>
      <c r="JFH1" t="s">
        <v>7153</v>
      </c>
      <c r="JFI1" t="s">
        <v>7154</v>
      </c>
      <c r="JFJ1" t="s">
        <v>7155</v>
      </c>
      <c r="JFK1" t="s">
        <v>7156</v>
      </c>
      <c r="JFL1" t="s">
        <v>7157</v>
      </c>
      <c r="JFM1" t="s">
        <v>7158</v>
      </c>
      <c r="JFN1" t="s">
        <v>7159</v>
      </c>
      <c r="JFO1" t="s">
        <v>7160</v>
      </c>
      <c r="JFP1" t="s">
        <v>7161</v>
      </c>
      <c r="JFQ1" t="s">
        <v>7162</v>
      </c>
      <c r="JFR1" t="s">
        <v>7163</v>
      </c>
      <c r="JFS1" t="s">
        <v>7164</v>
      </c>
      <c r="JFT1" t="s">
        <v>7165</v>
      </c>
      <c r="JFU1" t="s">
        <v>7166</v>
      </c>
      <c r="JFV1" t="s">
        <v>7167</v>
      </c>
      <c r="JFW1" t="s">
        <v>7168</v>
      </c>
      <c r="JFX1" t="s">
        <v>7169</v>
      </c>
      <c r="JFY1" t="s">
        <v>7170</v>
      </c>
      <c r="JFZ1" t="s">
        <v>7171</v>
      </c>
      <c r="JGA1" t="s">
        <v>7172</v>
      </c>
      <c r="JGB1" t="s">
        <v>7173</v>
      </c>
      <c r="JGC1" t="s">
        <v>7174</v>
      </c>
      <c r="JGD1" t="s">
        <v>7175</v>
      </c>
      <c r="JGE1" t="s">
        <v>7176</v>
      </c>
      <c r="JGF1" t="s">
        <v>7177</v>
      </c>
      <c r="JGG1" t="s">
        <v>7178</v>
      </c>
      <c r="JGH1" t="s">
        <v>7179</v>
      </c>
      <c r="JGI1" t="s">
        <v>7180</v>
      </c>
      <c r="JGJ1" t="s">
        <v>7181</v>
      </c>
      <c r="JGK1" t="s">
        <v>7182</v>
      </c>
      <c r="JGL1" t="s">
        <v>7183</v>
      </c>
      <c r="JGM1" t="s">
        <v>7184</v>
      </c>
      <c r="JGN1" t="s">
        <v>7185</v>
      </c>
      <c r="JGO1" t="s">
        <v>7186</v>
      </c>
      <c r="JGP1" t="s">
        <v>7187</v>
      </c>
      <c r="JGQ1" t="s">
        <v>7188</v>
      </c>
      <c r="JGR1" t="s">
        <v>7189</v>
      </c>
      <c r="JGS1" t="s">
        <v>7190</v>
      </c>
      <c r="JGT1" t="s">
        <v>7191</v>
      </c>
      <c r="JGU1" t="s">
        <v>7192</v>
      </c>
      <c r="JGV1" t="s">
        <v>7193</v>
      </c>
      <c r="JGW1" t="s">
        <v>7194</v>
      </c>
      <c r="JGX1" t="s">
        <v>7195</v>
      </c>
      <c r="JGY1" t="s">
        <v>7196</v>
      </c>
      <c r="JGZ1" t="s">
        <v>7197</v>
      </c>
      <c r="JHA1" t="s">
        <v>7198</v>
      </c>
      <c r="JHB1" t="s">
        <v>7199</v>
      </c>
      <c r="JHC1" t="s">
        <v>7200</v>
      </c>
      <c r="JHD1" t="s">
        <v>7201</v>
      </c>
      <c r="JHE1" t="s">
        <v>7202</v>
      </c>
      <c r="JHF1" t="s">
        <v>7203</v>
      </c>
      <c r="JHG1" t="s">
        <v>7204</v>
      </c>
      <c r="JHH1" t="s">
        <v>7205</v>
      </c>
      <c r="JHI1" t="s">
        <v>7206</v>
      </c>
      <c r="JHJ1" t="s">
        <v>7207</v>
      </c>
      <c r="JHK1" t="s">
        <v>7208</v>
      </c>
      <c r="JHL1" t="s">
        <v>7209</v>
      </c>
      <c r="JHM1" t="s">
        <v>7210</v>
      </c>
      <c r="JHN1" t="s">
        <v>7211</v>
      </c>
      <c r="JHO1" t="s">
        <v>7212</v>
      </c>
      <c r="JHP1" t="s">
        <v>7213</v>
      </c>
      <c r="JHQ1" t="s">
        <v>7214</v>
      </c>
      <c r="JHR1" t="s">
        <v>7215</v>
      </c>
      <c r="JHS1" t="s">
        <v>7216</v>
      </c>
      <c r="JHT1" t="s">
        <v>7217</v>
      </c>
      <c r="JHU1" t="s">
        <v>7218</v>
      </c>
      <c r="JHV1" t="s">
        <v>7219</v>
      </c>
      <c r="JHW1" t="s">
        <v>7220</v>
      </c>
      <c r="JHX1" t="s">
        <v>7221</v>
      </c>
      <c r="JHY1" t="s">
        <v>7222</v>
      </c>
      <c r="JHZ1" t="s">
        <v>7223</v>
      </c>
      <c r="JIA1" t="s">
        <v>7224</v>
      </c>
      <c r="JIB1" t="s">
        <v>7225</v>
      </c>
      <c r="JIC1" t="s">
        <v>7226</v>
      </c>
      <c r="JID1" t="s">
        <v>7227</v>
      </c>
      <c r="JIE1" t="s">
        <v>7228</v>
      </c>
      <c r="JIF1" t="s">
        <v>7229</v>
      </c>
      <c r="JIG1" t="s">
        <v>7230</v>
      </c>
      <c r="JIH1" t="s">
        <v>7231</v>
      </c>
      <c r="JII1" t="s">
        <v>7232</v>
      </c>
      <c r="JIJ1" t="s">
        <v>7233</v>
      </c>
      <c r="JIK1" t="s">
        <v>7234</v>
      </c>
      <c r="JIL1" t="s">
        <v>7235</v>
      </c>
      <c r="JIM1" t="s">
        <v>7236</v>
      </c>
      <c r="JIN1" t="s">
        <v>7237</v>
      </c>
      <c r="JIO1" t="s">
        <v>7238</v>
      </c>
      <c r="JIP1" t="s">
        <v>7239</v>
      </c>
      <c r="JIQ1" t="s">
        <v>7240</v>
      </c>
      <c r="JIR1" t="s">
        <v>7241</v>
      </c>
      <c r="JIS1" t="s">
        <v>7242</v>
      </c>
      <c r="JIT1" t="s">
        <v>7243</v>
      </c>
      <c r="JIU1" t="s">
        <v>7244</v>
      </c>
      <c r="JIV1" t="s">
        <v>7245</v>
      </c>
      <c r="JIW1" t="s">
        <v>7246</v>
      </c>
      <c r="JIX1" t="s">
        <v>7247</v>
      </c>
      <c r="JIY1" t="s">
        <v>7248</v>
      </c>
      <c r="JIZ1" t="s">
        <v>7249</v>
      </c>
      <c r="JJA1" t="s">
        <v>7250</v>
      </c>
      <c r="JJB1" t="s">
        <v>7251</v>
      </c>
      <c r="JJC1" t="s">
        <v>7252</v>
      </c>
      <c r="JJD1" t="s">
        <v>7253</v>
      </c>
      <c r="JJE1" t="s">
        <v>7254</v>
      </c>
      <c r="JJF1" t="s">
        <v>7255</v>
      </c>
      <c r="JJG1" t="s">
        <v>7256</v>
      </c>
      <c r="JJH1" t="s">
        <v>7257</v>
      </c>
      <c r="JJI1" t="s">
        <v>7258</v>
      </c>
      <c r="JJJ1" t="s">
        <v>7259</v>
      </c>
      <c r="JJK1" t="s">
        <v>7260</v>
      </c>
      <c r="JJL1" t="s">
        <v>7261</v>
      </c>
      <c r="JJM1" t="s">
        <v>7262</v>
      </c>
      <c r="JJN1" t="s">
        <v>7263</v>
      </c>
      <c r="JJO1" t="s">
        <v>7264</v>
      </c>
      <c r="JJP1" t="s">
        <v>7265</v>
      </c>
      <c r="JJQ1" t="s">
        <v>7266</v>
      </c>
      <c r="JJR1" t="s">
        <v>7267</v>
      </c>
      <c r="JJS1" t="s">
        <v>7268</v>
      </c>
      <c r="JJT1" t="s">
        <v>7269</v>
      </c>
      <c r="JJU1" t="s">
        <v>7270</v>
      </c>
      <c r="JJV1" t="s">
        <v>7271</v>
      </c>
      <c r="JJW1" t="s">
        <v>7272</v>
      </c>
      <c r="JJX1" t="s">
        <v>7273</v>
      </c>
      <c r="JJY1" t="s">
        <v>7274</v>
      </c>
      <c r="JJZ1" t="s">
        <v>7275</v>
      </c>
      <c r="JKA1" t="s">
        <v>7276</v>
      </c>
      <c r="JKB1" t="s">
        <v>7277</v>
      </c>
      <c r="JKC1" t="s">
        <v>7278</v>
      </c>
      <c r="JKD1" t="s">
        <v>7279</v>
      </c>
      <c r="JKE1" t="s">
        <v>7280</v>
      </c>
      <c r="JKF1" t="s">
        <v>7281</v>
      </c>
      <c r="JKG1" t="s">
        <v>7282</v>
      </c>
      <c r="JKH1" t="s">
        <v>7283</v>
      </c>
      <c r="JKI1" t="s">
        <v>7284</v>
      </c>
      <c r="JKJ1" t="s">
        <v>7285</v>
      </c>
      <c r="JKK1" t="s">
        <v>7286</v>
      </c>
      <c r="JKL1" t="s">
        <v>7287</v>
      </c>
      <c r="JKM1" t="s">
        <v>7288</v>
      </c>
      <c r="JKN1" t="s">
        <v>7289</v>
      </c>
      <c r="JKO1" t="s">
        <v>7290</v>
      </c>
      <c r="JKP1" t="s">
        <v>7291</v>
      </c>
      <c r="JKQ1" t="s">
        <v>7292</v>
      </c>
      <c r="JKR1" t="s">
        <v>7293</v>
      </c>
      <c r="JKS1" t="s">
        <v>7294</v>
      </c>
      <c r="JKT1" t="s">
        <v>7295</v>
      </c>
      <c r="JKU1" t="s">
        <v>7296</v>
      </c>
      <c r="JKV1" t="s">
        <v>7297</v>
      </c>
      <c r="JKW1" t="s">
        <v>7298</v>
      </c>
      <c r="JKX1" t="s">
        <v>7299</v>
      </c>
      <c r="JKY1" t="s">
        <v>7300</v>
      </c>
      <c r="JKZ1" t="s">
        <v>7301</v>
      </c>
      <c r="JLA1" t="s">
        <v>7302</v>
      </c>
      <c r="JLB1" t="s">
        <v>7303</v>
      </c>
      <c r="JLC1" t="s">
        <v>7304</v>
      </c>
      <c r="JLD1" t="s">
        <v>7305</v>
      </c>
      <c r="JLE1" t="s">
        <v>7306</v>
      </c>
      <c r="JLF1" t="s">
        <v>7307</v>
      </c>
      <c r="JLG1" t="s">
        <v>7308</v>
      </c>
      <c r="JLH1" t="s">
        <v>7309</v>
      </c>
      <c r="JLI1" t="s">
        <v>7310</v>
      </c>
      <c r="JLJ1" t="s">
        <v>7311</v>
      </c>
      <c r="JLK1" t="s">
        <v>7312</v>
      </c>
      <c r="JLL1" t="s">
        <v>7313</v>
      </c>
      <c r="JLM1" t="s">
        <v>7314</v>
      </c>
      <c r="JLN1" t="s">
        <v>7315</v>
      </c>
      <c r="JLO1" t="s">
        <v>7316</v>
      </c>
      <c r="JLP1" t="s">
        <v>7317</v>
      </c>
      <c r="JLQ1" t="s">
        <v>7318</v>
      </c>
      <c r="JLR1" t="s">
        <v>7319</v>
      </c>
      <c r="JLS1" t="s">
        <v>7320</v>
      </c>
      <c r="JLT1" t="s">
        <v>7321</v>
      </c>
      <c r="JLU1" t="s">
        <v>7322</v>
      </c>
      <c r="JLV1" t="s">
        <v>7323</v>
      </c>
      <c r="JLW1" t="s">
        <v>7324</v>
      </c>
      <c r="JLX1" t="s">
        <v>7325</v>
      </c>
      <c r="JLY1" t="s">
        <v>7326</v>
      </c>
      <c r="JLZ1" t="s">
        <v>7327</v>
      </c>
      <c r="JMA1" t="s">
        <v>7328</v>
      </c>
      <c r="JMB1" t="s">
        <v>7329</v>
      </c>
      <c r="JMC1" t="s">
        <v>7330</v>
      </c>
      <c r="JMD1" t="s">
        <v>7331</v>
      </c>
      <c r="JME1" t="s">
        <v>7332</v>
      </c>
      <c r="JMF1" t="s">
        <v>7333</v>
      </c>
      <c r="JMG1" t="s">
        <v>7334</v>
      </c>
      <c r="JMH1" t="s">
        <v>7335</v>
      </c>
      <c r="JMI1" t="s">
        <v>7336</v>
      </c>
      <c r="JMJ1" t="s">
        <v>7337</v>
      </c>
      <c r="JMK1" t="s">
        <v>7338</v>
      </c>
      <c r="JML1" t="s">
        <v>7339</v>
      </c>
      <c r="JMM1" t="s">
        <v>7340</v>
      </c>
      <c r="JMN1" t="s">
        <v>7341</v>
      </c>
      <c r="JMO1" t="s">
        <v>7342</v>
      </c>
      <c r="JMP1" t="s">
        <v>7343</v>
      </c>
      <c r="JMQ1" t="s">
        <v>7344</v>
      </c>
      <c r="JMR1" t="s">
        <v>7345</v>
      </c>
      <c r="JMS1" t="s">
        <v>7346</v>
      </c>
      <c r="JMT1" t="s">
        <v>7347</v>
      </c>
      <c r="JMU1" t="s">
        <v>7348</v>
      </c>
      <c r="JMV1" t="s">
        <v>7349</v>
      </c>
      <c r="JMW1" t="s">
        <v>7350</v>
      </c>
      <c r="JMX1" t="s">
        <v>7351</v>
      </c>
      <c r="JMY1" t="s">
        <v>7352</v>
      </c>
      <c r="JMZ1" t="s">
        <v>7353</v>
      </c>
      <c r="JNA1" t="s">
        <v>7354</v>
      </c>
      <c r="JNB1" t="s">
        <v>7355</v>
      </c>
      <c r="JNC1" t="s">
        <v>7356</v>
      </c>
      <c r="JND1" t="s">
        <v>7357</v>
      </c>
      <c r="JNE1" t="s">
        <v>7358</v>
      </c>
      <c r="JNF1" t="s">
        <v>7359</v>
      </c>
      <c r="JNG1" t="s">
        <v>7360</v>
      </c>
      <c r="JNH1" t="s">
        <v>7361</v>
      </c>
      <c r="JNI1" t="s">
        <v>7362</v>
      </c>
      <c r="JNJ1" t="s">
        <v>7363</v>
      </c>
      <c r="JNK1" t="s">
        <v>7364</v>
      </c>
      <c r="JNL1" t="s">
        <v>7365</v>
      </c>
      <c r="JNM1" t="s">
        <v>7366</v>
      </c>
      <c r="JNN1" t="s">
        <v>7367</v>
      </c>
      <c r="JNO1" t="s">
        <v>7368</v>
      </c>
      <c r="JNP1" t="s">
        <v>7369</v>
      </c>
      <c r="JNQ1" t="s">
        <v>7370</v>
      </c>
      <c r="JNR1" t="s">
        <v>7371</v>
      </c>
      <c r="JNS1" t="s">
        <v>7372</v>
      </c>
      <c r="JNT1" t="s">
        <v>7373</v>
      </c>
      <c r="JNU1" t="s">
        <v>7374</v>
      </c>
      <c r="JNV1" t="s">
        <v>7375</v>
      </c>
      <c r="JNW1" t="s">
        <v>7376</v>
      </c>
      <c r="JNX1" t="s">
        <v>7377</v>
      </c>
      <c r="JNY1" t="s">
        <v>7378</v>
      </c>
      <c r="JNZ1" t="s">
        <v>7379</v>
      </c>
      <c r="JOA1" t="s">
        <v>7380</v>
      </c>
      <c r="JOB1" t="s">
        <v>7381</v>
      </c>
      <c r="JOC1" t="s">
        <v>7382</v>
      </c>
      <c r="JOD1" t="s">
        <v>7383</v>
      </c>
      <c r="JOE1" t="s">
        <v>7384</v>
      </c>
      <c r="JOF1" t="s">
        <v>7385</v>
      </c>
      <c r="JOG1" t="s">
        <v>7386</v>
      </c>
      <c r="JOH1" t="s">
        <v>7387</v>
      </c>
      <c r="JOI1" t="s">
        <v>7388</v>
      </c>
      <c r="JOJ1" t="s">
        <v>7389</v>
      </c>
      <c r="JOK1" t="s">
        <v>7390</v>
      </c>
      <c r="JOL1" t="s">
        <v>7391</v>
      </c>
      <c r="JOM1" t="s">
        <v>7392</v>
      </c>
      <c r="JON1" t="s">
        <v>7393</v>
      </c>
      <c r="JOO1" t="s">
        <v>7394</v>
      </c>
      <c r="JOP1" t="s">
        <v>7395</v>
      </c>
      <c r="JOQ1" t="s">
        <v>7396</v>
      </c>
      <c r="JOR1" t="s">
        <v>7397</v>
      </c>
      <c r="JOS1" t="s">
        <v>7398</v>
      </c>
      <c r="JOT1" t="s">
        <v>7399</v>
      </c>
      <c r="JOU1" t="s">
        <v>7400</v>
      </c>
      <c r="JOV1" t="s">
        <v>7401</v>
      </c>
      <c r="JOW1" t="s">
        <v>7402</v>
      </c>
      <c r="JOX1" t="s">
        <v>7403</v>
      </c>
      <c r="JOY1" t="s">
        <v>7404</v>
      </c>
      <c r="JOZ1" t="s">
        <v>7405</v>
      </c>
      <c r="JPA1" t="s">
        <v>7406</v>
      </c>
      <c r="JPB1" t="s">
        <v>7407</v>
      </c>
      <c r="JPC1" t="s">
        <v>7408</v>
      </c>
      <c r="JPD1" t="s">
        <v>7409</v>
      </c>
      <c r="JPE1" t="s">
        <v>7410</v>
      </c>
      <c r="JPF1" t="s">
        <v>7411</v>
      </c>
      <c r="JPG1" t="s">
        <v>7412</v>
      </c>
      <c r="JPH1" t="s">
        <v>7413</v>
      </c>
      <c r="JPI1" t="s">
        <v>7414</v>
      </c>
      <c r="JPJ1" t="s">
        <v>7415</v>
      </c>
      <c r="JPK1" t="s">
        <v>7416</v>
      </c>
      <c r="JPL1" t="s">
        <v>7417</v>
      </c>
      <c r="JPM1" t="s">
        <v>7418</v>
      </c>
      <c r="JPN1" t="s">
        <v>7419</v>
      </c>
      <c r="JPO1" t="s">
        <v>7420</v>
      </c>
      <c r="JPP1" t="s">
        <v>7421</v>
      </c>
      <c r="JPQ1" t="s">
        <v>7422</v>
      </c>
      <c r="JPR1" t="s">
        <v>7423</v>
      </c>
      <c r="JPS1" t="s">
        <v>7424</v>
      </c>
      <c r="JPT1" t="s">
        <v>7425</v>
      </c>
      <c r="JPU1" t="s">
        <v>7426</v>
      </c>
      <c r="JPV1" t="s">
        <v>7427</v>
      </c>
      <c r="JPW1" t="s">
        <v>7428</v>
      </c>
      <c r="JPX1" t="s">
        <v>7429</v>
      </c>
      <c r="JPY1" t="s">
        <v>7430</v>
      </c>
      <c r="JPZ1" t="s">
        <v>7431</v>
      </c>
      <c r="JQA1" t="s">
        <v>7432</v>
      </c>
      <c r="JQB1" t="s">
        <v>7433</v>
      </c>
      <c r="JQC1" t="s">
        <v>7434</v>
      </c>
      <c r="JQD1" t="s">
        <v>7435</v>
      </c>
      <c r="JQE1" t="s">
        <v>7436</v>
      </c>
      <c r="JQF1" t="s">
        <v>7437</v>
      </c>
      <c r="JQG1" t="s">
        <v>7438</v>
      </c>
      <c r="JQH1" t="s">
        <v>7439</v>
      </c>
      <c r="JQI1" t="s">
        <v>7440</v>
      </c>
      <c r="JQJ1" t="s">
        <v>7441</v>
      </c>
      <c r="JQK1" t="s">
        <v>7442</v>
      </c>
      <c r="JQL1" t="s">
        <v>7443</v>
      </c>
      <c r="JQM1" t="s">
        <v>7444</v>
      </c>
      <c r="JQN1" t="s">
        <v>7445</v>
      </c>
      <c r="JQO1" t="s">
        <v>7446</v>
      </c>
      <c r="JQP1" t="s">
        <v>7447</v>
      </c>
      <c r="JQQ1" t="s">
        <v>7448</v>
      </c>
      <c r="JQR1" t="s">
        <v>7449</v>
      </c>
      <c r="JQS1" t="s">
        <v>7450</v>
      </c>
      <c r="JQT1" t="s">
        <v>7451</v>
      </c>
      <c r="JQU1" t="s">
        <v>7452</v>
      </c>
      <c r="JQV1" t="s">
        <v>7453</v>
      </c>
      <c r="JQW1" t="s">
        <v>7454</v>
      </c>
      <c r="JQX1" t="s">
        <v>7455</v>
      </c>
      <c r="JQY1" t="s">
        <v>7456</v>
      </c>
      <c r="JQZ1" t="s">
        <v>7457</v>
      </c>
      <c r="JRA1" t="s">
        <v>7458</v>
      </c>
      <c r="JRB1" t="s">
        <v>7459</v>
      </c>
      <c r="JRC1" t="s">
        <v>7460</v>
      </c>
      <c r="JRD1" t="s">
        <v>7461</v>
      </c>
      <c r="JRE1" t="s">
        <v>7462</v>
      </c>
      <c r="JRF1" t="s">
        <v>7463</v>
      </c>
      <c r="JRG1" t="s">
        <v>7464</v>
      </c>
      <c r="JRH1" t="s">
        <v>7465</v>
      </c>
      <c r="JRI1" t="s">
        <v>7466</v>
      </c>
      <c r="JRJ1" t="s">
        <v>7467</v>
      </c>
      <c r="JRK1" t="s">
        <v>7468</v>
      </c>
      <c r="JRL1" t="s">
        <v>7469</v>
      </c>
      <c r="JRM1" t="s">
        <v>7470</v>
      </c>
      <c r="JRN1" t="s">
        <v>7471</v>
      </c>
      <c r="JRO1" t="s">
        <v>7472</v>
      </c>
      <c r="JRP1" t="s">
        <v>7473</v>
      </c>
      <c r="JRQ1" t="s">
        <v>7474</v>
      </c>
      <c r="JRR1" t="s">
        <v>7475</v>
      </c>
      <c r="JRS1" t="s">
        <v>7476</v>
      </c>
      <c r="JRT1" t="s">
        <v>7477</v>
      </c>
      <c r="JRU1" t="s">
        <v>7478</v>
      </c>
      <c r="JRV1" t="s">
        <v>7479</v>
      </c>
      <c r="JRW1" t="s">
        <v>7480</v>
      </c>
      <c r="JRX1" t="s">
        <v>7481</v>
      </c>
      <c r="JRY1" t="s">
        <v>7482</v>
      </c>
      <c r="JRZ1" t="s">
        <v>7483</v>
      </c>
      <c r="JSA1" t="s">
        <v>7484</v>
      </c>
      <c r="JSB1" t="s">
        <v>7485</v>
      </c>
      <c r="JSC1" t="s">
        <v>7486</v>
      </c>
      <c r="JSD1" t="s">
        <v>7487</v>
      </c>
      <c r="JSE1" t="s">
        <v>7488</v>
      </c>
      <c r="JSF1" t="s">
        <v>7489</v>
      </c>
      <c r="JSG1" t="s">
        <v>7490</v>
      </c>
      <c r="JSH1" t="s">
        <v>7491</v>
      </c>
      <c r="JSI1" t="s">
        <v>7492</v>
      </c>
      <c r="JSJ1" t="s">
        <v>7493</v>
      </c>
      <c r="JSK1" t="s">
        <v>7494</v>
      </c>
      <c r="JSL1" t="s">
        <v>7495</v>
      </c>
      <c r="JSM1" t="s">
        <v>7496</v>
      </c>
      <c r="JSN1" t="s">
        <v>7497</v>
      </c>
      <c r="JSO1" t="s">
        <v>7498</v>
      </c>
      <c r="JSP1" t="s">
        <v>7499</v>
      </c>
      <c r="JSQ1" t="s">
        <v>7500</v>
      </c>
      <c r="JSR1" t="s">
        <v>7501</v>
      </c>
      <c r="JSS1" t="s">
        <v>7502</v>
      </c>
      <c r="JST1" t="s">
        <v>7503</v>
      </c>
      <c r="JSU1" t="s">
        <v>7504</v>
      </c>
      <c r="JSV1" t="s">
        <v>7505</v>
      </c>
      <c r="JSW1" t="s">
        <v>7506</v>
      </c>
      <c r="JSX1" t="s">
        <v>7507</v>
      </c>
      <c r="JSY1" t="s">
        <v>7508</v>
      </c>
      <c r="JSZ1" t="s">
        <v>7509</v>
      </c>
      <c r="JTA1" t="s">
        <v>7510</v>
      </c>
      <c r="JTB1" t="s">
        <v>7511</v>
      </c>
      <c r="JTC1" t="s">
        <v>7512</v>
      </c>
      <c r="JTD1" t="s">
        <v>7513</v>
      </c>
      <c r="JTE1" t="s">
        <v>7514</v>
      </c>
      <c r="JTF1" t="s">
        <v>7515</v>
      </c>
      <c r="JTG1" t="s">
        <v>7516</v>
      </c>
      <c r="JTH1" t="s">
        <v>7517</v>
      </c>
      <c r="JTI1" t="s">
        <v>7518</v>
      </c>
      <c r="JTJ1" t="s">
        <v>7519</v>
      </c>
      <c r="JTK1" t="s">
        <v>7520</v>
      </c>
      <c r="JTL1" t="s">
        <v>7521</v>
      </c>
      <c r="JTM1" t="s">
        <v>7522</v>
      </c>
      <c r="JTN1" t="s">
        <v>7523</v>
      </c>
      <c r="JTO1" t="s">
        <v>7524</v>
      </c>
      <c r="JTP1" t="s">
        <v>7525</v>
      </c>
      <c r="JTQ1" t="s">
        <v>7526</v>
      </c>
      <c r="JTR1" t="s">
        <v>7527</v>
      </c>
      <c r="JTS1" t="s">
        <v>7528</v>
      </c>
      <c r="JTT1" t="s">
        <v>7529</v>
      </c>
      <c r="JTU1" t="s">
        <v>7530</v>
      </c>
      <c r="JTV1" t="s">
        <v>7531</v>
      </c>
      <c r="JTW1" t="s">
        <v>7532</v>
      </c>
      <c r="JTX1" t="s">
        <v>7533</v>
      </c>
      <c r="JTY1" t="s">
        <v>7534</v>
      </c>
      <c r="JTZ1" t="s">
        <v>7535</v>
      </c>
      <c r="JUA1" t="s">
        <v>7536</v>
      </c>
      <c r="JUB1" t="s">
        <v>7537</v>
      </c>
      <c r="JUC1" t="s">
        <v>7538</v>
      </c>
      <c r="JUD1" t="s">
        <v>7539</v>
      </c>
      <c r="JUE1" t="s">
        <v>7540</v>
      </c>
      <c r="JUF1" t="s">
        <v>7541</v>
      </c>
      <c r="JUG1" t="s">
        <v>7542</v>
      </c>
      <c r="JUH1" t="s">
        <v>7543</v>
      </c>
      <c r="JUI1" t="s">
        <v>7544</v>
      </c>
      <c r="JUJ1" t="s">
        <v>7545</v>
      </c>
      <c r="JUK1" t="s">
        <v>7546</v>
      </c>
      <c r="JUL1" t="s">
        <v>7547</v>
      </c>
      <c r="JUM1" t="s">
        <v>7548</v>
      </c>
      <c r="JUN1" t="s">
        <v>7549</v>
      </c>
      <c r="JUO1" t="s">
        <v>7550</v>
      </c>
      <c r="JUP1" t="s">
        <v>7551</v>
      </c>
      <c r="JUQ1" t="s">
        <v>7552</v>
      </c>
      <c r="JUR1" t="s">
        <v>7553</v>
      </c>
      <c r="JUS1" t="s">
        <v>7554</v>
      </c>
      <c r="JUT1" t="s">
        <v>7555</v>
      </c>
      <c r="JUU1" t="s">
        <v>7556</v>
      </c>
      <c r="JUV1" t="s">
        <v>7557</v>
      </c>
      <c r="JUW1" t="s">
        <v>7558</v>
      </c>
      <c r="JUX1" t="s">
        <v>7559</v>
      </c>
      <c r="JUY1" t="s">
        <v>7560</v>
      </c>
      <c r="JUZ1" t="s">
        <v>7561</v>
      </c>
      <c r="JVA1" t="s">
        <v>7562</v>
      </c>
      <c r="JVB1" t="s">
        <v>7563</v>
      </c>
      <c r="JVC1" t="s">
        <v>7564</v>
      </c>
      <c r="JVD1" t="s">
        <v>7565</v>
      </c>
      <c r="JVE1" t="s">
        <v>7566</v>
      </c>
      <c r="JVF1" t="s">
        <v>7567</v>
      </c>
      <c r="JVG1" t="s">
        <v>7568</v>
      </c>
      <c r="JVH1" t="s">
        <v>7569</v>
      </c>
      <c r="JVI1" t="s">
        <v>7570</v>
      </c>
      <c r="JVJ1" t="s">
        <v>7571</v>
      </c>
      <c r="JVK1" t="s">
        <v>7572</v>
      </c>
      <c r="JVL1" t="s">
        <v>7573</v>
      </c>
      <c r="JVM1" t="s">
        <v>7574</v>
      </c>
      <c r="JVN1" t="s">
        <v>7575</v>
      </c>
      <c r="JVO1" t="s">
        <v>7576</v>
      </c>
      <c r="JVP1" t="s">
        <v>7577</v>
      </c>
      <c r="JVQ1" t="s">
        <v>7578</v>
      </c>
      <c r="JVR1" t="s">
        <v>7579</v>
      </c>
      <c r="JVS1" t="s">
        <v>7580</v>
      </c>
      <c r="JVT1" t="s">
        <v>7581</v>
      </c>
      <c r="JVU1" t="s">
        <v>7582</v>
      </c>
      <c r="JVV1" t="s">
        <v>7583</v>
      </c>
      <c r="JVW1" t="s">
        <v>7584</v>
      </c>
      <c r="JVX1" t="s">
        <v>7585</v>
      </c>
      <c r="JVY1" t="s">
        <v>7586</v>
      </c>
      <c r="JVZ1" t="s">
        <v>7587</v>
      </c>
      <c r="JWA1" t="s">
        <v>7588</v>
      </c>
      <c r="JWB1" t="s">
        <v>7589</v>
      </c>
      <c r="JWC1" t="s">
        <v>7590</v>
      </c>
      <c r="JWD1" t="s">
        <v>7591</v>
      </c>
      <c r="JWE1" t="s">
        <v>7592</v>
      </c>
      <c r="JWF1" t="s">
        <v>7593</v>
      </c>
      <c r="JWG1" t="s">
        <v>7594</v>
      </c>
      <c r="JWH1" t="s">
        <v>7595</v>
      </c>
      <c r="JWI1" t="s">
        <v>7596</v>
      </c>
      <c r="JWJ1" t="s">
        <v>7597</v>
      </c>
      <c r="JWK1" t="s">
        <v>7598</v>
      </c>
      <c r="JWL1" t="s">
        <v>7599</v>
      </c>
      <c r="JWM1" t="s">
        <v>7600</v>
      </c>
      <c r="JWN1" t="s">
        <v>7601</v>
      </c>
      <c r="JWO1" t="s">
        <v>7602</v>
      </c>
      <c r="JWP1" t="s">
        <v>7603</v>
      </c>
      <c r="JWQ1" t="s">
        <v>7604</v>
      </c>
      <c r="JWR1" t="s">
        <v>7605</v>
      </c>
      <c r="JWS1" t="s">
        <v>7606</v>
      </c>
      <c r="JWT1" t="s">
        <v>7607</v>
      </c>
      <c r="JWU1" t="s">
        <v>7608</v>
      </c>
      <c r="JWV1" t="s">
        <v>7609</v>
      </c>
      <c r="JWW1" t="s">
        <v>7610</v>
      </c>
      <c r="JWX1" t="s">
        <v>7611</v>
      </c>
      <c r="JWY1" t="s">
        <v>7612</v>
      </c>
      <c r="JWZ1" t="s">
        <v>7613</v>
      </c>
      <c r="JXA1" t="s">
        <v>7614</v>
      </c>
      <c r="JXB1" t="s">
        <v>7615</v>
      </c>
      <c r="JXC1" t="s">
        <v>7616</v>
      </c>
      <c r="JXD1" t="s">
        <v>7617</v>
      </c>
      <c r="JXE1" t="s">
        <v>7618</v>
      </c>
      <c r="JXF1" t="s">
        <v>7619</v>
      </c>
      <c r="JXG1" t="s">
        <v>7620</v>
      </c>
      <c r="JXH1" t="s">
        <v>7621</v>
      </c>
      <c r="JXI1" t="s">
        <v>7622</v>
      </c>
      <c r="JXJ1" t="s">
        <v>7623</v>
      </c>
      <c r="JXK1" t="s">
        <v>7624</v>
      </c>
      <c r="JXL1" t="s">
        <v>7625</v>
      </c>
      <c r="JXM1" t="s">
        <v>7626</v>
      </c>
      <c r="JXN1" t="s">
        <v>7627</v>
      </c>
      <c r="JXO1" t="s">
        <v>7628</v>
      </c>
      <c r="JXP1" t="s">
        <v>7629</v>
      </c>
      <c r="JXQ1" t="s">
        <v>7630</v>
      </c>
      <c r="JXR1" t="s">
        <v>7631</v>
      </c>
      <c r="JXS1" t="s">
        <v>7632</v>
      </c>
      <c r="JXT1" t="s">
        <v>7633</v>
      </c>
      <c r="JXU1" t="s">
        <v>7634</v>
      </c>
      <c r="JXV1" t="s">
        <v>7635</v>
      </c>
      <c r="JXW1" t="s">
        <v>7636</v>
      </c>
      <c r="JXX1" t="s">
        <v>7637</v>
      </c>
      <c r="JXY1" t="s">
        <v>7638</v>
      </c>
      <c r="JXZ1" t="s">
        <v>7639</v>
      </c>
      <c r="JYA1" t="s">
        <v>7640</v>
      </c>
      <c r="JYB1" t="s">
        <v>7641</v>
      </c>
      <c r="JYC1" t="s">
        <v>7642</v>
      </c>
      <c r="JYD1" t="s">
        <v>7643</v>
      </c>
      <c r="JYE1" t="s">
        <v>7644</v>
      </c>
      <c r="JYF1" t="s">
        <v>7645</v>
      </c>
      <c r="JYG1" t="s">
        <v>7646</v>
      </c>
      <c r="JYH1" t="s">
        <v>7647</v>
      </c>
      <c r="JYI1" t="s">
        <v>7648</v>
      </c>
      <c r="JYJ1" t="s">
        <v>7649</v>
      </c>
      <c r="JYK1" t="s">
        <v>7650</v>
      </c>
      <c r="JYL1" t="s">
        <v>7651</v>
      </c>
      <c r="JYM1" t="s">
        <v>7652</v>
      </c>
      <c r="JYN1" t="s">
        <v>7653</v>
      </c>
      <c r="JYO1" t="s">
        <v>7654</v>
      </c>
      <c r="JYP1" t="s">
        <v>7655</v>
      </c>
      <c r="JYQ1" t="s">
        <v>7656</v>
      </c>
      <c r="JYR1" t="s">
        <v>7657</v>
      </c>
      <c r="JYS1" t="s">
        <v>7658</v>
      </c>
      <c r="JYT1" t="s">
        <v>7659</v>
      </c>
      <c r="JYU1" t="s">
        <v>7660</v>
      </c>
      <c r="JYV1" t="s">
        <v>7661</v>
      </c>
      <c r="JYW1" t="s">
        <v>7662</v>
      </c>
      <c r="JYX1" t="s">
        <v>7663</v>
      </c>
      <c r="JYY1" t="s">
        <v>7664</v>
      </c>
      <c r="JYZ1" t="s">
        <v>7665</v>
      </c>
      <c r="JZA1" t="s">
        <v>7666</v>
      </c>
      <c r="JZB1" t="s">
        <v>7667</v>
      </c>
      <c r="JZC1" t="s">
        <v>7668</v>
      </c>
      <c r="JZD1" t="s">
        <v>7669</v>
      </c>
      <c r="JZE1" t="s">
        <v>7670</v>
      </c>
      <c r="JZF1" t="s">
        <v>7671</v>
      </c>
      <c r="JZG1" t="s">
        <v>7672</v>
      </c>
      <c r="JZH1" t="s">
        <v>7673</v>
      </c>
      <c r="JZI1" t="s">
        <v>7674</v>
      </c>
      <c r="JZJ1" t="s">
        <v>7675</v>
      </c>
      <c r="JZK1" t="s">
        <v>7676</v>
      </c>
      <c r="JZL1" t="s">
        <v>7677</v>
      </c>
      <c r="JZM1" t="s">
        <v>7678</v>
      </c>
      <c r="JZN1" t="s">
        <v>7679</v>
      </c>
      <c r="JZO1" t="s">
        <v>7680</v>
      </c>
      <c r="JZP1" t="s">
        <v>7681</v>
      </c>
      <c r="JZQ1" t="s">
        <v>7682</v>
      </c>
      <c r="JZR1" t="s">
        <v>7683</v>
      </c>
      <c r="JZS1" t="s">
        <v>7684</v>
      </c>
      <c r="JZT1" t="s">
        <v>7685</v>
      </c>
      <c r="JZU1" t="s">
        <v>7686</v>
      </c>
      <c r="JZV1" t="s">
        <v>7687</v>
      </c>
      <c r="JZW1" t="s">
        <v>7688</v>
      </c>
      <c r="JZX1" t="s">
        <v>7689</v>
      </c>
      <c r="JZY1" t="s">
        <v>7690</v>
      </c>
      <c r="JZZ1" t="s">
        <v>7691</v>
      </c>
      <c r="KAA1" t="s">
        <v>7692</v>
      </c>
      <c r="KAB1" t="s">
        <v>7693</v>
      </c>
      <c r="KAC1" t="s">
        <v>7694</v>
      </c>
      <c r="KAD1" t="s">
        <v>7695</v>
      </c>
      <c r="KAE1" t="s">
        <v>7696</v>
      </c>
      <c r="KAF1" t="s">
        <v>7697</v>
      </c>
      <c r="KAG1" t="s">
        <v>7698</v>
      </c>
      <c r="KAH1" t="s">
        <v>7699</v>
      </c>
      <c r="KAI1" t="s">
        <v>7700</v>
      </c>
      <c r="KAJ1" t="s">
        <v>7701</v>
      </c>
      <c r="KAK1" t="s">
        <v>7702</v>
      </c>
      <c r="KAL1" t="s">
        <v>7703</v>
      </c>
      <c r="KAM1" t="s">
        <v>7704</v>
      </c>
      <c r="KAN1" t="s">
        <v>7705</v>
      </c>
      <c r="KAO1" t="s">
        <v>7706</v>
      </c>
      <c r="KAP1" t="s">
        <v>7707</v>
      </c>
      <c r="KAQ1" t="s">
        <v>7708</v>
      </c>
      <c r="KAR1" t="s">
        <v>7709</v>
      </c>
      <c r="KAS1" t="s">
        <v>7710</v>
      </c>
      <c r="KAT1" t="s">
        <v>7711</v>
      </c>
      <c r="KAU1" t="s">
        <v>7712</v>
      </c>
      <c r="KAV1" t="s">
        <v>7713</v>
      </c>
      <c r="KAW1" t="s">
        <v>7714</v>
      </c>
      <c r="KAX1" t="s">
        <v>7715</v>
      </c>
      <c r="KAY1" t="s">
        <v>7716</v>
      </c>
      <c r="KAZ1" t="s">
        <v>7717</v>
      </c>
      <c r="KBA1" t="s">
        <v>7718</v>
      </c>
      <c r="KBB1" t="s">
        <v>7719</v>
      </c>
      <c r="KBC1" t="s">
        <v>7720</v>
      </c>
      <c r="KBD1" t="s">
        <v>7721</v>
      </c>
      <c r="KBE1" t="s">
        <v>7722</v>
      </c>
      <c r="KBF1" t="s">
        <v>7723</v>
      </c>
      <c r="KBG1" t="s">
        <v>7724</v>
      </c>
      <c r="KBH1" t="s">
        <v>7725</v>
      </c>
      <c r="KBI1" t="s">
        <v>7726</v>
      </c>
      <c r="KBJ1" t="s">
        <v>7727</v>
      </c>
      <c r="KBK1" t="s">
        <v>7728</v>
      </c>
      <c r="KBL1" t="s">
        <v>7729</v>
      </c>
      <c r="KBM1" t="s">
        <v>7730</v>
      </c>
      <c r="KBN1" t="s">
        <v>7731</v>
      </c>
      <c r="KBO1" t="s">
        <v>7732</v>
      </c>
      <c r="KBP1" t="s">
        <v>7733</v>
      </c>
      <c r="KBQ1" t="s">
        <v>7734</v>
      </c>
      <c r="KBR1" t="s">
        <v>7735</v>
      </c>
      <c r="KBS1" t="s">
        <v>7736</v>
      </c>
      <c r="KBT1" t="s">
        <v>7737</v>
      </c>
      <c r="KBU1" t="s">
        <v>7738</v>
      </c>
      <c r="KBV1" t="s">
        <v>7739</v>
      </c>
      <c r="KBW1" t="s">
        <v>7740</v>
      </c>
      <c r="KBX1" t="s">
        <v>7741</v>
      </c>
      <c r="KBY1" t="s">
        <v>7742</v>
      </c>
      <c r="KBZ1" t="s">
        <v>7743</v>
      </c>
      <c r="KCA1" t="s">
        <v>7744</v>
      </c>
      <c r="KCB1" t="s">
        <v>7745</v>
      </c>
      <c r="KCC1" t="s">
        <v>7746</v>
      </c>
      <c r="KCD1" t="s">
        <v>7747</v>
      </c>
      <c r="KCE1" t="s">
        <v>7748</v>
      </c>
      <c r="KCF1" t="s">
        <v>7749</v>
      </c>
      <c r="KCG1" t="s">
        <v>7750</v>
      </c>
      <c r="KCH1" t="s">
        <v>7751</v>
      </c>
      <c r="KCI1" t="s">
        <v>7752</v>
      </c>
      <c r="KCJ1" t="s">
        <v>7753</v>
      </c>
      <c r="KCK1" t="s">
        <v>7754</v>
      </c>
      <c r="KCL1" t="s">
        <v>7755</v>
      </c>
      <c r="KCM1" t="s">
        <v>7756</v>
      </c>
      <c r="KCN1" t="s">
        <v>7757</v>
      </c>
      <c r="KCO1" t="s">
        <v>7758</v>
      </c>
      <c r="KCP1" t="s">
        <v>7759</v>
      </c>
      <c r="KCQ1" t="s">
        <v>7760</v>
      </c>
      <c r="KCR1" t="s">
        <v>7761</v>
      </c>
      <c r="KCS1" t="s">
        <v>7762</v>
      </c>
      <c r="KCT1" t="s">
        <v>7763</v>
      </c>
      <c r="KCU1" t="s">
        <v>7764</v>
      </c>
      <c r="KCV1" t="s">
        <v>7765</v>
      </c>
      <c r="KCW1" t="s">
        <v>7766</v>
      </c>
      <c r="KCX1" t="s">
        <v>7767</v>
      </c>
      <c r="KCY1" t="s">
        <v>7768</v>
      </c>
      <c r="KCZ1" t="s">
        <v>7769</v>
      </c>
      <c r="KDA1" t="s">
        <v>7770</v>
      </c>
      <c r="KDB1" t="s">
        <v>7771</v>
      </c>
      <c r="KDC1" t="s">
        <v>7772</v>
      </c>
      <c r="KDD1" t="s">
        <v>7773</v>
      </c>
      <c r="KDE1" t="s">
        <v>7774</v>
      </c>
      <c r="KDF1" t="s">
        <v>7775</v>
      </c>
      <c r="KDG1" t="s">
        <v>7776</v>
      </c>
      <c r="KDH1" t="s">
        <v>7777</v>
      </c>
      <c r="KDI1" t="s">
        <v>7778</v>
      </c>
      <c r="KDJ1" t="s">
        <v>7779</v>
      </c>
      <c r="KDK1" t="s">
        <v>7780</v>
      </c>
      <c r="KDL1" t="s">
        <v>7781</v>
      </c>
      <c r="KDM1" t="s">
        <v>7782</v>
      </c>
      <c r="KDN1" t="s">
        <v>7783</v>
      </c>
      <c r="KDO1" t="s">
        <v>7784</v>
      </c>
      <c r="KDP1" t="s">
        <v>7785</v>
      </c>
      <c r="KDQ1" t="s">
        <v>7786</v>
      </c>
      <c r="KDR1" t="s">
        <v>7787</v>
      </c>
      <c r="KDS1" t="s">
        <v>7788</v>
      </c>
      <c r="KDT1" t="s">
        <v>7789</v>
      </c>
      <c r="KDU1" t="s">
        <v>7790</v>
      </c>
      <c r="KDV1" t="s">
        <v>7791</v>
      </c>
      <c r="KDW1" t="s">
        <v>7792</v>
      </c>
      <c r="KDX1" t="s">
        <v>7793</v>
      </c>
      <c r="KDY1" t="s">
        <v>7794</v>
      </c>
      <c r="KDZ1" t="s">
        <v>7795</v>
      </c>
      <c r="KEA1" t="s">
        <v>7796</v>
      </c>
      <c r="KEB1" t="s">
        <v>7797</v>
      </c>
      <c r="KEC1" t="s">
        <v>7798</v>
      </c>
      <c r="KED1" t="s">
        <v>7799</v>
      </c>
      <c r="KEE1" t="s">
        <v>7800</v>
      </c>
      <c r="KEF1" t="s">
        <v>7801</v>
      </c>
      <c r="KEG1" t="s">
        <v>7802</v>
      </c>
      <c r="KEH1" t="s">
        <v>7803</v>
      </c>
      <c r="KEI1" t="s">
        <v>7804</v>
      </c>
      <c r="KEJ1" t="s">
        <v>7805</v>
      </c>
      <c r="KEK1" t="s">
        <v>7806</v>
      </c>
      <c r="KEL1" t="s">
        <v>7807</v>
      </c>
      <c r="KEM1" t="s">
        <v>7808</v>
      </c>
      <c r="KEN1" t="s">
        <v>7809</v>
      </c>
      <c r="KEO1" t="s">
        <v>7810</v>
      </c>
      <c r="KEP1" t="s">
        <v>7811</v>
      </c>
      <c r="KEQ1" t="s">
        <v>7812</v>
      </c>
      <c r="KER1" t="s">
        <v>7813</v>
      </c>
      <c r="KES1" t="s">
        <v>7814</v>
      </c>
      <c r="KET1" t="s">
        <v>7815</v>
      </c>
      <c r="KEU1" t="s">
        <v>7816</v>
      </c>
      <c r="KEV1" t="s">
        <v>7817</v>
      </c>
      <c r="KEW1" t="s">
        <v>7818</v>
      </c>
      <c r="KEX1" t="s">
        <v>7819</v>
      </c>
      <c r="KEY1" t="s">
        <v>7820</v>
      </c>
      <c r="KEZ1" t="s">
        <v>7821</v>
      </c>
      <c r="KFA1" t="s">
        <v>7822</v>
      </c>
      <c r="KFB1" t="s">
        <v>7823</v>
      </c>
      <c r="KFC1" t="s">
        <v>7824</v>
      </c>
      <c r="KFD1" t="s">
        <v>7825</v>
      </c>
      <c r="KFE1" t="s">
        <v>7826</v>
      </c>
      <c r="KFF1" t="s">
        <v>7827</v>
      </c>
      <c r="KFG1" t="s">
        <v>7828</v>
      </c>
      <c r="KFH1" t="s">
        <v>7829</v>
      </c>
      <c r="KFI1" t="s">
        <v>7830</v>
      </c>
      <c r="KFJ1" t="s">
        <v>7831</v>
      </c>
      <c r="KFK1" t="s">
        <v>7832</v>
      </c>
      <c r="KFL1" t="s">
        <v>7833</v>
      </c>
      <c r="KFM1" t="s">
        <v>7834</v>
      </c>
      <c r="KFN1" t="s">
        <v>7835</v>
      </c>
      <c r="KFO1" t="s">
        <v>7836</v>
      </c>
      <c r="KFP1" t="s">
        <v>7837</v>
      </c>
      <c r="KFQ1" t="s">
        <v>7838</v>
      </c>
      <c r="KFR1" t="s">
        <v>7839</v>
      </c>
      <c r="KFS1" t="s">
        <v>7840</v>
      </c>
      <c r="KFT1" t="s">
        <v>7841</v>
      </c>
      <c r="KFU1" t="s">
        <v>7842</v>
      </c>
      <c r="KFV1" t="s">
        <v>7843</v>
      </c>
      <c r="KFW1" t="s">
        <v>7844</v>
      </c>
      <c r="KFX1" t="s">
        <v>7845</v>
      </c>
      <c r="KFY1" t="s">
        <v>7846</v>
      </c>
      <c r="KFZ1" t="s">
        <v>7847</v>
      </c>
      <c r="KGA1" t="s">
        <v>7848</v>
      </c>
      <c r="KGB1" t="s">
        <v>7849</v>
      </c>
      <c r="KGC1" t="s">
        <v>7850</v>
      </c>
      <c r="KGD1" t="s">
        <v>7851</v>
      </c>
      <c r="KGE1" t="s">
        <v>7852</v>
      </c>
      <c r="KGF1" t="s">
        <v>7853</v>
      </c>
      <c r="KGG1" t="s">
        <v>7854</v>
      </c>
      <c r="KGH1" t="s">
        <v>7855</v>
      </c>
      <c r="KGI1" t="s">
        <v>7856</v>
      </c>
      <c r="KGJ1" t="s">
        <v>7857</v>
      </c>
      <c r="KGK1" t="s">
        <v>7858</v>
      </c>
      <c r="KGL1" t="s">
        <v>7859</v>
      </c>
      <c r="KGM1" t="s">
        <v>7860</v>
      </c>
      <c r="KGN1" t="s">
        <v>7861</v>
      </c>
      <c r="KGO1" t="s">
        <v>7862</v>
      </c>
      <c r="KGP1" t="s">
        <v>7863</v>
      </c>
      <c r="KGQ1" t="s">
        <v>7864</v>
      </c>
      <c r="KGR1" t="s">
        <v>7865</v>
      </c>
      <c r="KGS1" t="s">
        <v>7866</v>
      </c>
      <c r="KGT1" t="s">
        <v>7867</v>
      </c>
      <c r="KGU1" t="s">
        <v>7868</v>
      </c>
      <c r="KGV1" t="s">
        <v>7869</v>
      </c>
      <c r="KGW1" t="s">
        <v>7870</v>
      </c>
      <c r="KGX1" t="s">
        <v>7871</v>
      </c>
      <c r="KGY1" t="s">
        <v>7872</v>
      </c>
      <c r="KGZ1" t="s">
        <v>7873</v>
      </c>
      <c r="KHA1" t="s">
        <v>7874</v>
      </c>
      <c r="KHB1" t="s">
        <v>7875</v>
      </c>
      <c r="KHC1" t="s">
        <v>7876</v>
      </c>
      <c r="KHD1" t="s">
        <v>7877</v>
      </c>
      <c r="KHE1" t="s">
        <v>7878</v>
      </c>
      <c r="KHF1" t="s">
        <v>7879</v>
      </c>
      <c r="KHG1" t="s">
        <v>7880</v>
      </c>
      <c r="KHH1" t="s">
        <v>7881</v>
      </c>
      <c r="KHI1" t="s">
        <v>7882</v>
      </c>
      <c r="KHJ1" t="s">
        <v>7883</v>
      </c>
      <c r="KHK1" t="s">
        <v>7884</v>
      </c>
      <c r="KHL1" t="s">
        <v>7885</v>
      </c>
      <c r="KHM1" t="s">
        <v>7886</v>
      </c>
      <c r="KHN1" t="s">
        <v>7887</v>
      </c>
      <c r="KHO1" t="s">
        <v>7888</v>
      </c>
      <c r="KHP1" t="s">
        <v>7889</v>
      </c>
      <c r="KHQ1" t="s">
        <v>7890</v>
      </c>
      <c r="KHR1" t="s">
        <v>7891</v>
      </c>
      <c r="KHS1" t="s">
        <v>7892</v>
      </c>
      <c r="KHT1" t="s">
        <v>7893</v>
      </c>
      <c r="KHU1" t="s">
        <v>7894</v>
      </c>
      <c r="KHV1" t="s">
        <v>7895</v>
      </c>
      <c r="KHW1" t="s">
        <v>7896</v>
      </c>
      <c r="KHX1" t="s">
        <v>7897</v>
      </c>
      <c r="KHY1" t="s">
        <v>7898</v>
      </c>
      <c r="KHZ1" t="s">
        <v>7899</v>
      </c>
      <c r="KIA1" t="s">
        <v>7900</v>
      </c>
      <c r="KIB1" t="s">
        <v>7901</v>
      </c>
      <c r="KIC1" t="s">
        <v>7902</v>
      </c>
      <c r="KID1" t="s">
        <v>7903</v>
      </c>
      <c r="KIE1" t="s">
        <v>7904</v>
      </c>
      <c r="KIF1" t="s">
        <v>7905</v>
      </c>
      <c r="KIG1" t="s">
        <v>7906</v>
      </c>
      <c r="KIH1" t="s">
        <v>7907</v>
      </c>
      <c r="KII1" t="s">
        <v>7908</v>
      </c>
      <c r="KIJ1" t="s">
        <v>7909</v>
      </c>
      <c r="KIK1" t="s">
        <v>7910</v>
      </c>
      <c r="KIL1" t="s">
        <v>7911</v>
      </c>
      <c r="KIM1" t="s">
        <v>7912</v>
      </c>
      <c r="KIN1" t="s">
        <v>7913</v>
      </c>
      <c r="KIO1" t="s">
        <v>7914</v>
      </c>
      <c r="KIP1" t="s">
        <v>7915</v>
      </c>
      <c r="KIQ1" t="s">
        <v>7916</v>
      </c>
      <c r="KIR1" t="s">
        <v>7917</v>
      </c>
      <c r="KIS1" t="s">
        <v>7918</v>
      </c>
      <c r="KIT1" t="s">
        <v>7919</v>
      </c>
      <c r="KIU1" t="s">
        <v>7920</v>
      </c>
      <c r="KIV1" t="s">
        <v>7921</v>
      </c>
      <c r="KIW1" t="s">
        <v>7922</v>
      </c>
      <c r="KIX1" t="s">
        <v>7923</v>
      </c>
      <c r="KIY1" t="s">
        <v>7924</v>
      </c>
      <c r="KIZ1" t="s">
        <v>7925</v>
      </c>
      <c r="KJA1" t="s">
        <v>7926</v>
      </c>
      <c r="KJB1" t="s">
        <v>7927</v>
      </c>
      <c r="KJC1" t="s">
        <v>7928</v>
      </c>
      <c r="KJD1" t="s">
        <v>7929</v>
      </c>
      <c r="KJE1" t="s">
        <v>7930</v>
      </c>
      <c r="KJF1" t="s">
        <v>7931</v>
      </c>
      <c r="KJG1" t="s">
        <v>7932</v>
      </c>
      <c r="KJH1" t="s">
        <v>7933</v>
      </c>
      <c r="KJI1" t="s">
        <v>7934</v>
      </c>
      <c r="KJJ1" t="s">
        <v>7935</v>
      </c>
      <c r="KJK1" t="s">
        <v>7936</v>
      </c>
      <c r="KJL1" t="s">
        <v>7937</v>
      </c>
      <c r="KJM1" t="s">
        <v>7938</v>
      </c>
      <c r="KJN1" t="s">
        <v>7939</v>
      </c>
      <c r="KJO1" t="s">
        <v>7940</v>
      </c>
      <c r="KJP1" t="s">
        <v>7941</v>
      </c>
      <c r="KJQ1" t="s">
        <v>7942</v>
      </c>
      <c r="KJR1" t="s">
        <v>7943</v>
      </c>
      <c r="KJS1" t="s">
        <v>7944</v>
      </c>
      <c r="KJT1" t="s">
        <v>7945</v>
      </c>
      <c r="KJU1" t="s">
        <v>7946</v>
      </c>
      <c r="KJV1" t="s">
        <v>7947</v>
      </c>
      <c r="KJW1" t="s">
        <v>7948</v>
      </c>
      <c r="KJX1" t="s">
        <v>7949</v>
      </c>
      <c r="KJY1" t="s">
        <v>7950</v>
      </c>
      <c r="KJZ1" t="s">
        <v>7951</v>
      </c>
      <c r="KKA1" t="s">
        <v>7952</v>
      </c>
      <c r="KKB1" t="s">
        <v>7953</v>
      </c>
      <c r="KKC1" t="s">
        <v>7954</v>
      </c>
      <c r="KKD1" t="s">
        <v>7955</v>
      </c>
      <c r="KKE1" t="s">
        <v>7956</v>
      </c>
      <c r="KKF1" t="s">
        <v>7957</v>
      </c>
      <c r="KKG1" t="s">
        <v>7958</v>
      </c>
      <c r="KKH1" t="s">
        <v>7959</v>
      </c>
      <c r="KKI1" t="s">
        <v>7960</v>
      </c>
      <c r="KKJ1" t="s">
        <v>7961</v>
      </c>
      <c r="KKK1" t="s">
        <v>7962</v>
      </c>
      <c r="KKL1" t="s">
        <v>7963</v>
      </c>
      <c r="KKM1" t="s">
        <v>7964</v>
      </c>
      <c r="KKN1" t="s">
        <v>7965</v>
      </c>
      <c r="KKO1" t="s">
        <v>7966</v>
      </c>
      <c r="KKP1" t="s">
        <v>7967</v>
      </c>
      <c r="KKQ1" t="s">
        <v>7968</v>
      </c>
      <c r="KKR1" t="s">
        <v>7969</v>
      </c>
      <c r="KKS1" t="s">
        <v>7970</v>
      </c>
      <c r="KKT1" t="s">
        <v>7971</v>
      </c>
      <c r="KKU1" t="s">
        <v>7972</v>
      </c>
      <c r="KKV1" t="s">
        <v>7973</v>
      </c>
      <c r="KKW1" t="s">
        <v>7974</v>
      </c>
      <c r="KKX1" t="s">
        <v>7975</v>
      </c>
      <c r="KKY1" t="s">
        <v>7976</v>
      </c>
      <c r="KKZ1" t="s">
        <v>7977</v>
      </c>
      <c r="KLA1" t="s">
        <v>7978</v>
      </c>
      <c r="KLB1" t="s">
        <v>7979</v>
      </c>
      <c r="KLC1" t="s">
        <v>7980</v>
      </c>
      <c r="KLD1" t="s">
        <v>7981</v>
      </c>
      <c r="KLE1" t="s">
        <v>7982</v>
      </c>
      <c r="KLF1" t="s">
        <v>7983</v>
      </c>
      <c r="KLG1" t="s">
        <v>7984</v>
      </c>
      <c r="KLH1" t="s">
        <v>7985</v>
      </c>
      <c r="KLI1" t="s">
        <v>7986</v>
      </c>
      <c r="KLJ1" t="s">
        <v>7987</v>
      </c>
      <c r="KLK1" t="s">
        <v>7988</v>
      </c>
      <c r="KLL1" t="s">
        <v>7989</v>
      </c>
      <c r="KLM1" t="s">
        <v>7990</v>
      </c>
      <c r="KLN1" t="s">
        <v>7991</v>
      </c>
      <c r="KLO1" t="s">
        <v>7992</v>
      </c>
      <c r="KLP1" t="s">
        <v>7993</v>
      </c>
      <c r="KLQ1" t="s">
        <v>7994</v>
      </c>
      <c r="KLR1" t="s">
        <v>7995</v>
      </c>
      <c r="KLS1" t="s">
        <v>7996</v>
      </c>
      <c r="KLT1" t="s">
        <v>7997</v>
      </c>
      <c r="KLU1" t="s">
        <v>7998</v>
      </c>
      <c r="KLV1" t="s">
        <v>7999</v>
      </c>
      <c r="KLW1" t="s">
        <v>8000</v>
      </c>
      <c r="KLX1" t="s">
        <v>8001</v>
      </c>
      <c r="KLY1" t="s">
        <v>8002</v>
      </c>
      <c r="KLZ1" t="s">
        <v>8003</v>
      </c>
      <c r="KMA1" t="s">
        <v>8004</v>
      </c>
      <c r="KMB1" t="s">
        <v>8005</v>
      </c>
      <c r="KMC1" t="s">
        <v>8006</v>
      </c>
      <c r="KMD1" t="s">
        <v>8007</v>
      </c>
      <c r="KME1" t="s">
        <v>8008</v>
      </c>
      <c r="KMF1" t="s">
        <v>8009</v>
      </c>
      <c r="KMG1" t="s">
        <v>8010</v>
      </c>
      <c r="KMH1" t="s">
        <v>8011</v>
      </c>
      <c r="KMI1" t="s">
        <v>8012</v>
      </c>
      <c r="KMJ1" t="s">
        <v>8013</v>
      </c>
      <c r="KMK1" t="s">
        <v>8014</v>
      </c>
      <c r="KML1" t="s">
        <v>8015</v>
      </c>
      <c r="KMM1" t="s">
        <v>8016</v>
      </c>
      <c r="KMN1" t="s">
        <v>8017</v>
      </c>
      <c r="KMO1" t="s">
        <v>8018</v>
      </c>
      <c r="KMP1" t="s">
        <v>8019</v>
      </c>
      <c r="KMQ1" t="s">
        <v>8020</v>
      </c>
      <c r="KMR1" t="s">
        <v>8021</v>
      </c>
      <c r="KMS1" t="s">
        <v>8022</v>
      </c>
      <c r="KMT1" t="s">
        <v>8023</v>
      </c>
      <c r="KMU1" t="s">
        <v>8024</v>
      </c>
      <c r="KMV1" t="s">
        <v>8025</v>
      </c>
      <c r="KMW1" t="s">
        <v>8026</v>
      </c>
      <c r="KMX1" t="s">
        <v>8027</v>
      </c>
      <c r="KMY1" t="s">
        <v>8028</v>
      </c>
      <c r="KMZ1" t="s">
        <v>8029</v>
      </c>
      <c r="KNA1" t="s">
        <v>8030</v>
      </c>
      <c r="KNB1" t="s">
        <v>8031</v>
      </c>
      <c r="KNC1" t="s">
        <v>8032</v>
      </c>
      <c r="KND1" t="s">
        <v>8033</v>
      </c>
      <c r="KNE1" t="s">
        <v>8034</v>
      </c>
      <c r="KNF1" t="s">
        <v>8035</v>
      </c>
      <c r="KNG1" t="s">
        <v>8036</v>
      </c>
      <c r="KNH1" t="s">
        <v>8037</v>
      </c>
      <c r="KNI1" t="s">
        <v>8038</v>
      </c>
      <c r="KNJ1" t="s">
        <v>8039</v>
      </c>
      <c r="KNK1" t="s">
        <v>8040</v>
      </c>
      <c r="KNL1" t="s">
        <v>8041</v>
      </c>
      <c r="KNM1" t="s">
        <v>8042</v>
      </c>
      <c r="KNN1" t="s">
        <v>8043</v>
      </c>
      <c r="KNO1" t="s">
        <v>8044</v>
      </c>
      <c r="KNP1" t="s">
        <v>8045</v>
      </c>
      <c r="KNQ1" t="s">
        <v>8046</v>
      </c>
      <c r="KNR1" t="s">
        <v>8047</v>
      </c>
      <c r="KNS1" t="s">
        <v>8048</v>
      </c>
      <c r="KNT1" t="s">
        <v>8049</v>
      </c>
      <c r="KNU1" t="s">
        <v>8050</v>
      </c>
      <c r="KNV1" t="s">
        <v>8051</v>
      </c>
      <c r="KNW1" t="s">
        <v>8052</v>
      </c>
      <c r="KNX1" t="s">
        <v>8053</v>
      </c>
      <c r="KNY1" t="s">
        <v>8054</v>
      </c>
      <c r="KNZ1" t="s">
        <v>8055</v>
      </c>
      <c r="KOA1" t="s">
        <v>8056</v>
      </c>
      <c r="KOB1" t="s">
        <v>8057</v>
      </c>
      <c r="KOC1" t="s">
        <v>8058</v>
      </c>
      <c r="KOD1" t="s">
        <v>8059</v>
      </c>
      <c r="KOE1" t="s">
        <v>8060</v>
      </c>
      <c r="KOF1" t="s">
        <v>8061</v>
      </c>
      <c r="KOG1" t="s">
        <v>8062</v>
      </c>
      <c r="KOH1" t="s">
        <v>8063</v>
      </c>
      <c r="KOI1" t="s">
        <v>8064</v>
      </c>
      <c r="KOJ1" t="s">
        <v>8065</v>
      </c>
      <c r="KOK1" t="s">
        <v>8066</v>
      </c>
      <c r="KOL1" t="s">
        <v>8067</v>
      </c>
      <c r="KOM1" t="s">
        <v>8068</v>
      </c>
      <c r="KON1" t="s">
        <v>8069</v>
      </c>
      <c r="KOO1" t="s">
        <v>8070</v>
      </c>
      <c r="KOP1" t="s">
        <v>8071</v>
      </c>
      <c r="KOQ1" t="s">
        <v>8072</v>
      </c>
      <c r="KOR1" t="s">
        <v>8073</v>
      </c>
      <c r="KOS1" t="s">
        <v>8074</v>
      </c>
      <c r="KOT1" t="s">
        <v>8075</v>
      </c>
      <c r="KOU1" t="s">
        <v>8076</v>
      </c>
      <c r="KOV1" t="s">
        <v>8077</v>
      </c>
      <c r="KOW1" t="s">
        <v>8078</v>
      </c>
      <c r="KOX1" t="s">
        <v>8079</v>
      </c>
      <c r="KOY1" t="s">
        <v>8080</v>
      </c>
      <c r="KOZ1" t="s">
        <v>8081</v>
      </c>
      <c r="KPA1" t="s">
        <v>8082</v>
      </c>
      <c r="KPB1" t="s">
        <v>8083</v>
      </c>
      <c r="KPC1" t="s">
        <v>8084</v>
      </c>
      <c r="KPD1" t="s">
        <v>8085</v>
      </c>
      <c r="KPE1" t="s">
        <v>8086</v>
      </c>
      <c r="KPF1" t="s">
        <v>8087</v>
      </c>
      <c r="KPG1" t="s">
        <v>8088</v>
      </c>
      <c r="KPH1" t="s">
        <v>8089</v>
      </c>
      <c r="KPI1" t="s">
        <v>8090</v>
      </c>
      <c r="KPJ1" t="s">
        <v>8091</v>
      </c>
      <c r="KPK1" t="s">
        <v>8092</v>
      </c>
      <c r="KPL1" t="s">
        <v>8093</v>
      </c>
      <c r="KPM1" t="s">
        <v>8094</v>
      </c>
      <c r="KPN1" t="s">
        <v>8095</v>
      </c>
      <c r="KPO1" t="s">
        <v>8096</v>
      </c>
      <c r="KPP1" t="s">
        <v>8097</v>
      </c>
      <c r="KPQ1" t="s">
        <v>8098</v>
      </c>
      <c r="KPR1" t="s">
        <v>8099</v>
      </c>
      <c r="KPS1" t="s">
        <v>8100</v>
      </c>
      <c r="KPT1" t="s">
        <v>8101</v>
      </c>
      <c r="KPU1" t="s">
        <v>8102</v>
      </c>
      <c r="KPV1" t="s">
        <v>8103</v>
      </c>
      <c r="KPW1" t="s">
        <v>8104</v>
      </c>
      <c r="KPX1" t="s">
        <v>8105</v>
      </c>
      <c r="KPY1" t="s">
        <v>8106</v>
      </c>
      <c r="KPZ1" t="s">
        <v>8107</v>
      </c>
      <c r="KQA1" t="s">
        <v>8108</v>
      </c>
      <c r="KQB1" t="s">
        <v>8109</v>
      </c>
      <c r="KQC1" t="s">
        <v>8110</v>
      </c>
      <c r="KQD1" t="s">
        <v>8111</v>
      </c>
      <c r="KQE1" t="s">
        <v>8112</v>
      </c>
      <c r="KQF1" t="s">
        <v>8113</v>
      </c>
      <c r="KQG1" t="s">
        <v>8114</v>
      </c>
      <c r="KQH1" t="s">
        <v>8115</v>
      </c>
      <c r="KQI1" t="s">
        <v>8116</v>
      </c>
      <c r="KQJ1" t="s">
        <v>8117</v>
      </c>
      <c r="KQK1" t="s">
        <v>8118</v>
      </c>
      <c r="KQL1" t="s">
        <v>8119</v>
      </c>
      <c r="KQM1" t="s">
        <v>8120</v>
      </c>
      <c r="KQN1" t="s">
        <v>8121</v>
      </c>
      <c r="KQO1" t="s">
        <v>8122</v>
      </c>
      <c r="KQP1" t="s">
        <v>8123</v>
      </c>
      <c r="KQQ1" t="s">
        <v>8124</v>
      </c>
      <c r="KQR1" t="s">
        <v>8125</v>
      </c>
      <c r="KQS1" t="s">
        <v>8126</v>
      </c>
      <c r="KQT1" t="s">
        <v>8127</v>
      </c>
      <c r="KQU1" t="s">
        <v>8128</v>
      </c>
      <c r="KQV1" t="s">
        <v>8129</v>
      </c>
      <c r="KQW1" t="s">
        <v>8130</v>
      </c>
      <c r="KQX1" t="s">
        <v>8131</v>
      </c>
      <c r="KQY1" t="s">
        <v>8132</v>
      </c>
      <c r="KQZ1" t="s">
        <v>8133</v>
      </c>
      <c r="KRA1" t="s">
        <v>8134</v>
      </c>
      <c r="KRB1" t="s">
        <v>8135</v>
      </c>
      <c r="KRC1" t="s">
        <v>8136</v>
      </c>
      <c r="KRD1" t="s">
        <v>8137</v>
      </c>
      <c r="KRE1" t="s">
        <v>8138</v>
      </c>
      <c r="KRF1" t="s">
        <v>8139</v>
      </c>
      <c r="KRG1" t="s">
        <v>8140</v>
      </c>
      <c r="KRH1" t="s">
        <v>8141</v>
      </c>
      <c r="KRI1" t="s">
        <v>8142</v>
      </c>
      <c r="KRJ1" t="s">
        <v>8143</v>
      </c>
      <c r="KRK1" t="s">
        <v>8144</v>
      </c>
      <c r="KRL1" t="s">
        <v>8145</v>
      </c>
      <c r="KRM1" t="s">
        <v>8146</v>
      </c>
      <c r="KRN1" t="s">
        <v>8147</v>
      </c>
      <c r="KRO1" t="s">
        <v>8148</v>
      </c>
      <c r="KRP1" t="s">
        <v>8149</v>
      </c>
      <c r="KRQ1" t="s">
        <v>8150</v>
      </c>
      <c r="KRR1" t="s">
        <v>8151</v>
      </c>
      <c r="KRS1" t="s">
        <v>8152</v>
      </c>
      <c r="KRT1" t="s">
        <v>8153</v>
      </c>
      <c r="KRU1" t="s">
        <v>8154</v>
      </c>
      <c r="KRV1" t="s">
        <v>8155</v>
      </c>
      <c r="KRW1" t="s">
        <v>8156</v>
      </c>
      <c r="KRX1" t="s">
        <v>8157</v>
      </c>
      <c r="KRY1" t="s">
        <v>8158</v>
      </c>
      <c r="KRZ1" t="s">
        <v>8159</v>
      </c>
      <c r="KSA1" t="s">
        <v>8160</v>
      </c>
      <c r="KSB1" t="s">
        <v>8161</v>
      </c>
      <c r="KSC1" t="s">
        <v>8162</v>
      </c>
      <c r="KSD1" t="s">
        <v>8163</v>
      </c>
      <c r="KSE1" t="s">
        <v>8164</v>
      </c>
      <c r="KSF1" t="s">
        <v>8165</v>
      </c>
      <c r="KSG1" t="s">
        <v>8166</v>
      </c>
      <c r="KSH1" t="s">
        <v>8167</v>
      </c>
      <c r="KSI1" t="s">
        <v>8168</v>
      </c>
      <c r="KSJ1" t="s">
        <v>8169</v>
      </c>
      <c r="KSK1" t="s">
        <v>8170</v>
      </c>
      <c r="KSL1" t="s">
        <v>8171</v>
      </c>
      <c r="KSM1" t="s">
        <v>8172</v>
      </c>
      <c r="KSN1" t="s">
        <v>8173</v>
      </c>
      <c r="KSO1" t="s">
        <v>8174</v>
      </c>
      <c r="KSP1" t="s">
        <v>8175</v>
      </c>
      <c r="KSQ1" t="s">
        <v>8176</v>
      </c>
      <c r="KSR1" t="s">
        <v>8177</v>
      </c>
      <c r="KSS1" t="s">
        <v>8178</v>
      </c>
      <c r="KST1" t="s">
        <v>8179</v>
      </c>
      <c r="KSU1" t="s">
        <v>8180</v>
      </c>
      <c r="KSV1" t="s">
        <v>8181</v>
      </c>
      <c r="KSW1" t="s">
        <v>8182</v>
      </c>
      <c r="KSX1" t="s">
        <v>8183</v>
      </c>
      <c r="KSY1" t="s">
        <v>8184</v>
      </c>
      <c r="KSZ1" t="s">
        <v>8185</v>
      </c>
      <c r="KTA1" t="s">
        <v>8186</v>
      </c>
      <c r="KTB1" t="s">
        <v>8187</v>
      </c>
      <c r="KTC1" t="s">
        <v>8188</v>
      </c>
      <c r="KTD1" t="s">
        <v>8189</v>
      </c>
      <c r="KTE1" t="s">
        <v>8190</v>
      </c>
      <c r="KTF1" t="s">
        <v>8191</v>
      </c>
      <c r="KTG1" t="s">
        <v>8192</v>
      </c>
      <c r="KTH1" t="s">
        <v>8193</v>
      </c>
      <c r="KTI1" t="s">
        <v>8194</v>
      </c>
      <c r="KTJ1" t="s">
        <v>8195</v>
      </c>
      <c r="KTK1" t="s">
        <v>8196</v>
      </c>
      <c r="KTL1" t="s">
        <v>8197</v>
      </c>
      <c r="KTM1" t="s">
        <v>8198</v>
      </c>
      <c r="KTN1" t="s">
        <v>8199</v>
      </c>
      <c r="KTO1" t="s">
        <v>8200</v>
      </c>
      <c r="KTP1" t="s">
        <v>8201</v>
      </c>
      <c r="KTQ1" t="s">
        <v>8202</v>
      </c>
      <c r="KTR1" t="s">
        <v>8203</v>
      </c>
      <c r="KTS1" t="s">
        <v>8204</v>
      </c>
      <c r="KTT1" t="s">
        <v>8205</v>
      </c>
      <c r="KTU1" t="s">
        <v>8206</v>
      </c>
      <c r="KTV1" t="s">
        <v>8207</v>
      </c>
      <c r="KTW1" t="s">
        <v>8208</v>
      </c>
      <c r="KTX1" t="s">
        <v>8209</v>
      </c>
      <c r="KTY1" t="s">
        <v>8210</v>
      </c>
      <c r="KTZ1" t="s">
        <v>8211</v>
      </c>
      <c r="KUA1" t="s">
        <v>8212</v>
      </c>
      <c r="KUB1" t="s">
        <v>8213</v>
      </c>
      <c r="KUC1" t="s">
        <v>8214</v>
      </c>
      <c r="KUD1" t="s">
        <v>8215</v>
      </c>
      <c r="KUE1" t="s">
        <v>8216</v>
      </c>
      <c r="KUF1" t="s">
        <v>8217</v>
      </c>
      <c r="KUG1" t="s">
        <v>8218</v>
      </c>
      <c r="KUH1" t="s">
        <v>8219</v>
      </c>
      <c r="KUI1" t="s">
        <v>8220</v>
      </c>
      <c r="KUJ1" t="s">
        <v>8221</v>
      </c>
      <c r="KUK1" t="s">
        <v>8222</v>
      </c>
      <c r="KUL1" t="s">
        <v>8223</v>
      </c>
      <c r="KUM1" t="s">
        <v>8224</v>
      </c>
      <c r="KUN1" t="s">
        <v>8225</v>
      </c>
      <c r="KUO1" t="s">
        <v>8226</v>
      </c>
      <c r="KUP1" t="s">
        <v>8227</v>
      </c>
      <c r="KUQ1" t="s">
        <v>8228</v>
      </c>
      <c r="KUR1" t="s">
        <v>8229</v>
      </c>
      <c r="KUS1" t="s">
        <v>8230</v>
      </c>
      <c r="KUT1" t="s">
        <v>8231</v>
      </c>
      <c r="KUU1" t="s">
        <v>8232</v>
      </c>
      <c r="KUV1" t="s">
        <v>8233</v>
      </c>
      <c r="KUW1" t="s">
        <v>8234</v>
      </c>
      <c r="KUX1" t="s">
        <v>8235</v>
      </c>
      <c r="KUY1" t="s">
        <v>8236</v>
      </c>
      <c r="KUZ1" t="s">
        <v>8237</v>
      </c>
      <c r="KVA1" t="s">
        <v>8238</v>
      </c>
      <c r="KVB1" t="s">
        <v>8239</v>
      </c>
      <c r="KVC1" t="s">
        <v>8240</v>
      </c>
      <c r="KVD1" t="s">
        <v>8241</v>
      </c>
      <c r="KVE1" t="s">
        <v>8242</v>
      </c>
      <c r="KVF1" t="s">
        <v>8243</v>
      </c>
      <c r="KVG1" t="s">
        <v>8244</v>
      </c>
      <c r="KVH1" t="s">
        <v>8245</v>
      </c>
      <c r="KVI1" t="s">
        <v>8246</v>
      </c>
      <c r="KVJ1" t="s">
        <v>8247</v>
      </c>
      <c r="KVK1" t="s">
        <v>8248</v>
      </c>
      <c r="KVL1" t="s">
        <v>8249</v>
      </c>
      <c r="KVM1" t="s">
        <v>8250</v>
      </c>
      <c r="KVN1" t="s">
        <v>8251</v>
      </c>
      <c r="KVO1" t="s">
        <v>8252</v>
      </c>
      <c r="KVP1" t="s">
        <v>8253</v>
      </c>
      <c r="KVQ1" t="s">
        <v>8254</v>
      </c>
      <c r="KVR1" t="s">
        <v>8255</v>
      </c>
      <c r="KVS1" t="s">
        <v>8256</v>
      </c>
      <c r="KVT1" t="s">
        <v>8257</v>
      </c>
      <c r="KVU1" t="s">
        <v>8258</v>
      </c>
      <c r="KVV1" t="s">
        <v>8259</v>
      </c>
      <c r="KVW1" t="s">
        <v>8260</v>
      </c>
      <c r="KVX1" t="s">
        <v>8261</v>
      </c>
      <c r="KVY1" t="s">
        <v>8262</v>
      </c>
      <c r="KVZ1" t="s">
        <v>8263</v>
      </c>
      <c r="KWA1" t="s">
        <v>8264</v>
      </c>
      <c r="KWB1" t="s">
        <v>8265</v>
      </c>
      <c r="KWC1" t="s">
        <v>8266</v>
      </c>
      <c r="KWD1" t="s">
        <v>8267</v>
      </c>
      <c r="KWE1" t="s">
        <v>8268</v>
      </c>
      <c r="KWF1" t="s">
        <v>8269</v>
      </c>
      <c r="KWG1" t="s">
        <v>8270</v>
      </c>
      <c r="KWH1" t="s">
        <v>8271</v>
      </c>
      <c r="KWI1" t="s">
        <v>8272</v>
      </c>
      <c r="KWJ1" t="s">
        <v>8273</v>
      </c>
      <c r="KWK1" t="s">
        <v>8274</v>
      </c>
      <c r="KWL1" t="s">
        <v>8275</v>
      </c>
      <c r="KWM1" t="s">
        <v>8276</v>
      </c>
      <c r="KWN1" t="s">
        <v>8277</v>
      </c>
      <c r="KWO1" t="s">
        <v>8278</v>
      </c>
      <c r="KWP1" t="s">
        <v>8279</v>
      </c>
      <c r="KWQ1" t="s">
        <v>8280</v>
      </c>
      <c r="KWR1" t="s">
        <v>8281</v>
      </c>
      <c r="KWS1" t="s">
        <v>8282</v>
      </c>
      <c r="KWT1" t="s">
        <v>8283</v>
      </c>
      <c r="KWU1" t="s">
        <v>8284</v>
      </c>
      <c r="KWV1" t="s">
        <v>8285</v>
      </c>
      <c r="KWW1" t="s">
        <v>8286</v>
      </c>
      <c r="KWX1" t="s">
        <v>8287</v>
      </c>
      <c r="KWY1" t="s">
        <v>8288</v>
      </c>
      <c r="KWZ1" t="s">
        <v>8289</v>
      </c>
      <c r="KXA1" t="s">
        <v>8290</v>
      </c>
      <c r="KXB1" t="s">
        <v>8291</v>
      </c>
      <c r="KXC1" t="s">
        <v>8292</v>
      </c>
      <c r="KXD1" t="s">
        <v>8293</v>
      </c>
      <c r="KXE1" t="s">
        <v>8294</v>
      </c>
      <c r="KXF1" t="s">
        <v>8295</v>
      </c>
      <c r="KXG1" t="s">
        <v>8296</v>
      </c>
      <c r="KXH1" t="s">
        <v>8297</v>
      </c>
      <c r="KXI1" t="s">
        <v>8298</v>
      </c>
      <c r="KXJ1" t="s">
        <v>8299</v>
      </c>
      <c r="KXK1" t="s">
        <v>8300</v>
      </c>
      <c r="KXL1" t="s">
        <v>8301</v>
      </c>
      <c r="KXM1" t="s">
        <v>8302</v>
      </c>
      <c r="KXN1" t="s">
        <v>8303</v>
      </c>
      <c r="KXO1" t="s">
        <v>8304</v>
      </c>
      <c r="KXP1" t="s">
        <v>8305</v>
      </c>
      <c r="KXQ1" t="s">
        <v>8306</v>
      </c>
      <c r="KXR1" t="s">
        <v>8307</v>
      </c>
      <c r="KXS1" t="s">
        <v>8308</v>
      </c>
      <c r="KXT1" t="s">
        <v>8309</v>
      </c>
      <c r="KXU1" t="s">
        <v>8310</v>
      </c>
      <c r="KXV1" t="s">
        <v>8311</v>
      </c>
      <c r="KXW1" t="s">
        <v>8312</v>
      </c>
      <c r="KXX1" t="s">
        <v>8313</v>
      </c>
      <c r="KXY1" t="s">
        <v>8314</v>
      </c>
      <c r="KXZ1" t="s">
        <v>8315</v>
      </c>
      <c r="KYA1" t="s">
        <v>8316</v>
      </c>
      <c r="KYB1" t="s">
        <v>8317</v>
      </c>
      <c r="KYC1" t="s">
        <v>8318</v>
      </c>
      <c r="KYD1" t="s">
        <v>8319</v>
      </c>
      <c r="KYE1" t="s">
        <v>8320</v>
      </c>
      <c r="KYF1" t="s">
        <v>8321</v>
      </c>
      <c r="KYG1" t="s">
        <v>8322</v>
      </c>
      <c r="KYH1" t="s">
        <v>8323</v>
      </c>
      <c r="KYI1" t="s">
        <v>8324</v>
      </c>
      <c r="KYJ1" t="s">
        <v>8325</v>
      </c>
      <c r="KYK1" t="s">
        <v>8326</v>
      </c>
      <c r="KYL1" t="s">
        <v>8327</v>
      </c>
      <c r="KYM1" t="s">
        <v>8328</v>
      </c>
      <c r="KYN1" t="s">
        <v>8329</v>
      </c>
      <c r="KYO1" t="s">
        <v>8330</v>
      </c>
      <c r="KYP1" t="s">
        <v>8331</v>
      </c>
      <c r="KYQ1" t="s">
        <v>8332</v>
      </c>
      <c r="KYR1" t="s">
        <v>8333</v>
      </c>
      <c r="KYS1" t="s">
        <v>8334</v>
      </c>
      <c r="KYT1" t="s">
        <v>8335</v>
      </c>
      <c r="KYU1" t="s">
        <v>8336</v>
      </c>
      <c r="KYV1" t="s">
        <v>8337</v>
      </c>
      <c r="KYW1" t="s">
        <v>8338</v>
      </c>
      <c r="KYX1" t="s">
        <v>8339</v>
      </c>
      <c r="KYY1" t="s">
        <v>8340</v>
      </c>
      <c r="KYZ1" t="s">
        <v>8341</v>
      </c>
      <c r="KZA1" t="s">
        <v>8342</v>
      </c>
      <c r="KZB1" t="s">
        <v>8343</v>
      </c>
      <c r="KZC1" t="s">
        <v>8344</v>
      </c>
      <c r="KZD1" t="s">
        <v>8345</v>
      </c>
      <c r="KZE1" t="s">
        <v>8346</v>
      </c>
      <c r="KZF1" t="s">
        <v>8347</v>
      </c>
      <c r="KZG1" t="s">
        <v>8348</v>
      </c>
      <c r="KZH1" t="s">
        <v>8349</v>
      </c>
      <c r="KZI1" t="s">
        <v>8350</v>
      </c>
      <c r="KZJ1" t="s">
        <v>8351</v>
      </c>
      <c r="KZK1" t="s">
        <v>8352</v>
      </c>
      <c r="KZL1" t="s">
        <v>8353</v>
      </c>
      <c r="KZM1" t="s">
        <v>8354</v>
      </c>
      <c r="KZN1" t="s">
        <v>8355</v>
      </c>
      <c r="KZO1" t="s">
        <v>8356</v>
      </c>
      <c r="KZP1" t="s">
        <v>8357</v>
      </c>
      <c r="KZQ1" t="s">
        <v>8358</v>
      </c>
      <c r="KZR1" t="s">
        <v>8359</v>
      </c>
      <c r="KZS1" t="s">
        <v>8360</v>
      </c>
      <c r="KZT1" t="s">
        <v>8361</v>
      </c>
      <c r="KZU1" t="s">
        <v>8362</v>
      </c>
      <c r="KZV1" t="s">
        <v>8363</v>
      </c>
      <c r="KZW1" t="s">
        <v>8364</v>
      </c>
      <c r="KZX1" t="s">
        <v>8365</v>
      </c>
      <c r="KZY1" t="s">
        <v>8366</v>
      </c>
      <c r="KZZ1" t="s">
        <v>8367</v>
      </c>
      <c r="LAA1" t="s">
        <v>8368</v>
      </c>
      <c r="LAB1" t="s">
        <v>8369</v>
      </c>
      <c r="LAC1" t="s">
        <v>8370</v>
      </c>
      <c r="LAD1" t="s">
        <v>8371</v>
      </c>
      <c r="LAE1" t="s">
        <v>8372</v>
      </c>
      <c r="LAF1" t="s">
        <v>8373</v>
      </c>
      <c r="LAG1" t="s">
        <v>8374</v>
      </c>
      <c r="LAH1" t="s">
        <v>8375</v>
      </c>
      <c r="LAI1" t="s">
        <v>8376</v>
      </c>
      <c r="LAJ1" t="s">
        <v>8377</v>
      </c>
      <c r="LAK1" t="s">
        <v>8378</v>
      </c>
      <c r="LAL1" t="s">
        <v>8379</v>
      </c>
      <c r="LAM1" t="s">
        <v>8380</v>
      </c>
      <c r="LAN1" t="s">
        <v>8381</v>
      </c>
      <c r="LAO1" t="s">
        <v>8382</v>
      </c>
      <c r="LAP1" t="s">
        <v>8383</v>
      </c>
      <c r="LAQ1" t="s">
        <v>8384</v>
      </c>
      <c r="LAR1" t="s">
        <v>8385</v>
      </c>
      <c r="LAS1" t="s">
        <v>8386</v>
      </c>
      <c r="LAT1" t="s">
        <v>8387</v>
      </c>
      <c r="LAU1" t="s">
        <v>8388</v>
      </c>
      <c r="LAV1" t="s">
        <v>8389</v>
      </c>
      <c r="LAW1" t="s">
        <v>8390</v>
      </c>
      <c r="LAX1" t="s">
        <v>8391</v>
      </c>
      <c r="LAY1" t="s">
        <v>8392</v>
      </c>
      <c r="LAZ1" t="s">
        <v>8393</v>
      </c>
      <c r="LBA1" t="s">
        <v>8394</v>
      </c>
      <c r="LBB1" t="s">
        <v>8395</v>
      </c>
      <c r="LBC1" t="s">
        <v>8396</v>
      </c>
      <c r="LBD1" t="s">
        <v>8397</v>
      </c>
      <c r="LBE1" t="s">
        <v>8398</v>
      </c>
      <c r="LBF1" t="s">
        <v>8399</v>
      </c>
      <c r="LBG1" t="s">
        <v>8400</v>
      </c>
      <c r="LBH1" t="s">
        <v>8401</v>
      </c>
      <c r="LBI1" t="s">
        <v>8402</v>
      </c>
      <c r="LBJ1" t="s">
        <v>8403</v>
      </c>
      <c r="LBK1" t="s">
        <v>8404</v>
      </c>
      <c r="LBL1" t="s">
        <v>8405</v>
      </c>
      <c r="LBM1" t="s">
        <v>8406</v>
      </c>
      <c r="LBN1" t="s">
        <v>8407</v>
      </c>
      <c r="LBO1" t="s">
        <v>8408</v>
      </c>
      <c r="LBP1" t="s">
        <v>8409</v>
      </c>
      <c r="LBQ1" t="s">
        <v>8410</v>
      </c>
      <c r="LBR1" t="s">
        <v>8411</v>
      </c>
      <c r="LBS1" t="s">
        <v>8412</v>
      </c>
      <c r="LBT1" t="s">
        <v>8413</v>
      </c>
      <c r="LBU1" t="s">
        <v>8414</v>
      </c>
      <c r="LBV1" t="s">
        <v>8415</v>
      </c>
      <c r="LBW1" t="s">
        <v>8416</v>
      </c>
      <c r="LBX1" t="s">
        <v>8417</v>
      </c>
      <c r="LBY1" t="s">
        <v>8418</v>
      </c>
      <c r="LBZ1" t="s">
        <v>8419</v>
      </c>
      <c r="LCA1" t="s">
        <v>8420</v>
      </c>
      <c r="LCB1" t="s">
        <v>8421</v>
      </c>
      <c r="LCC1" t="s">
        <v>8422</v>
      </c>
      <c r="LCD1" t="s">
        <v>8423</v>
      </c>
      <c r="LCE1" t="s">
        <v>8424</v>
      </c>
      <c r="LCF1" t="s">
        <v>8425</v>
      </c>
      <c r="LCG1" t="s">
        <v>8426</v>
      </c>
      <c r="LCH1" t="s">
        <v>8427</v>
      </c>
      <c r="LCI1" t="s">
        <v>8428</v>
      </c>
      <c r="LCJ1" t="s">
        <v>8429</v>
      </c>
      <c r="LCK1" t="s">
        <v>8430</v>
      </c>
      <c r="LCL1" t="s">
        <v>8431</v>
      </c>
      <c r="LCM1" t="s">
        <v>8432</v>
      </c>
      <c r="LCN1" t="s">
        <v>8433</v>
      </c>
      <c r="LCO1" t="s">
        <v>8434</v>
      </c>
      <c r="LCP1" t="s">
        <v>8435</v>
      </c>
      <c r="LCQ1" t="s">
        <v>8436</v>
      </c>
      <c r="LCR1" t="s">
        <v>8437</v>
      </c>
      <c r="LCS1" t="s">
        <v>8438</v>
      </c>
      <c r="LCT1" t="s">
        <v>8439</v>
      </c>
      <c r="LCU1" t="s">
        <v>8440</v>
      </c>
      <c r="LCV1" t="s">
        <v>8441</v>
      </c>
      <c r="LCW1" t="s">
        <v>8442</v>
      </c>
      <c r="LCX1" t="s">
        <v>8443</v>
      </c>
      <c r="LCY1" t="s">
        <v>8444</v>
      </c>
      <c r="LCZ1" t="s">
        <v>8445</v>
      </c>
      <c r="LDA1" t="s">
        <v>8446</v>
      </c>
      <c r="LDB1" t="s">
        <v>8447</v>
      </c>
      <c r="LDC1" t="s">
        <v>8448</v>
      </c>
      <c r="LDD1" t="s">
        <v>8449</v>
      </c>
      <c r="LDE1" t="s">
        <v>8450</v>
      </c>
      <c r="LDF1" t="s">
        <v>8451</v>
      </c>
      <c r="LDG1" t="s">
        <v>8452</v>
      </c>
      <c r="LDH1" t="s">
        <v>8453</v>
      </c>
      <c r="LDI1" t="s">
        <v>8454</v>
      </c>
      <c r="LDJ1" t="s">
        <v>8455</v>
      </c>
      <c r="LDK1" t="s">
        <v>8456</v>
      </c>
      <c r="LDL1" t="s">
        <v>8457</v>
      </c>
      <c r="LDM1" t="s">
        <v>8458</v>
      </c>
      <c r="LDN1" t="s">
        <v>8459</v>
      </c>
      <c r="LDO1" t="s">
        <v>8460</v>
      </c>
      <c r="LDP1" t="s">
        <v>8461</v>
      </c>
      <c r="LDQ1" t="s">
        <v>8462</v>
      </c>
      <c r="LDR1" t="s">
        <v>8463</v>
      </c>
      <c r="LDS1" t="s">
        <v>8464</v>
      </c>
      <c r="LDT1" t="s">
        <v>8465</v>
      </c>
      <c r="LDU1" t="s">
        <v>8466</v>
      </c>
      <c r="LDV1" t="s">
        <v>8467</v>
      </c>
      <c r="LDW1" t="s">
        <v>8468</v>
      </c>
      <c r="LDX1" t="s">
        <v>8469</v>
      </c>
      <c r="LDY1" t="s">
        <v>8470</v>
      </c>
      <c r="LDZ1" t="s">
        <v>8471</v>
      </c>
      <c r="LEA1" t="s">
        <v>8472</v>
      </c>
      <c r="LEB1" t="s">
        <v>8473</v>
      </c>
      <c r="LEC1" t="s">
        <v>8474</v>
      </c>
      <c r="LED1" t="s">
        <v>8475</v>
      </c>
      <c r="LEE1" t="s">
        <v>8476</v>
      </c>
      <c r="LEF1" t="s">
        <v>8477</v>
      </c>
      <c r="LEG1" t="s">
        <v>8478</v>
      </c>
      <c r="LEH1" t="s">
        <v>8479</v>
      </c>
      <c r="LEI1" t="s">
        <v>8480</v>
      </c>
      <c r="LEJ1" t="s">
        <v>8481</v>
      </c>
      <c r="LEK1" t="s">
        <v>8482</v>
      </c>
      <c r="LEL1" t="s">
        <v>8483</v>
      </c>
      <c r="LEM1" t="s">
        <v>8484</v>
      </c>
      <c r="LEN1" t="s">
        <v>8485</v>
      </c>
      <c r="LEO1" t="s">
        <v>8486</v>
      </c>
      <c r="LEP1" t="s">
        <v>8487</v>
      </c>
      <c r="LEQ1" t="s">
        <v>8488</v>
      </c>
      <c r="LER1" t="s">
        <v>8489</v>
      </c>
      <c r="LES1" t="s">
        <v>8490</v>
      </c>
      <c r="LET1" t="s">
        <v>8491</v>
      </c>
      <c r="LEU1" t="s">
        <v>8492</v>
      </c>
      <c r="LEV1" t="s">
        <v>8493</v>
      </c>
      <c r="LEW1" t="s">
        <v>8494</v>
      </c>
      <c r="LEX1" t="s">
        <v>8495</v>
      </c>
      <c r="LEY1" t="s">
        <v>8496</v>
      </c>
      <c r="LEZ1" t="s">
        <v>8497</v>
      </c>
      <c r="LFA1" t="s">
        <v>8498</v>
      </c>
      <c r="LFB1" t="s">
        <v>8499</v>
      </c>
      <c r="LFC1" t="s">
        <v>8500</v>
      </c>
      <c r="LFD1" t="s">
        <v>8501</v>
      </c>
      <c r="LFE1" t="s">
        <v>8502</v>
      </c>
      <c r="LFF1" t="s">
        <v>8503</v>
      </c>
      <c r="LFG1" t="s">
        <v>8504</v>
      </c>
      <c r="LFH1" t="s">
        <v>8505</v>
      </c>
      <c r="LFI1" t="s">
        <v>8506</v>
      </c>
      <c r="LFJ1" t="s">
        <v>8507</v>
      </c>
      <c r="LFK1" t="s">
        <v>8508</v>
      </c>
      <c r="LFL1" t="s">
        <v>8509</v>
      </c>
      <c r="LFM1" t="s">
        <v>8510</v>
      </c>
      <c r="LFN1" t="s">
        <v>8511</v>
      </c>
      <c r="LFO1" t="s">
        <v>8512</v>
      </c>
      <c r="LFP1" t="s">
        <v>8513</v>
      </c>
      <c r="LFQ1" t="s">
        <v>8514</v>
      </c>
      <c r="LFR1" t="s">
        <v>8515</v>
      </c>
      <c r="LFS1" t="s">
        <v>8516</v>
      </c>
      <c r="LFT1" t="s">
        <v>8517</v>
      </c>
      <c r="LFU1" t="s">
        <v>8518</v>
      </c>
      <c r="LFV1" t="s">
        <v>8519</v>
      </c>
      <c r="LFW1" t="s">
        <v>8520</v>
      </c>
      <c r="LFX1" t="s">
        <v>8521</v>
      </c>
      <c r="LFY1" t="s">
        <v>8522</v>
      </c>
      <c r="LFZ1" t="s">
        <v>8523</v>
      </c>
      <c r="LGA1" t="s">
        <v>8524</v>
      </c>
      <c r="LGB1" t="s">
        <v>8525</v>
      </c>
      <c r="LGC1" t="s">
        <v>8526</v>
      </c>
      <c r="LGD1" t="s">
        <v>8527</v>
      </c>
      <c r="LGE1" t="s">
        <v>8528</v>
      </c>
      <c r="LGF1" t="s">
        <v>8529</v>
      </c>
      <c r="LGG1" t="s">
        <v>8530</v>
      </c>
      <c r="LGH1" t="s">
        <v>8531</v>
      </c>
      <c r="LGI1" t="s">
        <v>8532</v>
      </c>
      <c r="LGJ1" t="s">
        <v>8533</v>
      </c>
      <c r="LGK1" t="s">
        <v>8534</v>
      </c>
      <c r="LGL1" t="s">
        <v>8535</v>
      </c>
      <c r="LGM1" t="s">
        <v>8536</v>
      </c>
      <c r="LGN1" t="s">
        <v>8537</v>
      </c>
      <c r="LGO1" t="s">
        <v>8538</v>
      </c>
      <c r="LGP1" t="s">
        <v>8539</v>
      </c>
      <c r="LGQ1" t="s">
        <v>8540</v>
      </c>
      <c r="LGR1" t="s">
        <v>8541</v>
      </c>
      <c r="LGS1" t="s">
        <v>8542</v>
      </c>
      <c r="LGT1" t="s">
        <v>8543</v>
      </c>
      <c r="LGU1" t="s">
        <v>8544</v>
      </c>
      <c r="LGV1" t="s">
        <v>8545</v>
      </c>
      <c r="LGW1" t="s">
        <v>8546</v>
      </c>
      <c r="LGX1" t="s">
        <v>8547</v>
      </c>
      <c r="LGY1" t="s">
        <v>8548</v>
      </c>
      <c r="LGZ1" t="s">
        <v>8549</v>
      </c>
      <c r="LHA1" t="s">
        <v>8550</v>
      </c>
      <c r="LHB1" t="s">
        <v>8551</v>
      </c>
      <c r="LHC1" t="s">
        <v>8552</v>
      </c>
      <c r="LHD1" t="s">
        <v>8553</v>
      </c>
      <c r="LHE1" t="s">
        <v>8554</v>
      </c>
      <c r="LHF1" t="s">
        <v>8555</v>
      </c>
      <c r="LHG1" t="s">
        <v>8556</v>
      </c>
      <c r="LHH1" t="s">
        <v>8557</v>
      </c>
      <c r="LHI1" t="s">
        <v>8558</v>
      </c>
      <c r="LHJ1" t="s">
        <v>8559</v>
      </c>
      <c r="LHK1" t="s">
        <v>8560</v>
      </c>
      <c r="LHL1" t="s">
        <v>8561</v>
      </c>
      <c r="LHM1" t="s">
        <v>8562</v>
      </c>
      <c r="LHN1" t="s">
        <v>8563</v>
      </c>
      <c r="LHO1" t="s">
        <v>8564</v>
      </c>
      <c r="LHP1" t="s">
        <v>8565</v>
      </c>
      <c r="LHQ1" t="s">
        <v>8566</v>
      </c>
      <c r="LHR1" t="s">
        <v>8567</v>
      </c>
      <c r="LHS1" t="s">
        <v>8568</v>
      </c>
      <c r="LHT1" t="s">
        <v>8569</v>
      </c>
      <c r="LHU1" t="s">
        <v>8570</v>
      </c>
      <c r="LHV1" t="s">
        <v>8571</v>
      </c>
      <c r="LHW1" t="s">
        <v>8572</v>
      </c>
      <c r="LHX1" t="s">
        <v>8573</v>
      </c>
      <c r="LHY1" t="s">
        <v>8574</v>
      </c>
      <c r="LHZ1" t="s">
        <v>8575</v>
      </c>
      <c r="LIA1" t="s">
        <v>8576</v>
      </c>
      <c r="LIB1" t="s">
        <v>8577</v>
      </c>
      <c r="LIC1" t="s">
        <v>8578</v>
      </c>
      <c r="LID1" t="s">
        <v>8579</v>
      </c>
      <c r="LIE1" t="s">
        <v>8580</v>
      </c>
      <c r="LIF1" t="s">
        <v>8581</v>
      </c>
      <c r="LIG1" t="s">
        <v>8582</v>
      </c>
      <c r="LIH1" t="s">
        <v>8583</v>
      </c>
      <c r="LII1" t="s">
        <v>8584</v>
      </c>
      <c r="LIJ1" t="s">
        <v>8585</v>
      </c>
      <c r="LIK1" t="s">
        <v>8586</v>
      </c>
      <c r="LIL1" t="s">
        <v>8587</v>
      </c>
      <c r="LIM1" t="s">
        <v>8588</v>
      </c>
      <c r="LIN1" t="s">
        <v>8589</v>
      </c>
      <c r="LIO1" t="s">
        <v>8590</v>
      </c>
      <c r="LIP1" t="s">
        <v>8591</v>
      </c>
      <c r="LIQ1" t="s">
        <v>8592</v>
      </c>
      <c r="LIR1" t="s">
        <v>8593</v>
      </c>
      <c r="LIS1" t="s">
        <v>8594</v>
      </c>
      <c r="LIT1" t="s">
        <v>8595</v>
      </c>
      <c r="LIU1" t="s">
        <v>8596</v>
      </c>
      <c r="LIV1" t="s">
        <v>8597</v>
      </c>
      <c r="LIW1" t="s">
        <v>8598</v>
      </c>
      <c r="LIX1" t="s">
        <v>8599</v>
      </c>
      <c r="LIY1" t="s">
        <v>8600</v>
      </c>
      <c r="LIZ1" t="s">
        <v>8601</v>
      </c>
      <c r="LJA1" t="s">
        <v>8602</v>
      </c>
      <c r="LJB1" t="s">
        <v>8603</v>
      </c>
      <c r="LJC1" t="s">
        <v>8604</v>
      </c>
      <c r="LJD1" t="s">
        <v>8605</v>
      </c>
      <c r="LJE1" t="s">
        <v>8606</v>
      </c>
      <c r="LJF1" t="s">
        <v>8607</v>
      </c>
      <c r="LJG1" t="s">
        <v>8608</v>
      </c>
      <c r="LJH1" t="s">
        <v>8609</v>
      </c>
      <c r="LJI1" t="s">
        <v>8610</v>
      </c>
      <c r="LJJ1" t="s">
        <v>8611</v>
      </c>
      <c r="LJK1" t="s">
        <v>8612</v>
      </c>
      <c r="LJL1" t="s">
        <v>8613</v>
      </c>
      <c r="LJM1" t="s">
        <v>8614</v>
      </c>
      <c r="LJN1" t="s">
        <v>8615</v>
      </c>
      <c r="LJO1" t="s">
        <v>8616</v>
      </c>
      <c r="LJP1" t="s">
        <v>8617</v>
      </c>
      <c r="LJQ1" t="s">
        <v>8618</v>
      </c>
      <c r="LJR1" t="s">
        <v>8619</v>
      </c>
      <c r="LJS1" t="s">
        <v>8620</v>
      </c>
      <c r="LJT1" t="s">
        <v>8621</v>
      </c>
      <c r="LJU1" t="s">
        <v>8622</v>
      </c>
      <c r="LJV1" t="s">
        <v>8623</v>
      </c>
      <c r="LJW1" t="s">
        <v>8624</v>
      </c>
      <c r="LJX1" t="s">
        <v>8625</v>
      </c>
      <c r="LJY1" t="s">
        <v>8626</v>
      </c>
      <c r="LJZ1" t="s">
        <v>8627</v>
      </c>
      <c r="LKA1" t="s">
        <v>8628</v>
      </c>
      <c r="LKB1" t="s">
        <v>8629</v>
      </c>
      <c r="LKC1" t="s">
        <v>8630</v>
      </c>
      <c r="LKD1" t="s">
        <v>8631</v>
      </c>
      <c r="LKE1" t="s">
        <v>8632</v>
      </c>
      <c r="LKF1" t="s">
        <v>8633</v>
      </c>
      <c r="LKG1" t="s">
        <v>8634</v>
      </c>
      <c r="LKH1" t="s">
        <v>8635</v>
      </c>
      <c r="LKI1" t="s">
        <v>8636</v>
      </c>
      <c r="LKJ1" t="s">
        <v>8637</v>
      </c>
      <c r="LKK1" t="s">
        <v>8638</v>
      </c>
      <c r="LKL1" t="s">
        <v>8639</v>
      </c>
      <c r="LKM1" t="s">
        <v>8640</v>
      </c>
      <c r="LKN1" t="s">
        <v>8641</v>
      </c>
      <c r="LKO1" t="s">
        <v>8642</v>
      </c>
      <c r="LKP1" t="s">
        <v>8643</v>
      </c>
      <c r="LKQ1" t="s">
        <v>8644</v>
      </c>
      <c r="LKR1" t="s">
        <v>8645</v>
      </c>
      <c r="LKS1" t="s">
        <v>8646</v>
      </c>
      <c r="LKT1" t="s">
        <v>8647</v>
      </c>
      <c r="LKU1" t="s">
        <v>8648</v>
      </c>
      <c r="LKV1" t="s">
        <v>8649</v>
      </c>
      <c r="LKW1" t="s">
        <v>8650</v>
      </c>
      <c r="LKX1" t="s">
        <v>8651</v>
      </c>
      <c r="LKY1" t="s">
        <v>8652</v>
      </c>
      <c r="LKZ1" t="s">
        <v>8653</v>
      </c>
      <c r="LLA1" t="s">
        <v>8654</v>
      </c>
      <c r="LLB1" t="s">
        <v>8655</v>
      </c>
      <c r="LLC1" t="s">
        <v>8656</v>
      </c>
      <c r="LLD1" t="s">
        <v>8657</v>
      </c>
      <c r="LLE1" t="s">
        <v>8658</v>
      </c>
      <c r="LLF1" t="s">
        <v>8659</v>
      </c>
      <c r="LLG1" t="s">
        <v>8660</v>
      </c>
      <c r="LLH1" t="s">
        <v>8661</v>
      </c>
      <c r="LLI1" t="s">
        <v>8662</v>
      </c>
      <c r="LLJ1" t="s">
        <v>8663</v>
      </c>
      <c r="LLK1" t="s">
        <v>8664</v>
      </c>
      <c r="LLL1" t="s">
        <v>8665</v>
      </c>
      <c r="LLM1" t="s">
        <v>8666</v>
      </c>
      <c r="LLN1" t="s">
        <v>8667</v>
      </c>
      <c r="LLO1" t="s">
        <v>8668</v>
      </c>
      <c r="LLP1" t="s">
        <v>8669</v>
      </c>
      <c r="LLQ1" t="s">
        <v>8670</v>
      </c>
      <c r="LLR1" t="s">
        <v>8671</v>
      </c>
      <c r="LLS1" t="s">
        <v>8672</v>
      </c>
      <c r="LLT1" t="s">
        <v>8673</v>
      </c>
      <c r="LLU1" t="s">
        <v>8674</v>
      </c>
      <c r="LLV1" t="s">
        <v>8675</v>
      </c>
      <c r="LLW1" t="s">
        <v>8676</v>
      </c>
      <c r="LLX1" t="s">
        <v>8677</v>
      </c>
      <c r="LLY1" t="s">
        <v>8678</v>
      </c>
      <c r="LLZ1" t="s">
        <v>8679</v>
      </c>
      <c r="LMA1" t="s">
        <v>8680</v>
      </c>
      <c r="LMB1" t="s">
        <v>8681</v>
      </c>
      <c r="LMC1" t="s">
        <v>8682</v>
      </c>
      <c r="LMD1" t="s">
        <v>8683</v>
      </c>
      <c r="LME1" t="s">
        <v>8684</v>
      </c>
      <c r="LMF1" t="s">
        <v>8685</v>
      </c>
      <c r="LMG1" t="s">
        <v>8686</v>
      </c>
      <c r="LMH1" t="s">
        <v>8687</v>
      </c>
      <c r="LMI1" t="s">
        <v>8688</v>
      </c>
      <c r="LMJ1" t="s">
        <v>8689</v>
      </c>
      <c r="LMK1" t="s">
        <v>8690</v>
      </c>
      <c r="LML1" t="s">
        <v>8691</v>
      </c>
      <c r="LMM1" t="s">
        <v>8692</v>
      </c>
      <c r="LMN1" t="s">
        <v>8693</v>
      </c>
      <c r="LMO1" t="s">
        <v>8694</v>
      </c>
      <c r="LMP1" t="s">
        <v>8695</v>
      </c>
      <c r="LMQ1" t="s">
        <v>8696</v>
      </c>
      <c r="LMR1" t="s">
        <v>8697</v>
      </c>
      <c r="LMS1" t="s">
        <v>8698</v>
      </c>
      <c r="LMT1" t="s">
        <v>8699</v>
      </c>
      <c r="LMU1" t="s">
        <v>8700</v>
      </c>
      <c r="LMV1" t="s">
        <v>8701</v>
      </c>
      <c r="LMW1" t="s">
        <v>8702</v>
      </c>
      <c r="LMX1" t="s">
        <v>8703</v>
      </c>
      <c r="LMY1" t="s">
        <v>8704</v>
      </c>
      <c r="LMZ1" t="s">
        <v>8705</v>
      </c>
      <c r="LNA1" t="s">
        <v>8706</v>
      </c>
      <c r="LNB1" t="s">
        <v>8707</v>
      </c>
      <c r="LNC1" t="s">
        <v>8708</v>
      </c>
      <c r="LND1" t="s">
        <v>8709</v>
      </c>
      <c r="LNE1" t="s">
        <v>8710</v>
      </c>
      <c r="LNF1" t="s">
        <v>8711</v>
      </c>
      <c r="LNG1" t="s">
        <v>8712</v>
      </c>
      <c r="LNH1" t="s">
        <v>8713</v>
      </c>
      <c r="LNI1" t="s">
        <v>8714</v>
      </c>
      <c r="LNJ1" t="s">
        <v>8715</v>
      </c>
      <c r="LNK1" t="s">
        <v>8716</v>
      </c>
      <c r="LNL1" t="s">
        <v>8717</v>
      </c>
      <c r="LNM1" t="s">
        <v>8718</v>
      </c>
      <c r="LNN1" t="s">
        <v>8719</v>
      </c>
      <c r="LNO1" t="s">
        <v>8720</v>
      </c>
      <c r="LNP1" t="s">
        <v>8721</v>
      </c>
      <c r="LNQ1" t="s">
        <v>8722</v>
      </c>
      <c r="LNR1" t="s">
        <v>8723</v>
      </c>
      <c r="LNS1" t="s">
        <v>8724</v>
      </c>
      <c r="LNT1" t="s">
        <v>8725</v>
      </c>
      <c r="LNU1" t="s">
        <v>8726</v>
      </c>
      <c r="LNV1" t="s">
        <v>8727</v>
      </c>
      <c r="LNW1" t="s">
        <v>8728</v>
      </c>
      <c r="LNX1" t="s">
        <v>8729</v>
      </c>
      <c r="LNY1" t="s">
        <v>8730</v>
      </c>
      <c r="LNZ1" t="s">
        <v>8731</v>
      </c>
      <c r="LOA1" t="s">
        <v>8732</v>
      </c>
      <c r="LOB1" t="s">
        <v>8733</v>
      </c>
      <c r="LOC1" t="s">
        <v>8734</v>
      </c>
      <c r="LOD1" t="s">
        <v>8735</v>
      </c>
      <c r="LOE1" t="s">
        <v>8736</v>
      </c>
      <c r="LOF1" t="s">
        <v>8737</v>
      </c>
      <c r="LOG1" t="s">
        <v>8738</v>
      </c>
      <c r="LOH1" t="s">
        <v>8739</v>
      </c>
      <c r="LOI1" t="s">
        <v>8740</v>
      </c>
      <c r="LOJ1" t="s">
        <v>8741</v>
      </c>
      <c r="LOK1" t="s">
        <v>8742</v>
      </c>
      <c r="LOL1" t="s">
        <v>8743</v>
      </c>
      <c r="LOM1" t="s">
        <v>8744</v>
      </c>
      <c r="LON1" t="s">
        <v>8745</v>
      </c>
      <c r="LOO1" t="s">
        <v>8746</v>
      </c>
      <c r="LOP1" t="s">
        <v>8747</v>
      </c>
      <c r="LOQ1" t="s">
        <v>8748</v>
      </c>
      <c r="LOR1" t="s">
        <v>8749</v>
      </c>
      <c r="LOS1" t="s">
        <v>8750</v>
      </c>
      <c r="LOT1" t="s">
        <v>8751</v>
      </c>
      <c r="LOU1" t="s">
        <v>8752</v>
      </c>
      <c r="LOV1" t="s">
        <v>8753</v>
      </c>
      <c r="LOW1" t="s">
        <v>8754</v>
      </c>
      <c r="LOX1" t="s">
        <v>8755</v>
      </c>
      <c r="LOY1" t="s">
        <v>8756</v>
      </c>
      <c r="LOZ1" t="s">
        <v>8757</v>
      </c>
      <c r="LPA1" t="s">
        <v>8758</v>
      </c>
      <c r="LPB1" t="s">
        <v>8759</v>
      </c>
      <c r="LPC1" t="s">
        <v>8760</v>
      </c>
      <c r="LPD1" t="s">
        <v>8761</v>
      </c>
      <c r="LPE1" t="s">
        <v>8762</v>
      </c>
      <c r="LPF1" t="s">
        <v>8763</v>
      </c>
      <c r="LPG1" t="s">
        <v>8764</v>
      </c>
      <c r="LPH1" t="s">
        <v>8765</v>
      </c>
      <c r="LPI1" t="s">
        <v>8766</v>
      </c>
      <c r="LPJ1" t="s">
        <v>8767</v>
      </c>
      <c r="LPK1" t="s">
        <v>8768</v>
      </c>
      <c r="LPL1" t="s">
        <v>8769</v>
      </c>
      <c r="LPM1" t="s">
        <v>8770</v>
      </c>
      <c r="LPN1" t="s">
        <v>8771</v>
      </c>
      <c r="LPO1" t="s">
        <v>8772</v>
      </c>
      <c r="LPP1" t="s">
        <v>8773</v>
      </c>
      <c r="LPQ1" t="s">
        <v>8774</v>
      </c>
      <c r="LPR1" t="s">
        <v>8775</v>
      </c>
      <c r="LPS1" t="s">
        <v>8776</v>
      </c>
      <c r="LPT1" t="s">
        <v>8777</v>
      </c>
      <c r="LPU1" t="s">
        <v>8778</v>
      </c>
      <c r="LPV1" t="s">
        <v>8779</v>
      </c>
      <c r="LPW1" t="s">
        <v>8780</v>
      </c>
      <c r="LPX1" t="s">
        <v>8781</v>
      </c>
      <c r="LPY1" t="s">
        <v>8782</v>
      </c>
      <c r="LPZ1" t="s">
        <v>8783</v>
      </c>
      <c r="LQA1" t="s">
        <v>8784</v>
      </c>
      <c r="LQB1" t="s">
        <v>8785</v>
      </c>
      <c r="LQC1" t="s">
        <v>8786</v>
      </c>
      <c r="LQD1" t="s">
        <v>8787</v>
      </c>
      <c r="LQE1" t="s">
        <v>8788</v>
      </c>
      <c r="LQF1" t="s">
        <v>8789</v>
      </c>
      <c r="LQG1" t="s">
        <v>8790</v>
      </c>
      <c r="LQH1" t="s">
        <v>8791</v>
      </c>
      <c r="LQI1" t="s">
        <v>8792</v>
      </c>
      <c r="LQJ1" t="s">
        <v>8793</v>
      </c>
      <c r="LQK1" t="s">
        <v>8794</v>
      </c>
      <c r="LQL1" t="s">
        <v>8795</v>
      </c>
      <c r="LQM1" t="s">
        <v>8796</v>
      </c>
      <c r="LQN1" t="s">
        <v>8797</v>
      </c>
      <c r="LQO1" t="s">
        <v>8798</v>
      </c>
      <c r="LQP1" t="s">
        <v>8799</v>
      </c>
      <c r="LQQ1" t="s">
        <v>8800</v>
      </c>
      <c r="LQR1" t="s">
        <v>8801</v>
      </c>
      <c r="LQS1" t="s">
        <v>8802</v>
      </c>
      <c r="LQT1" t="s">
        <v>8803</v>
      </c>
      <c r="LQU1" t="s">
        <v>8804</v>
      </c>
      <c r="LQV1" t="s">
        <v>8805</v>
      </c>
      <c r="LQW1" t="s">
        <v>8806</v>
      </c>
      <c r="LQX1" t="s">
        <v>8807</v>
      </c>
      <c r="LQY1" t="s">
        <v>8808</v>
      </c>
      <c r="LQZ1" t="s">
        <v>8809</v>
      </c>
      <c r="LRA1" t="s">
        <v>8810</v>
      </c>
      <c r="LRB1" t="s">
        <v>8811</v>
      </c>
      <c r="LRC1" t="s">
        <v>8812</v>
      </c>
      <c r="LRD1" t="s">
        <v>8813</v>
      </c>
      <c r="LRE1" t="s">
        <v>8814</v>
      </c>
      <c r="LRF1" t="s">
        <v>8815</v>
      </c>
      <c r="LRG1" t="s">
        <v>8816</v>
      </c>
      <c r="LRH1" t="s">
        <v>8817</v>
      </c>
      <c r="LRI1" t="s">
        <v>8818</v>
      </c>
      <c r="LRJ1" t="s">
        <v>8819</v>
      </c>
      <c r="LRK1" t="s">
        <v>8820</v>
      </c>
      <c r="LRL1" t="s">
        <v>8821</v>
      </c>
      <c r="LRM1" t="s">
        <v>8822</v>
      </c>
      <c r="LRN1" t="s">
        <v>8823</v>
      </c>
      <c r="LRO1" t="s">
        <v>8824</v>
      </c>
      <c r="LRP1" t="s">
        <v>8825</v>
      </c>
      <c r="LRQ1" t="s">
        <v>8826</v>
      </c>
      <c r="LRR1" t="s">
        <v>8827</v>
      </c>
      <c r="LRS1" t="s">
        <v>8828</v>
      </c>
      <c r="LRT1" t="s">
        <v>8829</v>
      </c>
      <c r="LRU1" t="s">
        <v>8830</v>
      </c>
      <c r="LRV1" t="s">
        <v>8831</v>
      </c>
      <c r="LRW1" t="s">
        <v>8832</v>
      </c>
      <c r="LRX1" t="s">
        <v>8833</v>
      </c>
      <c r="LRY1" t="s">
        <v>8834</v>
      </c>
      <c r="LRZ1" t="s">
        <v>8835</v>
      </c>
      <c r="LSA1" t="s">
        <v>8836</v>
      </c>
      <c r="LSB1" t="s">
        <v>8837</v>
      </c>
      <c r="LSC1" t="s">
        <v>8838</v>
      </c>
      <c r="LSD1" t="s">
        <v>8839</v>
      </c>
      <c r="LSE1" t="s">
        <v>8840</v>
      </c>
      <c r="LSF1" t="s">
        <v>8841</v>
      </c>
      <c r="LSG1" t="s">
        <v>8842</v>
      </c>
      <c r="LSH1" t="s">
        <v>8843</v>
      </c>
      <c r="LSI1" t="s">
        <v>8844</v>
      </c>
      <c r="LSJ1" t="s">
        <v>8845</v>
      </c>
      <c r="LSK1" t="s">
        <v>8846</v>
      </c>
      <c r="LSL1" t="s">
        <v>8847</v>
      </c>
      <c r="LSM1" t="s">
        <v>8848</v>
      </c>
      <c r="LSN1" t="s">
        <v>8849</v>
      </c>
      <c r="LSO1" t="s">
        <v>8850</v>
      </c>
      <c r="LSP1" t="s">
        <v>8851</v>
      </c>
      <c r="LSQ1" t="s">
        <v>8852</v>
      </c>
      <c r="LSR1" t="s">
        <v>8853</v>
      </c>
      <c r="LSS1" t="s">
        <v>8854</v>
      </c>
      <c r="LST1" t="s">
        <v>8855</v>
      </c>
      <c r="LSU1" t="s">
        <v>8856</v>
      </c>
      <c r="LSV1" t="s">
        <v>8857</v>
      </c>
      <c r="LSW1" t="s">
        <v>8858</v>
      </c>
      <c r="LSX1" t="s">
        <v>8859</v>
      </c>
      <c r="LSY1" t="s">
        <v>8860</v>
      </c>
      <c r="LSZ1" t="s">
        <v>8861</v>
      </c>
      <c r="LTA1" t="s">
        <v>8862</v>
      </c>
      <c r="LTB1" t="s">
        <v>8863</v>
      </c>
      <c r="LTC1" t="s">
        <v>8864</v>
      </c>
      <c r="LTD1" t="s">
        <v>8865</v>
      </c>
      <c r="LTE1" t="s">
        <v>8866</v>
      </c>
      <c r="LTF1" t="s">
        <v>8867</v>
      </c>
      <c r="LTG1" t="s">
        <v>8868</v>
      </c>
      <c r="LTH1" t="s">
        <v>8869</v>
      </c>
      <c r="LTI1" t="s">
        <v>8870</v>
      </c>
      <c r="LTJ1" t="s">
        <v>8871</v>
      </c>
      <c r="LTK1" t="s">
        <v>8872</v>
      </c>
      <c r="LTL1" t="s">
        <v>8873</v>
      </c>
      <c r="LTM1" t="s">
        <v>8874</v>
      </c>
      <c r="LTN1" t="s">
        <v>8875</v>
      </c>
      <c r="LTO1" t="s">
        <v>8876</v>
      </c>
      <c r="LTP1" t="s">
        <v>8877</v>
      </c>
      <c r="LTQ1" t="s">
        <v>8878</v>
      </c>
      <c r="LTR1" t="s">
        <v>8879</v>
      </c>
      <c r="LTS1" t="s">
        <v>8880</v>
      </c>
      <c r="LTT1" t="s">
        <v>8881</v>
      </c>
      <c r="LTU1" t="s">
        <v>8882</v>
      </c>
      <c r="LTV1" t="s">
        <v>8883</v>
      </c>
      <c r="LTW1" t="s">
        <v>8884</v>
      </c>
      <c r="LTX1" t="s">
        <v>8885</v>
      </c>
      <c r="LTY1" t="s">
        <v>8886</v>
      </c>
      <c r="LTZ1" t="s">
        <v>8887</v>
      </c>
      <c r="LUA1" t="s">
        <v>8888</v>
      </c>
      <c r="LUB1" t="s">
        <v>8889</v>
      </c>
      <c r="LUC1" t="s">
        <v>8890</v>
      </c>
      <c r="LUD1" t="s">
        <v>8891</v>
      </c>
      <c r="LUE1" t="s">
        <v>8892</v>
      </c>
      <c r="LUF1" t="s">
        <v>8893</v>
      </c>
      <c r="LUG1" t="s">
        <v>8894</v>
      </c>
      <c r="LUH1" t="s">
        <v>8895</v>
      </c>
      <c r="LUI1" t="s">
        <v>8896</v>
      </c>
      <c r="LUJ1" t="s">
        <v>8897</v>
      </c>
      <c r="LUK1" t="s">
        <v>8898</v>
      </c>
      <c r="LUL1" t="s">
        <v>8899</v>
      </c>
      <c r="LUM1" t="s">
        <v>8900</v>
      </c>
      <c r="LUN1" t="s">
        <v>8901</v>
      </c>
      <c r="LUO1" t="s">
        <v>8902</v>
      </c>
      <c r="LUP1" t="s">
        <v>8903</v>
      </c>
      <c r="LUQ1" t="s">
        <v>8904</v>
      </c>
      <c r="LUR1" t="s">
        <v>8905</v>
      </c>
      <c r="LUS1" t="s">
        <v>8906</v>
      </c>
      <c r="LUT1" t="s">
        <v>8907</v>
      </c>
      <c r="LUU1" t="s">
        <v>8908</v>
      </c>
      <c r="LUV1" t="s">
        <v>8909</v>
      </c>
      <c r="LUW1" t="s">
        <v>8910</v>
      </c>
      <c r="LUX1" t="s">
        <v>8911</v>
      </c>
      <c r="LUY1" t="s">
        <v>8912</v>
      </c>
      <c r="LUZ1" t="s">
        <v>8913</v>
      </c>
      <c r="LVA1" t="s">
        <v>8914</v>
      </c>
      <c r="LVB1" t="s">
        <v>8915</v>
      </c>
      <c r="LVC1" t="s">
        <v>8916</v>
      </c>
      <c r="LVD1" t="s">
        <v>8917</v>
      </c>
      <c r="LVE1" t="s">
        <v>8918</v>
      </c>
      <c r="LVF1" t="s">
        <v>8919</v>
      </c>
      <c r="LVG1" t="s">
        <v>8920</v>
      </c>
      <c r="LVH1" t="s">
        <v>8921</v>
      </c>
      <c r="LVI1" t="s">
        <v>8922</v>
      </c>
      <c r="LVJ1" t="s">
        <v>8923</v>
      </c>
      <c r="LVK1" t="s">
        <v>8924</v>
      </c>
      <c r="LVL1" t="s">
        <v>8925</v>
      </c>
      <c r="LVM1" t="s">
        <v>8926</v>
      </c>
      <c r="LVN1" t="s">
        <v>8927</v>
      </c>
      <c r="LVO1" t="s">
        <v>8928</v>
      </c>
      <c r="LVP1" t="s">
        <v>8929</v>
      </c>
      <c r="LVQ1" t="s">
        <v>8930</v>
      </c>
      <c r="LVR1" t="s">
        <v>8931</v>
      </c>
      <c r="LVS1" t="s">
        <v>8932</v>
      </c>
      <c r="LVT1" t="s">
        <v>8933</v>
      </c>
      <c r="LVU1" t="s">
        <v>8934</v>
      </c>
      <c r="LVV1" t="s">
        <v>8935</v>
      </c>
      <c r="LVW1" t="s">
        <v>8936</v>
      </c>
      <c r="LVX1" t="s">
        <v>8937</v>
      </c>
      <c r="LVY1" t="s">
        <v>8938</v>
      </c>
      <c r="LVZ1" t="s">
        <v>8939</v>
      </c>
      <c r="LWA1" t="s">
        <v>8940</v>
      </c>
      <c r="LWB1" t="s">
        <v>8941</v>
      </c>
      <c r="LWC1" t="s">
        <v>8942</v>
      </c>
      <c r="LWD1" t="s">
        <v>8943</v>
      </c>
      <c r="LWE1" t="s">
        <v>8944</v>
      </c>
      <c r="LWF1" t="s">
        <v>8945</v>
      </c>
      <c r="LWG1" t="s">
        <v>8946</v>
      </c>
      <c r="LWH1" t="s">
        <v>8947</v>
      </c>
      <c r="LWI1" t="s">
        <v>8948</v>
      </c>
      <c r="LWJ1" t="s">
        <v>8949</v>
      </c>
      <c r="LWK1" t="s">
        <v>8950</v>
      </c>
      <c r="LWL1" t="s">
        <v>8951</v>
      </c>
      <c r="LWM1" t="s">
        <v>8952</v>
      </c>
      <c r="LWN1" t="s">
        <v>8953</v>
      </c>
      <c r="LWO1" t="s">
        <v>8954</v>
      </c>
      <c r="LWP1" t="s">
        <v>8955</v>
      </c>
      <c r="LWQ1" t="s">
        <v>8956</v>
      </c>
      <c r="LWR1" t="s">
        <v>8957</v>
      </c>
      <c r="LWS1" t="s">
        <v>8958</v>
      </c>
      <c r="LWT1" t="s">
        <v>8959</v>
      </c>
      <c r="LWU1" t="s">
        <v>8960</v>
      </c>
      <c r="LWV1" t="s">
        <v>8961</v>
      </c>
      <c r="LWW1" t="s">
        <v>8962</v>
      </c>
      <c r="LWX1" t="s">
        <v>8963</v>
      </c>
      <c r="LWY1" t="s">
        <v>8964</v>
      </c>
      <c r="LWZ1" t="s">
        <v>8965</v>
      </c>
      <c r="LXA1" t="s">
        <v>8966</v>
      </c>
      <c r="LXB1" t="s">
        <v>8967</v>
      </c>
      <c r="LXC1" t="s">
        <v>8968</v>
      </c>
      <c r="LXD1" t="s">
        <v>8969</v>
      </c>
      <c r="LXE1" t="s">
        <v>8970</v>
      </c>
      <c r="LXF1" t="s">
        <v>8971</v>
      </c>
      <c r="LXG1" t="s">
        <v>8972</v>
      </c>
      <c r="LXH1" t="s">
        <v>8973</v>
      </c>
      <c r="LXI1" t="s">
        <v>8974</v>
      </c>
      <c r="LXJ1" t="s">
        <v>8975</v>
      </c>
      <c r="LXK1" t="s">
        <v>8976</v>
      </c>
      <c r="LXL1" t="s">
        <v>8977</v>
      </c>
      <c r="LXM1" t="s">
        <v>8978</v>
      </c>
      <c r="LXN1" t="s">
        <v>8979</v>
      </c>
      <c r="LXO1" t="s">
        <v>8980</v>
      </c>
      <c r="LXP1" t="s">
        <v>8981</v>
      </c>
      <c r="LXQ1" t="s">
        <v>8982</v>
      </c>
      <c r="LXR1" t="s">
        <v>8983</v>
      </c>
      <c r="LXS1" t="s">
        <v>8984</v>
      </c>
      <c r="LXT1" t="s">
        <v>8985</v>
      </c>
      <c r="LXU1" t="s">
        <v>8986</v>
      </c>
      <c r="LXV1" t="s">
        <v>8987</v>
      </c>
      <c r="LXW1" t="s">
        <v>8988</v>
      </c>
      <c r="LXX1" t="s">
        <v>8989</v>
      </c>
      <c r="LXY1" t="s">
        <v>8990</v>
      </c>
      <c r="LXZ1" t="s">
        <v>8991</v>
      </c>
      <c r="LYA1" t="s">
        <v>8992</v>
      </c>
      <c r="LYB1" t="s">
        <v>8993</v>
      </c>
      <c r="LYC1" t="s">
        <v>8994</v>
      </c>
      <c r="LYD1" t="s">
        <v>8995</v>
      </c>
      <c r="LYE1" t="s">
        <v>8996</v>
      </c>
      <c r="LYF1" t="s">
        <v>8997</v>
      </c>
      <c r="LYG1" t="s">
        <v>8998</v>
      </c>
      <c r="LYH1" t="s">
        <v>8999</v>
      </c>
      <c r="LYI1" t="s">
        <v>9000</v>
      </c>
      <c r="LYJ1" t="s">
        <v>9001</v>
      </c>
      <c r="LYK1" t="s">
        <v>9002</v>
      </c>
      <c r="LYL1" t="s">
        <v>9003</v>
      </c>
      <c r="LYM1" t="s">
        <v>9004</v>
      </c>
      <c r="LYN1" t="s">
        <v>9005</v>
      </c>
      <c r="LYO1" t="s">
        <v>9006</v>
      </c>
      <c r="LYP1" t="s">
        <v>9007</v>
      </c>
      <c r="LYQ1" t="s">
        <v>9008</v>
      </c>
      <c r="LYR1" t="s">
        <v>9009</v>
      </c>
      <c r="LYS1" t="s">
        <v>9010</v>
      </c>
      <c r="LYT1" t="s">
        <v>9011</v>
      </c>
      <c r="LYU1" t="s">
        <v>9012</v>
      </c>
      <c r="LYV1" t="s">
        <v>9013</v>
      </c>
      <c r="LYW1" t="s">
        <v>9014</v>
      </c>
      <c r="LYX1" t="s">
        <v>9015</v>
      </c>
      <c r="LYY1" t="s">
        <v>9016</v>
      </c>
      <c r="LYZ1" t="s">
        <v>9017</v>
      </c>
      <c r="LZA1" t="s">
        <v>9018</v>
      </c>
      <c r="LZB1" t="s">
        <v>9019</v>
      </c>
      <c r="LZC1" t="s">
        <v>9020</v>
      </c>
      <c r="LZD1" t="s">
        <v>9021</v>
      </c>
      <c r="LZE1" t="s">
        <v>9022</v>
      </c>
      <c r="LZF1" t="s">
        <v>9023</v>
      </c>
      <c r="LZG1" t="s">
        <v>9024</v>
      </c>
      <c r="LZH1" t="s">
        <v>9025</v>
      </c>
      <c r="LZI1" t="s">
        <v>9026</v>
      </c>
      <c r="LZJ1" t="s">
        <v>9027</v>
      </c>
      <c r="LZK1" t="s">
        <v>9028</v>
      </c>
      <c r="LZL1" t="s">
        <v>9029</v>
      </c>
      <c r="LZM1" t="s">
        <v>9030</v>
      </c>
      <c r="LZN1" t="s">
        <v>9031</v>
      </c>
      <c r="LZO1" t="s">
        <v>9032</v>
      </c>
      <c r="LZP1" t="s">
        <v>9033</v>
      </c>
      <c r="LZQ1" t="s">
        <v>9034</v>
      </c>
      <c r="LZR1" t="s">
        <v>9035</v>
      </c>
      <c r="LZS1" t="s">
        <v>9036</v>
      </c>
      <c r="LZT1" t="s">
        <v>9037</v>
      </c>
      <c r="LZU1" t="s">
        <v>9038</v>
      </c>
      <c r="LZV1" t="s">
        <v>9039</v>
      </c>
      <c r="LZW1" t="s">
        <v>9040</v>
      </c>
      <c r="LZX1" t="s">
        <v>9041</v>
      </c>
      <c r="LZY1" t="s">
        <v>9042</v>
      </c>
      <c r="LZZ1" t="s">
        <v>9043</v>
      </c>
      <c r="MAA1" t="s">
        <v>9044</v>
      </c>
      <c r="MAB1" t="s">
        <v>9045</v>
      </c>
      <c r="MAC1" t="s">
        <v>9046</v>
      </c>
      <c r="MAD1" t="s">
        <v>9047</v>
      </c>
      <c r="MAE1" t="s">
        <v>9048</v>
      </c>
      <c r="MAF1" t="s">
        <v>9049</v>
      </c>
      <c r="MAG1" t="s">
        <v>9050</v>
      </c>
      <c r="MAH1" t="s">
        <v>9051</v>
      </c>
      <c r="MAI1" t="s">
        <v>9052</v>
      </c>
      <c r="MAJ1" t="s">
        <v>9053</v>
      </c>
      <c r="MAK1" t="s">
        <v>9054</v>
      </c>
      <c r="MAL1" t="s">
        <v>9055</v>
      </c>
      <c r="MAM1" t="s">
        <v>9056</v>
      </c>
      <c r="MAN1" t="s">
        <v>9057</v>
      </c>
      <c r="MAO1" t="s">
        <v>9058</v>
      </c>
      <c r="MAP1" t="s">
        <v>9059</v>
      </c>
      <c r="MAQ1" t="s">
        <v>9060</v>
      </c>
      <c r="MAR1" t="s">
        <v>9061</v>
      </c>
      <c r="MAS1" t="s">
        <v>9062</v>
      </c>
      <c r="MAT1" t="s">
        <v>9063</v>
      </c>
      <c r="MAU1" t="s">
        <v>9064</v>
      </c>
      <c r="MAV1" t="s">
        <v>9065</v>
      </c>
      <c r="MAW1" t="s">
        <v>9066</v>
      </c>
      <c r="MAX1" t="s">
        <v>9067</v>
      </c>
      <c r="MAY1" t="s">
        <v>9068</v>
      </c>
      <c r="MAZ1" t="s">
        <v>9069</v>
      </c>
      <c r="MBA1" t="s">
        <v>9070</v>
      </c>
      <c r="MBB1" t="s">
        <v>9071</v>
      </c>
      <c r="MBC1" t="s">
        <v>9072</v>
      </c>
      <c r="MBD1" t="s">
        <v>9073</v>
      </c>
      <c r="MBE1" t="s">
        <v>9074</v>
      </c>
      <c r="MBF1" t="s">
        <v>9075</v>
      </c>
      <c r="MBG1" t="s">
        <v>9076</v>
      </c>
      <c r="MBH1" t="s">
        <v>9077</v>
      </c>
      <c r="MBI1" t="s">
        <v>9078</v>
      </c>
      <c r="MBJ1" t="s">
        <v>9079</v>
      </c>
      <c r="MBK1" t="s">
        <v>9080</v>
      </c>
      <c r="MBL1" t="s">
        <v>9081</v>
      </c>
      <c r="MBM1" t="s">
        <v>9082</v>
      </c>
      <c r="MBN1" t="s">
        <v>9083</v>
      </c>
      <c r="MBO1" t="s">
        <v>9084</v>
      </c>
      <c r="MBP1" t="s">
        <v>9085</v>
      </c>
      <c r="MBQ1" t="s">
        <v>9086</v>
      </c>
      <c r="MBR1" t="s">
        <v>9087</v>
      </c>
      <c r="MBS1" t="s">
        <v>9088</v>
      </c>
      <c r="MBT1" t="s">
        <v>9089</v>
      </c>
      <c r="MBU1" t="s">
        <v>9090</v>
      </c>
      <c r="MBV1" t="s">
        <v>9091</v>
      </c>
      <c r="MBW1" t="s">
        <v>9092</v>
      </c>
      <c r="MBX1" t="s">
        <v>9093</v>
      </c>
      <c r="MBY1" t="s">
        <v>9094</v>
      </c>
      <c r="MBZ1" t="s">
        <v>9095</v>
      </c>
      <c r="MCA1" t="s">
        <v>9096</v>
      </c>
      <c r="MCB1" t="s">
        <v>9097</v>
      </c>
      <c r="MCC1" t="s">
        <v>9098</v>
      </c>
      <c r="MCD1" t="s">
        <v>9099</v>
      </c>
      <c r="MCE1" t="s">
        <v>9100</v>
      </c>
      <c r="MCF1" t="s">
        <v>9101</v>
      </c>
      <c r="MCG1" t="s">
        <v>9102</v>
      </c>
      <c r="MCH1" t="s">
        <v>9103</v>
      </c>
      <c r="MCI1" t="s">
        <v>9104</v>
      </c>
      <c r="MCJ1" t="s">
        <v>9105</v>
      </c>
      <c r="MCK1" t="s">
        <v>9106</v>
      </c>
      <c r="MCL1" t="s">
        <v>9107</v>
      </c>
      <c r="MCM1" t="s">
        <v>9108</v>
      </c>
      <c r="MCN1" t="s">
        <v>9109</v>
      </c>
      <c r="MCO1" t="s">
        <v>9110</v>
      </c>
      <c r="MCP1" t="s">
        <v>9111</v>
      </c>
      <c r="MCQ1" t="s">
        <v>9112</v>
      </c>
      <c r="MCR1" t="s">
        <v>9113</v>
      </c>
      <c r="MCS1" t="s">
        <v>9114</v>
      </c>
      <c r="MCT1" t="s">
        <v>9115</v>
      </c>
      <c r="MCU1" t="s">
        <v>9116</v>
      </c>
      <c r="MCV1" t="s">
        <v>9117</v>
      </c>
      <c r="MCW1" t="s">
        <v>9118</v>
      </c>
      <c r="MCX1" t="s">
        <v>9119</v>
      </c>
      <c r="MCY1" t="s">
        <v>9120</v>
      </c>
      <c r="MCZ1" t="s">
        <v>9121</v>
      </c>
      <c r="MDA1" t="s">
        <v>9122</v>
      </c>
      <c r="MDB1" t="s">
        <v>9123</v>
      </c>
      <c r="MDC1" t="s">
        <v>9124</v>
      </c>
      <c r="MDD1" t="s">
        <v>9125</v>
      </c>
      <c r="MDE1" t="s">
        <v>9126</v>
      </c>
      <c r="MDF1" t="s">
        <v>9127</v>
      </c>
      <c r="MDG1" t="s">
        <v>9128</v>
      </c>
      <c r="MDH1" t="s">
        <v>9129</v>
      </c>
      <c r="MDI1" t="s">
        <v>9130</v>
      </c>
      <c r="MDJ1" t="s">
        <v>9131</v>
      </c>
      <c r="MDK1" t="s">
        <v>9132</v>
      </c>
      <c r="MDL1" t="s">
        <v>9133</v>
      </c>
      <c r="MDM1" t="s">
        <v>9134</v>
      </c>
      <c r="MDN1" t="s">
        <v>9135</v>
      </c>
      <c r="MDO1" t="s">
        <v>9136</v>
      </c>
      <c r="MDP1" t="s">
        <v>9137</v>
      </c>
      <c r="MDQ1" t="s">
        <v>9138</v>
      </c>
      <c r="MDR1" t="s">
        <v>9139</v>
      </c>
      <c r="MDS1" t="s">
        <v>9140</v>
      </c>
      <c r="MDT1" t="s">
        <v>9141</v>
      </c>
      <c r="MDU1" t="s">
        <v>9142</v>
      </c>
      <c r="MDV1" t="s">
        <v>9143</v>
      </c>
      <c r="MDW1" t="s">
        <v>9144</v>
      </c>
      <c r="MDX1" t="s">
        <v>9145</v>
      </c>
      <c r="MDY1" t="s">
        <v>9146</v>
      </c>
      <c r="MDZ1" t="s">
        <v>9147</v>
      </c>
      <c r="MEA1" t="s">
        <v>9148</v>
      </c>
      <c r="MEB1" t="s">
        <v>9149</v>
      </c>
      <c r="MEC1" t="s">
        <v>9150</v>
      </c>
      <c r="MED1" t="s">
        <v>9151</v>
      </c>
      <c r="MEE1" t="s">
        <v>9152</v>
      </c>
      <c r="MEF1" t="s">
        <v>9153</v>
      </c>
      <c r="MEG1" t="s">
        <v>9154</v>
      </c>
      <c r="MEH1" t="s">
        <v>9155</v>
      </c>
      <c r="MEI1" t="s">
        <v>9156</v>
      </c>
      <c r="MEJ1" t="s">
        <v>9157</v>
      </c>
      <c r="MEK1" t="s">
        <v>9158</v>
      </c>
      <c r="MEL1" t="s">
        <v>9159</v>
      </c>
      <c r="MEM1" t="s">
        <v>9160</v>
      </c>
      <c r="MEN1" t="s">
        <v>9161</v>
      </c>
      <c r="MEO1" t="s">
        <v>9162</v>
      </c>
      <c r="MEP1" t="s">
        <v>9163</v>
      </c>
      <c r="MEQ1" t="s">
        <v>9164</v>
      </c>
      <c r="MER1" t="s">
        <v>9165</v>
      </c>
      <c r="MES1" t="s">
        <v>9166</v>
      </c>
      <c r="MET1" t="s">
        <v>9167</v>
      </c>
      <c r="MEU1" t="s">
        <v>9168</v>
      </c>
      <c r="MEV1" t="s">
        <v>9169</v>
      </c>
      <c r="MEW1" t="s">
        <v>9170</v>
      </c>
      <c r="MEX1" t="s">
        <v>9171</v>
      </c>
      <c r="MEY1" t="s">
        <v>9172</v>
      </c>
      <c r="MEZ1" t="s">
        <v>9173</v>
      </c>
      <c r="MFA1" t="s">
        <v>9174</v>
      </c>
      <c r="MFB1" t="s">
        <v>9175</v>
      </c>
      <c r="MFC1" t="s">
        <v>9176</v>
      </c>
      <c r="MFD1" t="s">
        <v>9177</v>
      </c>
      <c r="MFE1" t="s">
        <v>9178</v>
      </c>
      <c r="MFF1" t="s">
        <v>9179</v>
      </c>
      <c r="MFG1" t="s">
        <v>9180</v>
      </c>
      <c r="MFH1" t="s">
        <v>9181</v>
      </c>
      <c r="MFI1" t="s">
        <v>9182</v>
      </c>
      <c r="MFJ1" t="s">
        <v>9183</v>
      </c>
      <c r="MFK1" t="s">
        <v>9184</v>
      </c>
      <c r="MFL1" t="s">
        <v>9185</v>
      </c>
      <c r="MFM1" t="s">
        <v>9186</v>
      </c>
      <c r="MFN1" t="s">
        <v>9187</v>
      </c>
      <c r="MFO1" t="s">
        <v>9188</v>
      </c>
      <c r="MFP1" t="s">
        <v>9189</v>
      </c>
      <c r="MFQ1" t="s">
        <v>9190</v>
      </c>
      <c r="MFR1" t="s">
        <v>9191</v>
      </c>
      <c r="MFS1" t="s">
        <v>9192</v>
      </c>
      <c r="MFT1" t="s">
        <v>9193</v>
      </c>
      <c r="MFU1" t="s">
        <v>9194</v>
      </c>
      <c r="MFV1" t="s">
        <v>9195</v>
      </c>
      <c r="MFW1" t="s">
        <v>9196</v>
      </c>
      <c r="MFX1" t="s">
        <v>9197</v>
      </c>
      <c r="MFY1" t="s">
        <v>9198</v>
      </c>
      <c r="MFZ1" t="s">
        <v>9199</v>
      </c>
      <c r="MGA1" t="s">
        <v>9200</v>
      </c>
      <c r="MGB1" t="s">
        <v>9201</v>
      </c>
      <c r="MGC1" t="s">
        <v>9202</v>
      </c>
      <c r="MGD1" t="s">
        <v>9203</v>
      </c>
      <c r="MGE1" t="s">
        <v>9204</v>
      </c>
      <c r="MGF1" t="s">
        <v>9205</v>
      </c>
      <c r="MGG1" t="s">
        <v>9206</v>
      </c>
      <c r="MGH1" t="s">
        <v>9207</v>
      </c>
      <c r="MGI1" t="s">
        <v>9208</v>
      </c>
      <c r="MGJ1" t="s">
        <v>9209</v>
      </c>
      <c r="MGK1" t="s">
        <v>9210</v>
      </c>
      <c r="MGL1" t="s">
        <v>9211</v>
      </c>
      <c r="MGM1" t="s">
        <v>9212</v>
      </c>
      <c r="MGN1" t="s">
        <v>9213</v>
      </c>
      <c r="MGO1" t="s">
        <v>9214</v>
      </c>
      <c r="MGP1" t="s">
        <v>9215</v>
      </c>
      <c r="MGQ1" t="s">
        <v>9216</v>
      </c>
      <c r="MGR1" t="s">
        <v>9217</v>
      </c>
      <c r="MGS1" t="s">
        <v>9218</v>
      </c>
      <c r="MGT1" t="s">
        <v>9219</v>
      </c>
      <c r="MGU1" t="s">
        <v>9220</v>
      </c>
      <c r="MGV1" t="s">
        <v>9221</v>
      </c>
      <c r="MGW1" t="s">
        <v>9222</v>
      </c>
      <c r="MGX1" t="s">
        <v>9223</v>
      </c>
      <c r="MGY1" t="s">
        <v>9224</v>
      </c>
      <c r="MGZ1" t="s">
        <v>9225</v>
      </c>
      <c r="MHA1" t="s">
        <v>9226</v>
      </c>
      <c r="MHB1" t="s">
        <v>9227</v>
      </c>
      <c r="MHC1" t="s">
        <v>9228</v>
      </c>
      <c r="MHD1" t="s">
        <v>9229</v>
      </c>
      <c r="MHE1" t="s">
        <v>9230</v>
      </c>
      <c r="MHF1" t="s">
        <v>9231</v>
      </c>
      <c r="MHG1" t="s">
        <v>9232</v>
      </c>
      <c r="MHH1" t="s">
        <v>9233</v>
      </c>
      <c r="MHI1" t="s">
        <v>9234</v>
      </c>
      <c r="MHJ1" t="s">
        <v>9235</v>
      </c>
      <c r="MHK1" t="s">
        <v>9236</v>
      </c>
      <c r="MHL1" t="s">
        <v>9237</v>
      </c>
      <c r="MHM1" t="s">
        <v>9238</v>
      </c>
      <c r="MHN1" t="s">
        <v>9239</v>
      </c>
      <c r="MHO1" t="s">
        <v>9240</v>
      </c>
      <c r="MHP1" t="s">
        <v>9241</v>
      </c>
      <c r="MHQ1" t="s">
        <v>9242</v>
      </c>
      <c r="MHR1" t="s">
        <v>9243</v>
      </c>
      <c r="MHS1" t="s">
        <v>9244</v>
      </c>
      <c r="MHT1" t="s">
        <v>9245</v>
      </c>
      <c r="MHU1" t="s">
        <v>9246</v>
      </c>
      <c r="MHV1" t="s">
        <v>9247</v>
      </c>
      <c r="MHW1" t="s">
        <v>9248</v>
      </c>
      <c r="MHX1" t="s">
        <v>9249</v>
      </c>
      <c r="MHY1" t="s">
        <v>9250</v>
      </c>
      <c r="MHZ1" t="s">
        <v>9251</v>
      </c>
      <c r="MIA1" t="s">
        <v>9252</v>
      </c>
      <c r="MIB1" t="s">
        <v>9253</v>
      </c>
      <c r="MIC1" t="s">
        <v>9254</v>
      </c>
      <c r="MID1" t="s">
        <v>9255</v>
      </c>
      <c r="MIE1" t="s">
        <v>9256</v>
      </c>
      <c r="MIF1" t="s">
        <v>9257</v>
      </c>
      <c r="MIG1" t="s">
        <v>9258</v>
      </c>
      <c r="MIH1" t="s">
        <v>9259</v>
      </c>
      <c r="MII1" t="s">
        <v>9260</v>
      </c>
      <c r="MIJ1" t="s">
        <v>9261</v>
      </c>
      <c r="MIK1" t="s">
        <v>9262</v>
      </c>
      <c r="MIL1" t="s">
        <v>9263</v>
      </c>
      <c r="MIM1" t="s">
        <v>9264</v>
      </c>
      <c r="MIN1" t="s">
        <v>9265</v>
      </c>
      <c r="MIO1" t="s">
        <v>9266</v>
      </c>
      <c r="MIP1" t="s">
        <v>9267</v>
      </c>
      <c r="MIQ1" t="s">
        <v>9268</v>
      </c>
      <c r="MIR1" t="s">
        <v>9269</v>
      </c>
      <c r="MIS1" t="s">
        <v>9270</v>
      </c>
      <c r="MIT1" t="s">
        <v>9271</v>
      </c>
      <c r="MIU1" t="s">
        <v>9272</v>
      </c>
      <c r="MIV1" t="s">
        <v>9273</v>
      </c>
      <c r="MIW1" t="s">
        <v>9274</v>
      </c>
      <c r="MIX1" t="s">
        <v>9275</v>
      </c>
      <c r="MIY1" t="s">
        <v>9276</v>
      </c>
      <c r="MIZ1" t="s">
        <v>9277</v>
      </c>
      <c r="MJA1" t="s">
        <v>9278</v>
      </c>
      <c r="MJB1" t="s">
        <v>9279</v>
      </c>
      <c r="MJC1" t="s">
        <v>9280</v>
      </c>
      <c r="MJD1" t="s">
        <v>9281</v>
      </c>
      <c r="MJE1" t="s">
        <v>9282</v>
      </c>
      <c r="MJF1" t="s">
        <v>9283</v>
      </c>
      <c r="MJG1" t="s">
        <v>9284</v>
      </c>
      <c r="MJH1" t="s">
        <v>9285</v>
      </c>
      <c r="MJI1" t="s">
        <v>9286</v>
      </c>
      <c r="MJJ1" t="s">
        <v>9287</v>
      </c>
      <c r="MJK1" t="s">
        <v>9288</v>
      </c>
      <c r="MJL1" t="s">
        <v>9289</v>
      </c>
      <c r="MJM1" t="s">
        <v>9290</v>
      </c>
      <c r="MJN1" t="s">
        <v>9291</v>
      </c>
      <c r="MJO1" t="s">
        <v>9292</v>
      </c>
      <c r="MJP1" t="s">
        <v>9293</v>
      </c>
      <c r="MJQ1" t="s">
        <v>9294</v>
      </c>
      <c r="MJR1" t="s">
        <v>9295</v>
      </c>
      <c r="MJS1" t="s">
        <v>9296</v>
      </c>
      <c r="MJT1" t="s">
        <v>9297</v>
      </c>
      <c r="MJU1" t="s">
        <v>9298</v>
      </c>
      <c r="MJV1" t="s">
        <v>9299</v>
      </c>
      <c r="MJW1" t="s">
        <v>9300</v>
      </c>
      <c r="MJX1" t="s">
        <v>9301</v>
      </c>
      <c r="MJY1" t="s">
        <v>9302</v>
      </c>
      <c r="MJZ1" t="s">
        <v>9303</v>
      </c>
      <c r="MKA1" t="s">
        <v>9304</v>
      </c>
      <c r="MKB1" t="s">
        <v>9305</v>
      </c>
      <c r="MKC1" t="s">
        <v>9306</v>
      </c>
      <c r="MKD1" t="s">
        <v>9307</v>
      </c>
      <c r="MKE1" t="s">
        <v>9308</v>
      </c>
      <c r="MKF1" t="s">
        <v>9309</v>
      </c>
      <c r="MKG1" t="s">
        <v>9310</v>
      </c>
      <c r="MKH1" t="s">
        <v>9311</v>
      </c>
      <c r="MKI1" t="s">
        <v>9312</v>
      </c>
      <c r="MKJ1" t="s">
        <v>9313</v>
      </c>
      <c r="MKK1" t="s">
        <v>9314</v>
      </c>
      <c r="MKL1" t="s">
        <v>9315</v>
      </c>
      <c r="MKM1" t="s">
        <v>9316</v>
      </c>
      <c r="MKN1" t="s">
        <v>9317</v>
      </c>
      <c r="MKO1" t="s">
        <v>9318</v>
      </c>
      <c r="MKP1" t="s">
        <v>9319</v>
      </c>
      <c r="MKQ1" t="s">
        <v>9320</v>
      </c>
      <c r="MKR1" t="s">
        <v>9321</v>
      </c>
      <c r="MKS1" t="s">
        <v>9322</v>
      </c>
      <c r="MKT1" t="s">
        <v>9323</v>
      </c>
      <c r="MKU1" t="s">
        <v>9324</v>
      </c>
      <c r="MKV1" t="s">
        <v>9325</v>
      </c>
      <c r="MKW1" t="s">
        <v>9326</v>
      </c>
      <c r="MKX1" t="s">
        <v>9327</v>
      </c>
      <c r="MKY1" t="s">
        <v>9328</v>
      </c>
      <c r="MKZ1" t="s">
        <v>9329</v>
      </c>
      <c r="MLA1" t="s">
        <v>9330</v>
      </c>
      <c r="MLB1" t="s">
        <v>9331</v>
      </c>
      <c r="MLC1" t="s">
        <v>9332</v>
      </c>
      <c r="MLD1" t="s">
        <v>9333</v>
      </c>
      <c r="MLE1" t="s">
        <v>9334</v>
      </c>
      <c r="MLF1" t="s">
        <v>9335</v>
      </c>
      <c r="MLG1" t="s">
        <v>9336</v>
      </c>
      <c r="MLH1" t="s">
        <v>9337</v>
      </c>
      <c r="MLI1" t="s">
        <v>9338</v>
      </c>
      <c r="MLJ1" t="s">
        <v>9339</v>
      </c>
      <c r="MLK1" t="s">
        <v>9340</v>
      </c>
      <c r="MLL1" t="s">
        <v>9341</v>
      </c>
      <c r="MLM1" t="s">
        <v>9342</v>
      </c>
      <c r="MLN1" t="s">
        <v>9343</v>
      </c>
      <c r="MLO1" t="s">
        <v>9344</v>
      </c>
      <c r="MLP1" t="s">
        <v>9345</v>
      </c>
      <c r="MLQ1" t="s">
        <v>9346</v>
      </c>
      <c r="MLR1" t="s">
        <v>9347</v>
      </c>
      <c r="MLS1" t="s">
        <v>9348</v>
      </c>
      <c r="MLT1" t="s">
        <v>9349</v>
      </c>
      <c r="MLU1" t="s">
        <v>9350</v>
      </c>
      <c r="MLV1" t="s">
        <v>9351</v>
      </c>
      <c r="MLW1" t="s">
        <v>9352</v>
      </c>
      <c r="MLX1" t="s">
        <v>9353</v>
      </c>
      <c r="MLY1" t="s">
        <v>9354</v>
      </c>
      <c r="MLZ1" t="s">
        <v>9355</v>
      </c>
      <c r="MMA1" t="s">
        <v>9356</v>
      </c>
      <c r="MMB1" t="s">
        <v>9357</v>
      </c>
      <c r="MMC1" t="s">
        <v>9358</v>
      </c>
      <c r="MMD1" t="s">
        <v>9359</v>
      </c>
      <c r="MME1" t="s">
        <v>9360</v>
      </c>
      <c r="MMF1" t="s">
        <v>9361</v>
      </c>
      <c r="MMG1" t="s">
        <v>9362</v>
      </c>
      <c r="MMH1" t="s">
        <v>9363</v>
      </c>
      <c r="MMI1" t="s">
        <v>9364</v>
      </c>
      <c r="MMJ1" t="s">
        <v>9365</v>
      </c>
      <c r="MMK1" t="s">
        <v>9366</v>
      </c>
      <c r="MML1" t="s">
        <v>9367</v>
      </c>
      <c r="MMM1" t="s">
        <v>9368</v>
      </c>
      <c r="MMN1" t="s">
        <v>9369</v>
      </c>
      <c r="MMO1" t="s">
        <v>9370</v>
      </c>
      <c r="MMP1" t="s">
        <v>9371</v>
      </c>
      <c r="MMQ1" t="s">
        <v>9372</v>
      </c>
      <c r="MMR1" t="s">
        <v>9373</v>
      </c>
      <c r="MMS1" t="s">
        <v>9374</v>
      </c>
      <c r="MMT1" t="s">
        <v>9375</v>
      </c>
      <c r="MMU1" t="s">
        <v>9376</v>
      </c>
      <c r="MMV1" t="s">
        <v>9377</v>
      </c>
      <c r="MMW1" t="s">
        <v>9378</v>
      </c>
      <c r="MMX1" t="s">
        <v>9379</v>
      </c>
      <c r="MMY1" t="s">
        <v>9380</v>
      </c>
      <c r="MMZ1" t="s">
        <v>9381</v>
      </c>
      <c r="MNA1" t="s">
        <v>9382</v>
      </c>
      <c r="MNB1" t="s">
        <v>9383</v>
      </c>
      <c r="MNC1" t="s">
        <v>9384</v>
      </c>
      <c r="MND1" t="s">
        <v>9385</v>
      </c>
      <c r="MNE1" t="s">
        <v>9386</v>
      </c>
      <c r="MNF1" t="s">
        <v>9387</v>
      </c>
      <c r="MNG1" t="s">
        <v>9388</v>
      </c>
      <c r="MNH1" t="s">
        <v>9389</v>
      </c>
      <c r="MNI1" t="s">
        <v>9390</v>
      </c>
      <c r="MNJ1" t="s">
        <v>9391</v>
      </c>
      <c r="MNK1" t="s">
        <v>9392</v>
      </c>
      <c r="MNL1" t="s">
        <v>9393</v>
      </c>
      <c r="MNM1" t="s">
        <v>9394</v>
      </c>
      <c r="MNN1" t="s">
        <v>9395</v>
      </c>
      <c r="MNO1" t="s">
        <v>9396</v>
      </c>
      <c r="MNP1" t="s">
        <v>9397</v>
      </c>
      <c r="MNQ1" t="s">
        <v>9398</v>
      </c>
      <c r="MNR1" t="s">
        <v>9399</v>
      </c>
      <c r="MNS1" t="s">
        <v>9400</v>
      </c>
      <c r="MNT1" t="s">
        <v>9401</v>
      </c>
      <c r="MNU1" t="s">
        <v>9402</v>
      </c>
      <c r="MNV1" t="s">
        <v>9403</v>
      </c>
      <c r="MNW1" t="s">
        <v>9404</v>
      </c>
      <c r="MNX1" t="s">
        <v>9405</v>
      </c>
      <c r="MNY1" t="s">
        <v>9406</v>
      </c>
      <c r="MNZ1" t="s">
        <v>9407</v>
      </c>
      <c r="MOA1" t="s">
        <v>9408</v>
      </c>
      <c r="MOB1" t="s">
        <v>9409</v>
      </c>
      <c r="MOC1" t="s">
        <v>9410</v>
      </c>
      <c r="MOD1" t="s">
        <v>9411</v>
      </c>
      <c r="MOE1" t="s">
        <v>9412</v>
      </c>
      <c r="MOF1" t="s">
        <v>9413</v>
      </c>
      <c r="MOG1" t="s">
        <v>9414</v>
      </c>
      <c r="MOH1" t="s">
        <v>9415</v>
      </c>
      <c r="MOI1" t="s">
        <v>9416</v>
      </c>
      <c r="MOJ1" t="s">
        <v>9417</v>
      </c>
      <c r="MOK1" t="s">
        <v>9418</v>
      </c>
      <c r="MOL1" t="s">
        <v>9419</v>
      </c>
      <c r="MOM1" t="s">
        <v>9420</v>
      </c>
      <c r="MON1" t="s">
        <v>9421</v>
      </c>
      <c r="MOO1" t="s">
        <v>9422</v>
      </c>
      <c r="MOP1" t="s">
        <v>9423</v>
      </c>
      <c r="MOQ1" t="s">
        <v>9424</v>
      </c>
      <c r="MOR1" t="s">
        <v>9425</v>
      </c>
      <c r="MOS1" t="s">
        <v>9426</v>
      </c>
      <c r="MOT1" t="s">
        <v>9427</v>
      </c>
      <c r="MOU1" t="s">
        <v>9428</v>
      </c>
      <c r="MOV1" t="s">
        <v>9429</v>
      </c>
      <c r="MOW1" t="s">
        <v>9430</v>
      </c>
      <c r="MOX1" t="s">
        <v>9431</v>
      </c>
      <c r="MOY1" t="s">
        <v>9432</v>
      </c>
      <c r="MOZ1" t="s">
        <v>9433</v>
      </c>
      <c r="MPA1" t="s">
        <v>9434</v>
      </c>
      <c r="MPB1" t="s">
        <v>9435</v>
      </c>
      <c r="MPC1" t="s">
        <v>9436</v>
      </c>
      <c r="MPD1" t="s">
        <v>9437</v>
      </c>
      <c r="MPE1" t="s">
        <v>9438</v>
      </c>
      <c r="MPF1" t="s">
        <v>9439</v>
      </c>
      <c r="MPG1" t="s">
        <v>9440</v>
      </c>
      <c r="MPH1" t="s">
        <v>9441</v>
      </c>
      <c r="MPI1" t="s">
        <v>9442</v>
      </c>
      <c r="MPJ1" t="s">
        <v>9443</v>
      </c>
      <c r="MPK1" t="s">
        <v>9444</v>
      </c>
      <c r="MPL1" t="s">
        <v>9445</v>
      </c>
      <c r="MPM1" t="s">
        <v>9446</v>
      </c>
      <c r="MPN1" t="s">
        <v>9447</v>
      </c>
      <c r="MPO1" t="s">
        <v>9448</v>
      </c>
      <c r="MPP1" t="s">
        <v>9449</v>
      </c>
      <c r="MPQ1" t="s">
        <v>9450</v>
      </c>
      <c r="MPR1" t="s">
        <v>9451</v>
      </c>
      <c r="MPS1" t="s">
        <v>9452</v>
      </c>
      <c r="MPT1" t="s">
        <v>9453</v>
      </c>
      <c r="MPU1" t="s">
        <v>9454</v>
      </c>
      <c r="MPV1" t="s">
        <v>9455</v>
      </c>
      <c r="MPW1" t="s">
        <v>9456</v>
      </c>
      <c r="MPX1" t="s">
        <v>9457</v>
      </c>
      <c r="MPY1" t="s">
        <v>9458</v>
      </c>
      <c r="MPZ1" t="s">
        <v>9459</v>
      </c>
      <c r="MQA1" t="s">
        <v>9460</v>
      </c>
      <c r="MQB1" t="s">
        <v>9461</v>
      </c>
      <c r="MQC1" t="s">
        <v>9462</v>
      </c>
      <c r="MQD1" t="s">
        <v>9463</v>
      </c>
      <c r="MQE1" t="s">
        <v>9464</v>
      </c>
      <c r="MQF1" t="s">
        <v>9465</v>
      </c>
      <c r="MQG1" t="s">
        <v>9466</v>
      </c>
      <c r="MQH1" t="s">
        <v>9467</v>
      </c>
      <c r="MQI1" t="s">
        <v>9468</v>
      </c>
      <c r="MQJ1" t="s">
        <v>9469</v>
      </c>
      <c r="MQK1" t="s">
        <v>9470</v>
      </c>
      <c r="MQL1" t="s">
        <v>9471</v>
      </c>
      <c r="MQM1" t="s">
        <v>9472</v>
      </c>
      <c r="MQN1" t="s">
        <v>9473</v>
      </c>
      <c r="MQO1" t="s">
        <v>9474</v>
      </c>
      <c r="MQP1" t="s">
        <v>9475</v>
      </c>
      <c r="MQQ1" t="s">
        <v>9476</v>
      </c>
      <c r="MQR1" t="s">
        <v>9477</v>
      </c>
      <c r="MQS1" t="s">
        <v>9478</v>
      </c>
      <c r="MQT1" t="s">
        <v>9479</v>
      </c>
      <c r="MQU1" t="s">
        <v>9480</v>
      </c>
      <c r="MQV1" t="s">
        <v>9481</v>
      </c>
      <c r="MQW1" t="s">
        <v>9482</v>
      </c>
      <c r="MQX1" t="s">
        <v>9483</v>
      </c>
      <c r="MQY1" t="s">
        <v>9484</v>
      </c>
      <c r="MQZ1" t="s">
        <v>9485</v>
      </c>
      <c r="MRA1" t="s">
        <v>9486</v>
      </c>
      <c r="MRB1" t="s">
        <v>9487</v>
      </c>
      <c r="MRC1" t="s">
        <v>9488</v>
      </c>
      <c r="MRD1" t="s">
        <v>9489</v>
      </c>
      <c r="MRE1" t="s">
        <v>9490</v>
      </c>
      <c r="MRF1" t="s">
        <v>9491</v>
      </c>
      <c r="MRG1" t="s">
        <v>9492</v>
      </c>
      <c r="MRH1" t="s">
        <v>9493</v>
      </c>
      <c r="MRI1" t="s">
        <v>9494</v>
      </c>
      <c r="MRJ1" t="s">
        <v>9495</v>
      </c>
      <c r="MRK1" t="s">
        <v>9496</v>
      </c>
      <c r="MRL1" t="s">
        <v>9497</v>
      </c>
      <c r="MRM1" t="s">
        <v>9498</v>
      </c>
      <c r="MRN1" t="s">
        <v>9499</v>
      </c>
      <c r="MRO1" t="s">
        <v>9500</v>
      </c>
      <c r="MRP1" t="s">
        <v>9501</v>
      </c>
      <c r="MRQ1" t="s">
        <v>9502</v>
      </c>
      <c r="MRR1" t="s">
        <v>9503</v>
      </c>
      <c r="MRS1" t="s">
        <v>9504</v>
      </c>
      <c r="MRT1" t="s">
        <v>9505</v>
      </c>
      <c r="MRU1" t="s">
        <v>9506</v>
      </c>
      <c r="MRV1" t="s">
        <v>9507</v>
      </c>
      <c r="MRW1" t="s">
        <v>9508</v>
      </c>
      <c r="MRX1" t="s">
        <v>9509</v>
      </c>
      <c r="MRY1" t="s">
        <v>9510</v>
      </c>
      <c r="MRZ1" t="s">
        <v>9511</v>
      </c>
      <c r="MSA1" t="s">
        <v>9512</v>
      </c>
      <c r="MSB1" t="s">
        <v>9513</v>
      </c>
      <c r="MSC1" t="s">
        <v>9514</v>
      </c>
      <c r="MSD1" t="s">
        <v>9515</v>
      </c>
      <c r="MSE1" t="s">
        <v>9516</v>
      </c>
      <c r="MSF1" t="s">
        <v>9517</v>
      </c>
      <c r="MSG1" t="s">
        <v>9518</v>
      </c>
      <c r="MSH1" t="s">
        <v>9519</v>
      </c>
      <c r="MSI1" t="s">
        <v>9520</v>
      </c>
      <c r="MSJ1" t="s">
        <v>9521</v>
      </c>
      <c r="MSK1" t="s">
        <v>9522</v>
      </c>
      <c r="MSL1" t="s">
        <v>9523</v>
      </c>
      <c r="MSM1" t="s">
        <v>9524</v>
      </c>
      <c r="MSN1" t="s">
        <v>9525</v>
      </c>
      <c r="MSO1" t="s">
        <v>9526</v>
      </c>
      <c r="MSP1" t="s">
        <v>9527</v>
      </c>
      <c r="MSQ1" t="s">
        <v>9528</v>
      </c>
      <c r="MSR1" t="s">
        <v>9529</v>
      </c>
      <c r="MSS1" t="s">
        <v>9530</v>
      </c>
      <c r="MST1" t="s">
        <v>9531</v>
      </c>
      <c r="MSU1" t="s">
        <v>9532</v>
      </c>
      <c r="MSV1" t="s">
        <v>9533</v>
      </c>
      <c r="MSW1" t="s">
        <v>9534</v>
      </c>
      <c r="MSX1" t="s">
        <v>9535</v>
      </c>
      <c r="MSY1" t="s">
        <v>9536</v>
      </c>
      <c r="MSZ1" t="s">
        <v>9537</v>
      </c>
      <c r="MTA1" t="s">
        <v>9538</v>
      </c>
      <c r="MTB1" t="s">
        <v>9539</v>
      </c>
      <c r="MTC1" t="s">
        <v>9540</v>
      </c>
      <c r="MTD1" t="s">
        <v>9541</v>
      </c>
      <c r="MTE1" t="s">
        <v>9542</v>
      </c>
      <c r="MTF1" t="s">
        <v>9543</v>
      </c>
      <c r="MTG1" t="s">
        <v>9544</v>
      </c>
      <c r="MTH1" t="s">
        <v>9545</v>
      </c>
      <c r="MTI1" t="s">
        <v>9546</v>
      </c>
      <c r="MTJ1" t="s">
        <v>9547</v>
      </c>
      <c r="MTK1" t="s">
        <v>9548</v>
      </c>
      <c r="MTL1" t="s">
        <v>9549</v>
      </c>
      <c r="MTM1" t="s">
        <v>9550</v>
      </c>
      <c r="MTN1" t="s">
        <v>9551</v>
      </c>
      <c r="MTO1" t="s">
        <v>9552</v>
      </c>
      <c r="MTP1" t="s">
        <v>9553</v>
      </c>
      <c r="MTQ1" t="s">
        <v>9554</v>
      </c>
      <c r="MTR1" t="s">
        <v>9555</v>
      </c>
      <c r="MTS1" t="s">
        <v>9556</v>
      </c>
      <c r="MTT1" t="s">
        <v>9557</v>
      </c>
      <c r="MTU1" t="s">
        <v>9558</v>
      </c>
      <c r="MTV1" t="s">
        <v>9559</v>
      </c>
      <c r="MTW1" t="s">
        <v>9560</v>
      </c>
      <c r="MTX1" t="s">
        <v>9561</v>
      </c>
      <c r="MTY1" t="s">
        <v>9562</v>
      </c>
      <c r="MTZ1" t="s">
        <v>9563</v>
      </c>
      <c r="MUA1" t="s">
        <v>9564</v>
      </c>
      <c r="MUB1" t="s">
        <v>9565</v>
      </c>
      <c r="MUC1" t="s">
        <v>9566</v>
      </c>
      <c r="MUD1" t="s">
        <v>9567</v>
      </c>
      <c r="MUE1" t="s">
        <v>9568</v>
      </c>
      <c r="MUF1" t="s">
        <v>9569</v>
      </c>
      <c r="MUG1" t="s">
        <v>9570</v>
      </c>
      <c r="MUH1" t="s">
        <v>9571</v>
      </c>
      <c r="MUI1" t="s">
        <v>9572</v>
      </c>
      <c r="MUJ1" t="s">
        <v>9573</v>
      </c>
      <c r="MUK1" t="s">
        <v>9574</v>
      </c>
      <c r="MUL1" t="s">
        <v>9575</v>
      </c>
      <c r="MUM1" t="s">
        <v>9576</v>
      </c>
      <c r="MUN1" t="s">
        <v>9577</v>
      </c>
      <c r="MUO1" t="s">
        <v>9578</v>
      </c>
      <c r="MUP1" t="s">
        <v>9579</v>
      </c>
      <c r="MUQ1" t="s">
        <v>9580</v>
      </c>
      <c r="MUR1" t="s">
        <v>9581</v>
      </c>
      <c r="MUS1" t="s">
        <v>9582</v>
      </c>
      <c r="MUT1" t="s">
        <v>9583</v>
      </c>
      <c r="MUU1" t="s">
        <v>9584</v>
      </c>
      <c r="MUV1" t="s">
        <v>9585</v>
      </c>
      <c r="MUW1" t="s">
        <v>9586</v>
      </c>
      <c r="MUX1" t="s">
        <v>9587</v>
      </c>
      <c r="MUY1" t="s">
        <v>9588</v>
      </c>
      <c r="MUZ1" t="s">
        <v>9589</v>
      </c>
      <c r="MVA1" t="s">
        <v>9590</v>
      </c>
      <c r="MVB1" t="s">
        <v>9591</v>
      </c>
      <c r="MVC1" t="s">
        <v>9592</v>
      </c>
      <c r="MVD1" t="s">
        <v>9593</v>
      </c>
      <c r="MVE1" t="s">
        <v>9594</v>
      </c>
      <c r="MVF1" t="s">
        <v>9595</v>
      </c>
      <c r="MVG1" t="s">
        <v>9596</v>
      </c>
      <c r="MVH1" t="s">
        <v>9597</v>
      </c>
      <c r="MVI1" t="s">
        <v>9598</v>
      </c>
      <c r="MVJ1" t="s">
        <v>9599</v>
      </c>
      <c r="MVK1" t="s">
        <v>9600</v>
      </c>
      <c r="MVL1" t="s">
        <v>9601</v>
      </c>
      <c r="MVM1" t="s">
        <v>9602</v>
      </c>
      <c r="MVN1" t="s">
        <v>9603</v>
      </c>
      <c r="MVO1" t="s">
        <v>9604</v>
      </c>
      <c r="MVP1" t="s">
        <v>9605</v>
      </c>
      <c r="MVQ1" t="s">
        <v>9606</v>
      </c>
      <c r="MVR1" t="s">
        <v>9607</v>
      </c>
      <c r="MVS1" t="s">
        <v>9608</v>
      </c>
      <c r="MVT1" t="s">
        <v>9609</v>
      </c>
      <c r="MVU1" t="s">
        <v>9610</v>
      </c>
      <c r="MVV1" t="s">
        <v>9611</v>
      </c>
      <c r="MVW1" t="s">
        <v>9612</v>
      </c>
      <c r="MVX1" t="s">
        <v>9613</v>
      </c>
      <c r="MVY1" t="s">
        <v>9614</v>
      </c>
      <c r="MVZ1" t="s">
        <v>9615</v>
      </c>
      <c r="MWA1" t="s">
        <v>9616</v>
      </c>
      <c r="MWB1" t="s">
        <v>9617</v>
      </c>
      <c r="MWC1" t="s">
        <v>9618</v>
      </c>
      <c r="MWD1" t="s">
        <v>9619</v>
      </c>
      <c r="MWE1" t="s">
        <v>9620</v>
      </c>
      <c r="MWF1" t="s">
        <v>9621</v>
      </c>
      <c r="MWG1" t="s">
        <v>9622</v>
      </c>
      <c r="MWH1" t="s">
        <v>9623</v>
      </c>
      <c r="MWI1" t="s">
        <v>9624</v>
      </c>
      <c r="MWJ1" t="s">
        <v>9625</v>
      </c>
      <c r="MWK1" t="s">
        <v>9626</v>
      </c>
      <c r="MWL1" t="s">
        <v>9627</v>
      </c>
      <c r="MWM1" t="s">
        <v>9628</v>
      </c>
      <c r="MWN1" t="s">
        <v>9629</v>
      </c>
      <c r="MWO1" t="s">
        <v>9630</v>
      </c>
      <c r="MWP1" t="s">
        <v>9631</v>
      </c>
      <c r="MWQ1" t="s">
        <v>9632</v>
      </c>
      <c r="MWR1" t="s">
        <v>9633</v>
      </c>
      <c r="MWS1" t="s">
        <v>9634</v>
      </c>
      <c r="MWT1" t="s">
        <v>9635</v>
      </c>
      <c r="MWU1" t="s">
        <v>9636</v>
      </c>
      <c r="MWV1" t="s">
        <v>9637</v>
      </c>
      <c r="MWW1" t="s">
        <v>9638</v>
      </c>
      <c r="MWX1" t="s">
        <v>9639</v>
      </c>
      <c r="MWY1" t="s">
        <v>9640</v>
      </c>
      <c r="MWZ1" t="s">
        <v>9641</v>
      </c>
      <c r="MXA1" t="s">
        <v>9642</v>
      </c>
      <c r="MXB1" t="s">
        <v>9643</v>
      </c>
      <c r="MXC1" t="s">
        <v>9644</v>
      </c>
      <c r="MXD1" t="s">
        <v>9645</v>
      </c>
      <c r="MXE1" t="s">
        <v>9646</v>
      </c>
      <c r="MXF1" t="s">
        <v>9647</v>
      </c>
      <c r="MXG1" t="s">
        <v>9648</v>
      </c>
      <c r="MXH1" t="s">
        <v>9649</v>
      </c>
      <c r="MXI1" t="s">
        <v>9650</v>
      </c>
      <c r="MXJ1" t="s">
        <v>9651</v>
      </c>
      <c r="MXK1" t="s">
        <v>9652</v>
      </c>
      <c r="MXL1" t="s">
        <v>9653</v>
      </c>
      <c r="MXM1" t="s">
        <v>9654</v>
      </c>
      <c r="MXN1" t="s">
        <v>9655</v>
      </c>
      <c r="MXO1" t="s">
        <v>9656</v>
      </c>
      <c r="MXP1" t="s">
        <v>9657</v>
      </c>
      <c r="MXQ1" t="s">
        <v>9658</v>
      </c>
      <c r="MXR1" t="s">
        <v>9659</v>
      </c>
      <c r="MXS1" t="s">
        <v>9660</v>
      </c>
      <c r="MXT1" t="s">
        <v>9661</v>
      </c>
      <c r="MXU1" t="s">
        <v>9662</v>
      </c>
      <c r="MXV1" t="s">
        <v>9663</v>
      </c>
      <c r="MXW1" t="s">
        <v>9664</v>
      </c>
      <c r="MXX1" t="s">
        <v>9665</v>
      </c>
      <c r="MXY1" t="s">
        <v>9666</v>
      </c>
      <c r="MXZ1" t="s">
        <v>9667</v>
      </c>
      <c r="MYA1" t="s">
        <v>9668</v>
      </c>
      <c r="MYB1" t="s">
        <v>9669</v>
      </c>
      <c r="MYC1" t="s">
        <v>9670</v>
      </c>
      <c r="MYD1" t="s">
        <v>9671</v>
      </c>
      <c r="MYE1" t="s">
        <v>9672</v>
      </c>
      <c r="MYF1" t="s">
        <v>9673</v>
      </c>
      <c r="MYG1" t="s">
        <v>9674</v>
      </c>
      <c r="MYH1" t="s">
        <v>9675</v>
      </c>
      <c r="MYI1" t="s">
        <v>9676</v>
      </c>
      <c r="MYJ1" t="s">
        <v>9677</v>
      </c>
      <c r="MYK1" t="s">
        <v>9678</v>
      </c>
      <c r="MYL1" t="s">
        <v>9679</v>
      </c>
      <c r="MYM1" t="s">
        <v>9680</v>
      </c>
      <c r="MYN1" t="s">
        <v>9681</v>
      </c>
      <c r="MYO1" t="s">
        <v>9682</v>
      </c>
      <c r="MYP1" t="s">
        <v>9683</v>
      </c>
      <c r="MYQ1" t="s">
        <v>9684</v>
      </c>
      <c r="MYR1" t="s">
        <v>9685</v>
      </c>
      <c r="MYS1" t="s">
        <v>9686</v>
      </c>
      <c r="MYT1" t="s">
        <v>9687</v>
      </c>
      <c r="MYU1" t="s">
        <v>9688</v>
      </c>
      <c r="MYV1" t="s">
        <v>9689</v>
      </c>
      <c r="MYW1" t="s">
        <v>9690</v>
      </c>
      <c r="MYX1" t="s">
        <v>9691</v>
      </c>
      <c r="MYY1" t="s">
        <v>9692</v>
      </c>
      <c r="MYZ1" t="s">
        <v>9693</v>
      </c>
      <c r="MZA1" t="s">
        <v>9694</v>
      </c>
      <c r="MZB1" t="s">
        <v>9695</v>
      </c>
      <c r="MZC1" t="s">
        <v>9696</v>
      </c>
      <c r="MZD1" t="s">
        <v>9697</v>
      </c>
      <c r="MZE1" t="s">
        <v>9698</v>
      </c>
      <c r="MZF1" t="s">
        <v>9699</v>
      </c>
      <c r="MZG1" t="s">
        <v>9700</v>
      </c>
      <c r="MZH1" t="s">
        <v>9701</v>
      </c>
      <c r="MZI1" t="s">
        <v>9702</v>
      </c>
      <c r="MZJ1" t="s">
        <v>9703</v>
      </c>
      <c r="MZK1" t="s">
        <v>9704</v>
      </c>
      <c r="MZL1" t="s">
        <v>9705</v>
      </c>
      <c r="MZM1" t="s">
        <v>9706</v>
      </c>
      <c r="MZN1" t="s">
        <v>9707</v>
      </c>
      <c r="MZO1" t="s">
        <v>9708</v>
      </c>
      <c r="MZP1" t="s">
        <v>9709</v>
      </c>
      <c r="MZQ1" t="s">
        <v>9710</v>
      </c>
      <c r="MZR1" t="s">
        <v>9711</v>
      </c>
      <c r="MZS1" t="s">
        <v>9712</v>
      </c>
      <c r="MZT1" t="s">
        <v>9713</v>
      </c>
      <c r="MZU1" t="s">
        <v>9714</v>
      </c>
      <c r="MZV1" t="s">
        <v>9715</v>
      </c>
      <c r="MZW1" t="s">
        <v>9716</v>
      </c>
      <c r="MZX1" t="s">
        <v>9717</v>
      </c>
      <c r="MZY1" t="s">
        <v>9718</v>
      </c>
      <c r="MZZ1" t="s">
        <v>9719</v>
      </c>
      <c r="NAA1" t="s">
        <v>9720</v>
      </c>
      <c r="NAB1" t="s">
        <v>9721</v>
      </c>
      <c r="NAC1" t="s">
        <v>9722</v>
      </c>
      <c r="NAD1" t="s">
        <v>9723</v>
      </c>
      <c r="NAE1" t="s">
        <v>9724</v>
      </c>
      <c r="NAF1" t="s">
        <v>9725</v>
      </c>
      <c r="NAG1" t="s">
        <v>9726</v>
      </c>
      <c r="NAH1" t="s">
        <v>9727</v>
      </c>
      <c r="NAI1" t="s">
        <v>9728</v>
      </c>
      <c r="NAJ1" t="s">
        <v>9729</v>
      </c>
      <c r="NAK1" t="s">
        <v>9730</v>
      </c>
      <c r="NAL1" t="s">
        <v>9731</v>
      </c>
      <c r="NAM1" t="s">
        <v>9732</v>
      </c>
      <c r="NAN1" t="s">
        <v>9733</v>
      </c>
      <c r="NAO1" t="s">
        <v>9734</v>
      </c>
      <c r="NAP1" t="s">
        <v>9735</v>
      </c>
      <c r="NAQ1" t="s">
        <v>9736</v>
      </c>
      <c r="NAR1" t="s">
        <v>9737</v>
      </c>
      <c r="NAS1" t="s">
        <v>9738</v>
      </c>
      <c r="NAT1" t="s">
        <v>9739</v>
      </c>
      <c r="NAU1" t="s">
        <v>9740</v>
      </c>
      <c r="NAV1" t="s">
        <v>9741</v>
      </c>
      <c r="NAW1" t="s">
        <v>9742</v>
      </c>
      <c r="NAX1" t="s">
        <v>9743</v>
      </c>
      <c r="NAY1" t="s">
        <v>9744</v>
      </c>
      <c r="NAZ1" t="s">
        <v>9745</v>
      </c>
      <c r="NBA1" t="s">
        <v>9746</v>
      </c>
      <c r="NBB1" t="s">
        <v>9747</v>
      </c>
      <c r="NBC1" t="s">
        <v>9748</v>
      </c>
      <c r="NBD1" t="s">
        <v>9749</v>
      </c>
      <c r="NBE1" t="s">
        <v>9750</v>
      </c>
      <c r="NBF1" t="s">
        <v>9751</v>
      </c>
      <c r="NBG1" t="s">
        <v>9752</v>
      </c>
      <c r="NBH1" t="s">
        <v>9753</v>
      </c>
      <c r="NBI1" t="s">
        <v>9754</v>
      </c>
      <c r="NBJ1" t="s">
        <v>9755</v>
      </c>
      <c r="NBK1" t="s">
        <v>9756</v>
      </c>
      <c r="NBL1" t="s">
        <v>9757</v>
      </c>
      <c r="NBM1" t="s">
        <v>9758</v>
      </c>
      <c r="NBN1" t="s">
        <v>9759</v>
      </c>
      <c r="NBO1" t="s">
        <v>9760</v>
      </c>
      <c r="NBP1" t="s">
        <v>9761</v>
      </c>
      <c r="NBQ1" t="s">
        <v>9762</v>
      </c>
      <c r="NBR1" t="s">
        <v>9763</v>
      </c>
      <c r="NBS1" t="s">
        <v>9764</v>
      </c>
      <c r="NBT1" t="s">
        <v>9765</v>
      </c>
      <c r="NBU1" t="s">
        <v>9766</v>
      </c>
      <c r="NBV1" t="s">
        <v>9767</v>
      </c>
      <c r="NBW1" t="s">
        <v>9768</v>
      </c>
      <c r="NBX1" t="s">
        <v>9769</v>
      </c>
      <c r="NBY1" t="s">
        <v>9770</v>
      </c>
      <c r="NBZ1" t="s">
        <v>9771</v>
      </c>
      <c r="NCA1" t="s">
        <v>9772</v>
      </c>
      <c r="NCB1" t="s">
        <v>9773</v>
      </c>
      <c r="NCC1" t="s">
        <v>9774</v>
      </c>
      <c r="NCD1" t="s">
        <v>9775</v>
      </c>
      <c r="NCE1" t="s">
        <v>9776</v>
      </c>
      <c r="NCF1" t="s">
        <v>9777</v>
      </c>
      <c r="NCG1" t="s">
        <v>9778</v>
      </c>
      <c r="NCH1" t="s">
        <v>9779</v>
      </c>
      <c r="NCI1" t="s">
        <v>9780</v>
      </c>
      <c r="NCJ1" t="s">
        <v>9781</v>
      </c>
      <c r="NCK1" t="s">
        <v>9782</v>
      </c>
      <c r="NCL1" t="s">
        <v>9783</v>
      </c>
      <c r="NCM1" t="s">
        <v>9784</v>
      </c>
      <c r="NCN1" t="s">
        <v>9785</v>
      </c>
      <c r="NCO1" t="s">
        <v>9786</v>
      </c>
      <c r="NCP1" t="s">
        <v>9787</v>
      </c>
      <c r="NCQ1" t="s">
        <v>9788</v>
      </c>
      <c r="NCR1" t="s">
        <v>9789</v>
      </c>
      <c r="NCS1" t="s">
        <v>9790</v>
      </c>
      <c r="NCT1" t="s">
        <v>9791</v>
      </c>
      <c r="NCU1" t="s">
        <v>9792</v>
      </c>
      <c r="NCV1" t="s">
        <v>9793</v>
      </c>
      <c r="NCW1" t="s">
        <v>9794</v>
      </c>
      <c r="NCX1" t="s">
        <v>9795</v>
      </c>
      <c r="NCY1" t="s">
        <v>9796</v>
      </c>
      <c r="NCZ1" t="s">
        <v>9797</v>
      </c>
      <c r="NDA1" t="s">
        <v>9798</v>
      </c>
      <c r="NDB1" t="s">
        <v>9799</v>
      </c>
      <c r="NDC1" t="s">
        <v>9800</v>
      </c>
      <c r="NDD1" t="s">
        <v>9801</v>
      </c>
      <c r="NDE1" t="s">
        <v>9802</v>
      </c>
      <c r="NDF1" t="s">
        <v>9803</v>
      </c>
      <c r="NDG1" t="s">
        <v>9804</v>
      </c>
      <c r="NDH1" t="s">
        <v>9805</v>
      </c>
      <c r="NDI1" t="s">
        <v>9806</v>
      </c>
      <c r="NDJ1" t="s">
        <v>9807</v>
      </c>
      <c r="NDK1" t="s">
        <v>9808</v>
      </c>
      <c r="NDL1" t="s">
        <v>9809</v>
      </c>
      <c r="NDM1" t="s">
        <v>9810</v>
      </c>
      <c r="NDN1" t="s">
        <v>9811</v>
      </c>
      <c r="NDO1" t="s">
        <v>9812</v>
      </c>
      <c r="NDP1" t="s">
        <v>9813</v>
      </c>
      <c r="NDQ1" t="s">
        <v>9814</v>
      </c>
      <c r="NDR1" t="s">
        <v>9815</v>
      </c>
      <c r="NDS1" t="s">
        <v>9816</v>
      </c>
      <c r="NDT1" t="s">
        <v>9817</v>
      </c>
      <c r="NDU1" t="s">
        <v>9818</v>
      </c>
      <c r="NDV1" t="s">
        <v>9819</v>
      </c>
      <c r="NDW1" t="s">
        <v>9820</v>
      </c>
      <c r="NDX1" t="s">
        <v>9821</v>
      </c>
      <c r="NDY1" t="s">
        <v>9822</v>
      </c>
      <c r="NDZ1" t="s">
        <v>9823</v>
      </c>
      <c r="NEA1" t="s">
        <v>9824</v>
      </c>
      <c r="NEB1" t="s">
        <v>9825</v>
      </c>
      <c r="NEC1" t="s">
        <v>9826</v>
      </c>
      <c r="NED1" t="s">
        <v>9827</v>
      </c>
      <c r="NEE1" t="s">
        <v>9828</v>
      </c>
      <c r="NEF1" t="s">
        <v>9829</v>
      </c>
      <c r="NEG1" t="s">
        <v>9830</v>
      </c>
      <c r="NEH1" t="s">
        <v>9831</v>
      </c>
      <c r="NEI1" t="s">
        <v>9832</v>
      </c>
      <c r="NEJ1" t="s">
        <v>9833</v>
      </c>
      <c r="NEK1" t="s">
        <v>9834</v>
      </c>
      <c r="NEL1" t="s">
        <v>9835</v>
      </c>
      <c r="NEM1" t="s">
        <v>9836</v>
      </c>
      <c r="NEN1" t="s">
        <v>9837</v>
      </c>
      <c r="NEO1" t="s">
        <v>9838</v>
      </c>
      <c r="NEP1" t="s">
        <v>9839</v>
      </c>
      <c r="NEQ1" t="s">
        <v>9840</v>
      </c>
      <c r="NER1" t="s">
        <v>9841</v>
      </c>
      <c r="NES1" t="s">
        <v>9842</v>
      </c>
      <c r="NET1" t="s">
        <v>9843</v>
      </c>
      <c r="NEU1" t="s">
        <v>9844</v>
      </c>
      <c r="NEV1" t="s">
        <v>9845</v>
      </c>
      <c r="NEW1" t="s">
        <v>9846</v>
      </c>
      <c r="NEX1" t="s">
        <v>9847</v>
      </c>
      <c r="NEY1" t="s">
        <v>9848</v>
      </c>
      <c r="NEZ1" t="s">
        <v>9849</v>
      </c>
      <c r="NFA1" t="s">
        <v>9850</v>
      </c>
      <c r="NFB1" t="s">
        <v>9851</v>
      </c>
      <c r="NFC1" t="s">
        <v>9852</v>
      </c>
      <c r="NFD1" t="s">
        <v>9853</v>
      </c>
      <c r="NFE1" t="s">
        <v>9854</v>
      </c>
      <c r="NFF1" t="s">
        <v>9855</v>
      </c>
      <c r="NFG1" t="s">
        <v>9856</v>
      </c>
      <c r="NFH1" t="s">
        <v>9857</v>
      </c>
      <c r="NFI1" t="s">
        <v>9858</v>
      </c>
      <c r="NFJ1" t="s">
        <v>9859</v>
      </c>
      <c r="NFK1" t="s">
        <v>9860</v>
      </c>
      <c r="NFL1" t="s">
        <v>9861</v>
      </c>
      <c r="NFM1" t="s">
        <v>9862</v>
      </c>
      <c r="NFN1" t="s">
        <v>9863</v>
      </c>
      <c r="NFO1" t="s">
        <v>9864</v>
      </c>
      <c r="NFP1" t="s">
        <v>9865</v>
      </c>
      <c r="NFQ1" t="s">
        <v>9866</v>
      </c>
      <c r="NFR1" t="s">
        <v>9867</v>
      </c>
      <c r="NFS1" t="s">
        <v>9868</v>
      </c>
      <c r="NFT1" t="s">
        <v>9869</v>
      </c>
      <c r="NFU1" t="s">
        <v>9870</v>
      </c>
      <c r="NFV1" t="s">
        <v>9871</v>
      </c>
      <c r="NFW1" t="s">
        <v>9872</v>
      </c>
      <c r="NFX1" t="s">
        <v>9873</v>
      </c>
      <c r="NFY1" t="s">
        <v>9874</v>
      </c>
      <c r="NFZ1" t="s">
        <v>9875</v>
      </c>
      <c r="NGA1" t="s">
        <v>9876</v>
      </c>
      <c r="NGB1" t="s">
        <v>9877</v>
      </c>
      <c r="NGC1" t="s">
        <v>9878</v>
      </c>
      <c r="NGD1" t="s">
        <v>9879</v>
      </c>
      <c r="NGE1" t="s">
        <v>9880</v>
      </c>
      <c r="NGF1" t="s">
        <v>9881</v>
      </c>
      <c r="NGG1" t="s">
        <v>9882</v>
      </c>
      <c r="NGH1" t="s">
        <v>9883</v>
      </c>
      <c r="NGI1" t="s">
        <v>9884</v>
      </c>
      <c r="NGJ1" t="s">
        <v>9885</v>
      </c>
      <c r="NGK1" t="s">
        <v>9886</v>
      </c>
      <c r="NGL1" t="s">
        <v>9887</v>
      </c>
      <c r="NGM1" t="s">
        <v>9888</v>
      </c>
      <c r="NGN1" t="s">
        <v>9889</v>
      </c>
      <c r="NGO1" t="s">
        <v>9890</v>
      </c>
      <c r="NGP1" t="s">
        <v>9891</v>
      </c>
      <c r="NGQ1" t="s">
        <v>9892</v>
      </c>
      <c r="NGR1" t="s">
        <v>9893</v>
      </c>
      <c r="NGS1" t="s">
        <v>9894</v>
      </c>
      <c r="NGT1" t="s">
        <v>9895</v>
      </c>
      <c r="NGU1" t="s">
        <v>9896</v>
      </c>
      <c r="NGV1" t="s">
        <v>9897</v>
      </c>
      <c r="NGW1" t="s">
        <v>9898</v>
      </c>
      <c r="NGX1" t="s">
        <v>9899</v>
      </c>
      <c r="NGY1" t="s">
        <v>9900</v>
      </c>
      <c r="NGZ1" t="s">
        <v>9901</v>
      </c>
      <c r="NHA1" t="s">
        <v>9902</v>
      </c>
      <c r="NHB1" t="s">
        <v>9903</v>
      </c>
      <c r="NHC1" t="s">
        <v>9904</v>
      </c>
      <c r="NHD1" t="s">
        <v>9905</v>
      </c>
      <c r="NHE1" t="s">
        <v>9906</v>
      </c>
      <c r="NHF1" t="s">
        <v>9907</v>
      </c>
      <c r="NHG1" t="s">
        <v>9908</v>
      </c>
      <c r="NHH1" t="s">
        <v>9909</v>
      </c>
      <c r="NHI1" t="s">
        <v>9910</v>
      </c>
      <c r="NHJ1" t="s">
        <v>9911</v>
      </c>
      <c r="NHK1" t="s">
        <v>9912</v>
      </c>
      <c r="NHL1" t="s">
        <v>9913</v>
      </c>
      <c r="NHM1" t="s">
        <v>9914</v>
      </c>
      <c r="NHN1" t="s">
        <v>9915</v>
      </c>
      <c r="NHO1" t="s">
        <v>9916</v>
      </c>
      <c r="NHP1" t="s">
        <v>9917</v>
      </c>
      <c r="NHQ1" t="s">
        <v>9918</v>
      </c>
      <c r="NHR1" t="s">
        <v>9919</v>
      </c>
      <c r="NHS1" t="s">
        <v>9920</v>
      </c>
      <c r="NHT1" t="s">
        <v>9921</v>
      </c>
      <c r="NHU1" t="s">
        <v>9922</v>
      </c>
      <c r="NHV1" t="s">
        <v>9923</v>
      </c>
      <c r="NHW1" t="s">
        <v>9924</v>
      </c>
      <c r="NHX1" t="s">
        <v>9925</v>
      </c>
      <c r="NHY1" t="s">
        <v>9926</v>
      </c>
      <c r="NHZ1" t="s">
        <v>9927</v>
      </c>
      <c r="NIA1" t="s">
        <v>9928</v>
      </c>
      <c r="NIB1" t="s">
        <v>9929</v>
      </c>
      <c r="NIC1" t="s">
        <v>9930</v>
      </c>
      <c r="NID1" t="s">
        <v>9931</v>
      </c>
      <c r="NIE1" t="s">
        <v>9932</v>
      </c>
      <c r="NIF1" t="s">
        <v>9933</v>
      </c>
      <c r="NIG1" t="s">
        <v>9934</v>
      </c>
      <c r="NIH1" t="s">
        <v>9935</v>
      </c>
      <c r="NII1" t="s">
        <v>9936</v>
      </c>
      <c r="NIJ1" t="s">
        <v>9937</v>
      </c>
      <c r="NIK1" t="s">
        <v>9938</v>
      </c>
      <c r="NIL1" t="s">
        <v>9939</v>
      </c>
      <c r="NIM1" t="s">
        <v>9940</v>
      </c>
      <c r="NIN1" t="s">
        <v>9941</v>
      </c>
      <c r="NIO1" t="s">
        <v>9942</v>
      </c>
      <c r="NIP1" t="s">
        <v>9943</v>
      </c>
      <c r="NIQ1" t="s">
        <v>9944</v>
      </c>
      <c r="NIR1" t="s">
        <v>9945</v>
      </c>
      <c r="NIS1" t="s">
        <v>9946</v>
      </c>
      <c r="NIT1" t="s">
        <v>9947</v>
      </c>
      <c r="NIU1" t="s">
        <v>9948</v>
      </c>
      <c r="NIV1" t="s">
        <v>9949</v>
      </c>
      <c r="NIW1" t="s">
        <v>9950</v>
      </c>
      <c r="NIX1" t="s">
        <v>9951</v>
      </c>
      <c r="NIY1" t="s">
        <v>9952</v>
      </c>
      <c r="NIZ1" t="s">
        <v>9953</v>
      </c>
      <c r="NJA1" t="s">
        <v>9954</v>
      </c>
      <c r="NJB1" t="s">
        <v>9955</v>
      </c>
      <c r="NJC1" t="s">
        <v>9956</v>
      </c>
      <c r="NJD1" t="s">
        <v>9957</v>
      </c>
      <c r="NJE1" t="s">
        <v>9958</v>
      </c>
      <c r="NJF1" t="s">
        <v>9959</v>
      </c>
      <c r="NJG1" t="s">
        <v>9960</v>
      </c>
      <c r="NJH1" t="s">
        <v>9961</v>
      </c>
      <c r="NJI1" t="s">
        <v>9962</v>
      </c>
      <c r="NJJ1" t="s">
        <v>9963</v>
      </c>
      <c r="NJK1" t="s">
        <v>9964</v>
      </c>
      <c r="NJL1" t="s">
        <v>9965</v>
      </c>
      <c r="NJM1" t="s">
        <v>9966</v>
      </c>
      <c r="NJN1" t="s">
        <v>9967</v>
      </c>
      <c r="NJO1" t="s">
        <v>9968</v>
      </c>
      <c r="NJP1" t="s">
        <v>9969</v>
      </c>
      <c r="NJQ1" t="s">
        <v>9970</v>
      </c>
      <c r="NJR1" t="s">
        <v>9971</v>
      </c>
      <c r="NJS1" t="s">
        <v>9972</v>
      </c>
      <c r="NJT1" t="s">
        <v>9973</v>
      </c>
      <c r="NJU1" t="s">
        <v>9974</v>
      </c>
      <c r="NJV1" t="s">
        <v>9975</v>
      </c>
      <c r="NJW1" t="s">
        <v>9976</v>
      </c>
      <c r="NJX1" t="s">
        <v>9977</v>
      </c>
      <c r="NJY1" t="s">
        <v>9978</v>
      </c>
      <c r="NJZ1" t="s">
        <v>9979</v>
      </c>
      <c r="NKA1" t="s">
        <v>9980</v>
      </c>
      <c r="NKB1" t="s">
        <v>9981</v>
      </c>
      <c r="NKC1" t="s">
        <v>9982</v>
      </c>
      <c r="NKD1" t="s">
        <v>9983</v>
      </c>
      <c r="NKE1" t="s">
        <v>9984</v>
      </c>
      <c r="NKF1" t="s">
        <v>9985</v>
      </c>
      <c r="NKG1" t="s">
        <v>9986</v>
      </c>
      <c r="NKH1" t="s">
        <v>9987</v>
      </c>
      <c r="NKI1" t="s">
        <v>9988</v>
      </c>
      <c r="NKJ1" t="s">
        <v>9989</v>
      </c>
      <c r="NKK1" t="s">
        <v>9990</v>
      </c>
      <c r="NKL1" t="s">
        <v>9991</v>
      </c>
      <c r="NKM1" t="s">
        <v>9992</v>
      </c>
      <c r="NKN1" t="s">
        <v>9993</v>
      </c>
      <c r="NKO1" t="s">
        <v>9994</v>
      </c>
      <c r="NKP1" t="s">
        <v>9995</v>
      </c>
      <c r="NKQ1" t="s">
        <v>9996</v>
      </c>
      <c r="NKR1" t="s">
        <v>9997</v>
      </c>
      <c r="NKS1" t="s">
        <v>9998</v>
      </c>
      <c r="NKT1" t="s">
        <v>9999</v>
      </c>
      <c r="NKU1" t="s">
        <v>10000</v>
      </c>
      <c r="NKV1" t="s">
        <v>10001</v>
      </c>
      <c r="NKW1" t="s">
        <v>10002</v>
      </c>
      <c r="NKX1" t="s">
        <v>10003</v>
      </c>
      <c r="NKY1" t="s">
        <v>10004</v>
      </c>
      <c r="NKZ1" t="s">
        <v>10005</v>
      </c>
      <c r="NLA1" t="s">
        <v>10006</v>
      </c>
      <c r="NLB1" t="s">
        <v>10007</v>
      </c>
      <c r="NLC1" t="s">
        <v>10008</v>
      </c>
      <c r="NLD1" t="s">
        <v>10009</v>
      </c>
      <c r="NLE1" t="s">
        <v>10010</v>
      </c>
      <c r="NLF1" t="s">
        <v>10011</v>
      </c>
      <c r="NLG1" t="s">
        <v>10012</v>
      </c>
      <c r="NLH1" t="s">
        <v>10013</v>
      </c>
      <c r="NLI1" t="s">
        <v>10014</v>
      </c>
      <c r="NLJ1" t="s">
        <v>10015</v>
      </c>
      <c r="NLK1" t="s">
        <v>10016</v>
      </c>
      <c r="NLL1" t="s">
        <v>10017</v>
      </c>
      <c r="NLM1" t="s">
        <v>10018</v>
      </c>
      <c r="NLN1" t="s">
        <v>10019</v>
      </c>
      <c r="NLO1" t="s">
        <v>10020</v>
      </c>
      <c r="NLP1" t="s">
        <v>10021</v>
      </c>
      <c r="NLQ1" t="s">
        <v>10022</v>
      </c>
      <c r="NLR1" t="s">
        <v>10023</v>
      </c>
      <c r="NLS1" t="s">
        <v>10024</v>
      </c>
      <c r="NLT1" t="s">
        <v>10025</v>
      </c>
      <c r="NLU1" t="s">
        <v>10026</v>
      </c>
      <c r="NLV1" t="s">
        <v>10027</v>
      </c>
      <c r="NLW1" t="s">
        <v>10028</v>
      </c>
      <c r="NLX1" t="s">
        <v>10029</v>
      </c>
      <c r="NLY1" t="s">
        <v>10030</v>
      </c>
      <c r="NLZ1" t="s">
        <v>10031</v>
      </c>
      <c r="NMA1" t="s">
        <v>10032</v>
      </c>
      <c r="NMB1" t="s">
        <v>10033</v>
      </c>
      <c r="NMC1" t="s">
        <v>10034</v>
      </c>
      <c r="NMD1" t="s">
        <v>10035</v>
      </c>
      <c r="NME1" t="s">
        <v>10036</v>
      </c>
      <c r="NMF1" t="s">
        <v>10037</v>
      </c>
      <c r="NMG1" t="s">
        <v>10038</v>
      </c>
      <c r="NMH1" t="s">
        <v>10039</v>
      </c>
      <c r="NMI1" t="s">
        <v>10040</v>
      </c>
      <c r="NMJ1" t="s">
        <v>10041</v>
      </c>
      <c r="NMK1" t="s">
        <v>10042</v>
      </c>
      <c r="NML1" t="s">
        <v>10043</v>
      </c>
      <c r="NMM1" t="s">
        <v>10044</v>
      </c>
      <c r="NMN1" t="s">
        <v>10045</v>
      </c>
      <c r="NMO1" t="s">
        <v>10046</v>
      </c>
      <c r="NMP1" t="s">
        <v>10047</v>
      </c>
      <c r="NMQ1" t="s">
        <v>10048</v>
      </c>
      <c r="NMR1" t="s">
        <v>10049</v>
      </c>
      <c r="NMS1" t="s">
        <v>10050</v>
      </c>
      <c r="NMT1" t="s">
        <v>10051</v>
      </c>
      <c r="NMU1" t="s">
        <v>10052</v>
      </c>
      <c r="NMV1" t="s">
        <v>10053</v>
      </c>
      <c r="NMW1" t="s">
        <v>10054</v>
      </c>
      <c r="NMX1" t="s">
        <v>10055</v>
      </c>
      <c r="NMY1" t="s">
        <v>10056</v>
      </c>
      <c r="NMZ1" t="s">
        <v>10057</v>
      </c>
      <c r="NNA1" t="s">
        <v>10058</v>
      </c>
      <c r="NNB1" t="s">
        <v>10059</v>
      </c>
      <c r="NNC1" t="s">
        <v>10060</v>
      </c>
      <c r="NND1" t="s">
        <v>10061</v>
      </c>
      <c r="NNE1" t="s">
        <v>10062</v>
      </c>
      <c r="NNF1" t="s">
        <v>10063</v>
      </c>
      <c r="NNG1" t="s">
        <v>10064</v>
      </c>
      <c r="NNH1" t="s">
        <v>10065</v>
      </c>
      <c r="NNI1" t="s">
        <v>10066</v>
      </c>
      <c r="NNJ1" t="s">
        <v>10067</v>
      </c>
      <c r="NNK1" t="s">
        <v>10068</v>
      </c>
      <c r="NNL1" t="s">
        <v>10069</v>
      </c>
      <c r="NNM1" t="s">
        <v>10070</v>
      </c>
      <c r="NNN1" t="s">
        <v>10071</v>
      </c>
      <c r="NNO1" t="s">
        <v>10072</v>
      </c>
      <c r="NNP1" t="s">
        <v>10073</v>
      </c>
      <c r="NNQ1" t="s">
        <v>10074</v>
      </c>
      <c r="NNR1" t="s">
        <v>10075</v>
      </c>
      <c r="NNS1" t="s">
        <v>10076</v>
      </c>
      <c r="NNT1" t="s">
        <v>10077</v>
      </c>
      <c r="NNU1" t="s">
        <v>10078</v>
      </c>
      <c r="NNV1" t="s">
        <v>10079</v>
      </c>
      <c r="NNW1" t="s">
        <v>10080</v>
      </c>
      <c r="NNX1" t="s">
        <v>10081</v>
      </c>
      <c r="NNY1" t="s">
        <v>10082</v>
      </c>
      <c r="NNZ1" t="s">
        <v>10083</v>
      </c>
      <c r="NOA1" t="s">
        <v>10084</v>
      </c>
      <c r="NOB1" t="s">
        <v>10085</v>
      </c>
      <c r="NOC1" t="s">
        <v>10086</v>
      </c>
      <c r="NOD1" t="s">
        <v>10087</v>
      </c>
      <c r="NOE1" t="s">
        <v>10088</v>
      </c>
      <c r="NOF1" t="s">
        <v>10089</v>
      </c>
      <c r="NOG1" t="s">
        <v>10090</v>
      </c>
      <c r="NOH1" t="s">
        <v>10091</v>
      </c>
      <c r="NOI1" t="s">
        <v>10092</v>
      </c>
      <c r="NOJ1" t="s">
        <v>10093</v>
      </c>
      <c r="NOK1" t="s">
        <v>10094</v>
      </c>
      <c r="NOL1" t="s">
        <v>10095</v>
      </c>
      <c r="NOM1" t="s">
        <v>10096</v>
      </c>
      <c r="NON1" t="s">
        <v>10097</v>
      </c>
      <c r="NOO1" t="s">
        <v>10098</v>
      </c>
      <c r="NOP1" t="s">
        <v>10099</v>
      </c>
      <c r="NOQ1" t="s">
        <v>10100</v>
      </c>
      <c r="NOR1" t="s">
        <v>10101</v>
      </c>
      <c r="NOS1" t="s">
        <v>10102</v>
      </c>
      <c r="NOT1" t="s">
        <v>10103</v>
      </c>
      <c r="NOU1" t="s">
        <v>10104</v>
      </c>
      <c r="NOV1" t="s">
        <v>10105</v>
      </c>
      <c r="NOW1" t="s">
        <v>10106</v>
      </c>
      <c r="NOX1" t="s">
        <v>10107</v>
      </c>
      <c r="NOY1" t="s">
        <v>10108</v>
      </c>
      <c r="NOZ1" t="s">
        <v>10109</v>
      </c>
      <c r="NPA1" t="s">
        <v>10110</v>
      </c>
      <c r="NPB1" t="s">
        <v>10111</v>
      </c>
      <c r="NPC1" t="s">
        <v>10112</v>
      </c>
      <c r="NPD1" t="s">
        <v>10113</v>
      </c>
      <c r="NPE1" t="s">
        <v>10114</v>
      </c>
      <c r="NPF1" t="s">
        <v>10115</v>
      </c>
      <c r="NPG1" t="s">
        <v>10116</v>
      </c>
      <c r="NPH1" t="s">
        <v>10117</v>
      </c>
      <c r="NPI1" t="s">
        <v>10118</v>
      </c>
      <c r="NPJ1" t="s">
        <v>10119</v>
      </c>
      <c r="NPK1" t="s">
        <v>10120</v>
      </c>
      <c r="NPL1" t="s">
        <v>10121</v>
      </c>
      <c r="NPM1" t="s">
        <v>10122</v>
      </c>
      <c r="NPN1" t="s">
        <v>10123</v>
      </c>
      <c r="NPO1" t="s">
        <v>10124</v>
      </c>
      <c r="NPP1" t="s">
        <v>10125</v>
      </c>
      <c r="NPQ1" t="s">
        <v>10126</v>
      </c>
      <c r="NPR1" t="s">
        <v>10127</v>
      </c>
      <c r="NPS1" t="s">
        <v>10128</v>
      </c>
      <c r="NPT1" t="s">
        <v>10129</v>
      </c>
      <c r="NPU1" t="s">
        <v>10130</v>
      </c>
      <c r="NPV1" t="s">
        <v>10131</v>
      </c>
      <c r="NPW1" t="s">
        <v>10132</v>
      </c>
      <c r="NPX1" t="s">
        <v>10133</v>
      </c>
      <c r="NPY1" t="s">
        <v>10134</v>
      </c>
      <c r="NPZ1" t="s">
        <v>10135</v>
      </c>
      <c r="NQA1" t="s">
        <v>10136</v>
      </c>
      <c r="NQB1" t="s">
        <v>10137</v>
      </c>
      <c r="NQC1" t="s">
        <v>10138</v>
      </c>
      <c r="NQD1" t="s">
        <v>10139</v>
      </c>
      <c r="NQE1" t="s">
        <v>10140</v>
      </c>
      <c r="NQF1" t="s">
        <v>10141</v>
      </c>
      <c r="NQG1" t="s">
        <v>10142</v>
      </c>
      <c r="NQH1" t="s">
        <v>10143</v>
      </c>
      <c r="NQI1" t="s">
        <v>10144</v>
      </c>
      <c r="NQJ1" t="s">
        <v>10145</v>
      </c>
      <c r="NQK1" t="s">
        <v>10146</v>
      </c>
      <c r="NQL1" t="s">
        <v>10147</v>
      </c>
      <c r="NQM1" t="s">
        <v>10148</v>
      </c>
      <c r="NQN1" t="s">
        <v>10149</v>
      </c>
      <c r="NQO1" t="s">
        <v>10150</v>
      </c>
      <c r="NQP1" t="s">
        <v>10151</v>
      </c>
      <c r="NQQ1" t="s">
        <v>10152</v>
      </c>
      <c r="NQR1" t="s">
        <v>10153</v>
      </c>
      <c r="NQS1" t="s">
        <v>10154</v>
      </c>
      <c r="NQT1" t="s">
        <v>10155</v>
      </c>
      <c r="NQU1" t="s">
        <v>10156</v>
      </c>
      <c r="NQV1" t="s">
        <v>10157</v>
      </c>
      <c r="NQW1" t="s">
        <v>10158</v>
      </c>
      <c r="NQX1" t="s">
        <v>10159</v>
      </c>
      <c r="NQY1" t="s">
        <v>10160</v>
      </c>
      <c r="NQZ1" t="s">
        <v>10161</v>
      </c>
      <c r="NRA1" t="s">
        <v>10162</v>
      </c>
      <c r="NRB1" t="s">
        <v>10163</v>
      </c>
      <c r="NRC1" t="s">
        <v>10164</v>
      </c>
      <c r="NRD1" t="s">
        <v>10165</v>
      </c>
      <c r="NRE1" t="s">
        <v>10166</v>
      </c>
      <c r="NRF1" t="s">
        <v>10167</v>
      </c>
      <c r="NRG1" t="s">
        <v>10168</v>
      </c>
      <c r="NRH1" t="s">
        <v>10169</v>
      </c>
      <c r="NRI1" t="s">
        <v>10170</v>
      </c>
      <c r="NRJ1" t="s">
        <v>10171</v>
      </c>
      <c r="NRK1" t="s">
        <v>10172</v>
      </c>
      <c r="NRL1" t="s">
        <v>10173</v>
      </c>
      <c r="NRM1" t="s">
        <v>10174</v>
      </c>
      <c r="NRN1" t="s">
        <v>10175</v>
      </c>
      <c r="NRO1" t="s">
        <v>10176</v>
      </c>
      <c r="NRP1" t="s">
        <v>10177</v>
      </c>
      <c r="NRQ1" t="s">
        <v>10178</v>
      </c>
      <c r="NRR1" t="s">
        <v>10179</v>
      </c>
      <c r="NRS1" t="s">
        <v>10180</v>
      </c>
      <c r="NRT1" t="s">
        <v>10181</v>
      </c>
      <c r="NRU1" t="s">
        <v>10182</v>
      </c>
      <c r="NRV1" t="s">
        <v>10183</v>
      </c>
      <c r="NRW1" t="s">
        <v>10184</v>
      </c>
      <c r="NRX1" t="s">
        <v>10185</v>
      </c>
      <c r="NRY1" t="s">
        <v>10186</v>
      </c>
      <c r="NRZ1" t="s">
        <v>10187</v>
      </c>
      <c r="NSA1" t="s">
        <v>10188</v>
      </c>
      <c r="NSB1" t="s">
        <v>10189</v>
      </c>
      <c r="NSC1" t="s">
        <v>10190</v>
      </c>
      <c r="NSD1" t="s">
        <v>10191</v>
      </c>
      <c r="NSE1" t="s">
        <v>10192</v>
      </c>
      <c r="NSF1" t="s">
        <v>10193</v>
      </c>
      <c r="NSG1" t="s">
        <v>10194</v>
      </c>
      <c r="NSH1" t="s">
        <v>10195</v>
      </c>
      <c r="NSI1" t="s">
        <v>10196</v>
      </c>
      <c r="NSJ1" t="s">
        <v>10197</v>
      </c>
      <c r="NSK1" t="s">
        <v>10198</v>
      </c>
      <c r="NSL1" t="s">
        <v>10199</v>
      </c>
      <c r="NSM1" t="s">
        <v>10200</v>
      </c>
      <c r="NSN1" t="s">
        <v>10201</v>
      </c>
      <c r="NSO1" t="s">
        <v>10202</v>
      </c>
      <c r="NSP1" t="s">
        <v>10203</v>
      </c>
      <c r="NSQ1" t="s">
        <v>10204</v>
      </c>
      <c r="NSR1" t="s">
        <v>10205</v>
      </c>
      <c r="NSS1" t="s">
        <v>10206</v>
      </c>
      <c r="NST1" t="s">
        <v>10207</v>
      </c>
      <c r="NSU1" t="s">
        <v>10208</v>
      </c>
      <c r="NSV1" t="s">
        <v>10209</v>
      </c>
      <c r="NSW1" t="s">
        <v>10210</v>
      </c>
      <c r="NSX1" t="s">
        <v>10211</v>
      </c>
      <c r="NSY1" t="s">
        <v>10212</v>
      </c>
      <c r="NSZ1" t="s">
        <v>10213</v>
      </c>
      <c r="NTA1" t="s">
        <v>10214</v>
      </c>
      <c r="NTB1" t="s">
        <v>10215</v>
      </c>
      <c r="NTC1" t="s">
        <v>10216</v>
      </c>
      <c r="NTD1" t="s">
        <v>10217</v>
      </c>
      <c r="NTE1" t="s">
        <v>10218</v>
      </c>
      <c r="NTF1" t="s">
        <v>10219</v>
      </c>
      <c r="NTG1" t="s">
        <v>10220</v>
      </c>
      <c r="NTH1" t="s">
        <v>10221</v>
      </c>
      <c r="NTI1" t="s">
        <v>10222</v>
      </c>
      <c r="NTJ1" t="s">
        <v>10223</v>
      </c>
      <c r="NTK1" t="s">
        <v>10224</v>
      </c>
      <c r="NTL1" t="s">
        <v>10225</v>
      </c>
      <c r="NTM1" t="s">
        <v>10226</v>
      </c>
      <c r="NTN1" t="s">
        <v>10227</v>
      </c>
      <c r="NTO1" t="s">
        <v>10228</v>
      </c>
      <c r="NTP1" t="s">
        <v>10229</v>
      </c>
      <c r="NTQ1" t="s">
        <v>10230</v>
      </c>
      <c r="NTR1" t="s">
        <v>10231</v>
      </c>
      <c r="NTS1" t="s">
        <v>10232</v>
      </c>
      <c r="NTT1" t="s">
        <v>10233</v>
      </c>
      <c r="NTU1" t="s">
        <v>10234</v>
      </c>
      <c r="NTV1" t="s">
        <v>10235</v>
      </c>
      <c r="NTW1" t="s">
        <v>10236</v>
      </c>
      <c r="NTX1" t="s">
        <v>10237</v>
      </c>
      <c r="NTY1" t="s">
        <v>10238</v>
      </c>
      <c r="NTZ1" t="s">
        <v>10239</v>
      </c>
      <c r="NUA1" t="s">
        <v>10240</v>
      </c>
      <c r="NUB1" t="s">
        <v>10241</v>
      </c>
      <c r="NUC1" t="s">
        <v>10242</v>
      </c>
      <c r="NUD1" t="s">
        <v>10243</v>
      </c>
      <c r="NUE1" t="s">
        <v>10244</v>
      </c>
      <c r="NUF1" t="s">
        <v>10245</v>
      </c>
      <c r="NUG1" t="s">
        <v>10246</v>
      </c>
      <c r="NUH1" t="s">
        <v>10247</v>
      </c>
      <c r="NUI1" t="s">
        <v>10248</v>
      </c>
      <c r="NUJ1" t="s">
        <v>10249</v>
      </c>
      <c r="NUK1" t="s">
        <v>10250</v>
      </c>
      <c r="NUL1" t="s">
        <v>10251</v>
      </c>
      <c r="NUM1" t="s">
        <v>10252</v>
      </c>
      <c r="NUN1" t="s">
        <v>10253</v>
      </c>
      <c r="NUO1" t="s">
        <v>10254</v>
      </c>
      <c r="NUP1" t="s">
        <v>10255</v>
      </c>
      <c r="NUQ1" t="s">
        <v>10256</v>
      </c>
      <c r="NUR1" t="s">
        <v>10257</v>
      </c>
      <c r="NUS1" t="s">
        <v>10258</v>
      </c>
      <c r="NUT1" t="s">
        <v>10259</v>
      </c>
      <c r="NUU1" t="s">
        <v>10260</v>
      </c>
      <c r="NUV1" t="s">
        <v>10261</v>
      </c>
      <c r="NUW1" t="s">
        <v>10262</v>
      </c>
      <c r="NUX1" t="s">
        <v>10263</v>
      </c>
      <c r="NUY1" t="s">
        <v>10264</v>
      </c>
      <c r="NUZ1" t="s">
        <v>10265</v>
      </c>
      <c r="NVA1" t="s">
        <v>10266</v>
      </c>
      <c r="NVB1" t="s">
        <v>10267</v>
      </c>
      <c r="NVC1" t="s">
        <v>10268</v>
      </c>
      <c r="NVD1" t="s">
        <v>10269</v>
      </c>
      <c r="NVE1" t="s">
        <v>10270</v>
      </c>
      <c r="NVF1" t="s">
        <v>10271</v>
      </c>
      <c r="NVG1" t="s">
        <v>10272</v>
      </c>
      <c r="NVH1" t="s">
        <v>10273</v>
      </c>
      <c r="NVI1" t="s">
        <v>10274</v>
      </c>
      <c r="NVJ1" t="s">
        <v>10275</v>
      </c>
      <c r="NVK1" t="s">
        <v>10276</v>
      </c>
      <c r="NVL1" t="s">
        <v>10277</v>
      </c>
      <c r="NVM1" t="s">
        <v>10278</v>
      </c>
      <c r="NVN1" t="s">
        <v>10279</v>
      </c>
      <c r="NVO1" t="s">
        <v>10280</v>
      </c>
      <c r="NVP1" t="s">
        <v>10281</v>
      </c>
      <c r="NVQ1" t="s">
        <v>10282</v>
      </c>
      <c r="NVR1" t="s">
        <v>10283</v>
      </c>
      <c r="NVS1" t="s">
        <v>10284</v>
      </c>
      <c r="NVT1" t="s">
        <v>10285</v>
      </c>
      <c r="NVU1" t="s">
        <v>10286</v>
      </c>
      <c r="NVV1" t="s">
        <v>10287</v>
      </c>
      <c r="NVW1" t="s">
        <v>10288</v>
      </c>
      <c r="NVX1" t="s">
        <v>10289</v>
      </c>
      <c r="NVY1" t="s">
        <v>10290</v>
      </c>
      <c r="NVZ1" t="s">
        <v>10291</v>
      </c>
      <c r="NWA1" t="s">
        <v>10292</v>
      </c>
      <c r="NWB1" t="s">
        <v>10293</v>
      </c>
      <c r="NWC1" t="s">
        <v>10294</v>
      </c>
      <c r="NWD1" t="s">
        <v>10295</v>
      </c>
      <c r="NWE1" t="s">
        <v>10296</v>
      </c>
      <c r="NWF1" t="s">
        <v>10297</v>
      </c>
      <c r="NWG1" t="s">
        <v>10298</v>
      </c>
      <c r="NWH1" t="s">
        <v>10299</v>
      </c>
      <c r="NWI1" t="s">
        <v>10300</v>
      </c>
      <c r="NWJ1" t="s">
        <v>10301</v>
      </c>
      <c r="NWK1" t="s">
        <v>10302</v>
      </c>
      <c r="NWL1" t="s">
        <v>10303</v>
      </c>
      <c r="NWM1" t="s">
        <v>10304</v>
      </c>
      <c r="NWN1" t="s">
        <v>10305</v>
      </c>
      <c r="NWO1" t="s">
        <v>10306</v>
      </c>
      <c r="NWP1" t="s">
        <v>10307</v>
      </c>
      <c r="NWQ1" t="s">
        <v>10308</v>
      </c>
      <c r="NWR1" t="s">
        <v>10309</v>
      </c>
      <c r="NWS1" t="s">
        <v>10310</v>
      </c>
      <c r="NWT1" t="s">
        <v>10311</v>
      </c>
      <c r="NWU1" t="s">
        <v>10312</v>
      </c>
      <c r="NWV1" t="s">
        <v>10313</v>
      </c>
      <c r="NWW1" t="s">
        <v>10314</v>
      </c>
      <c r="NWX1" t="s">
        <v>10315</v>
      </c>
      <c r="NWY1" t="s">
        <v>10316</v>
      </c>
      <c r="NWZ1" t="s">
        <v>10317</v>
      </c>
      <c r="NXA1" t="s">
        <v>10318</v>
      </c>
      <c r="NXB1" t="s">
        <v>10319</v>
      </c>
      <c r="NXC1" t="s">
        <v>10320</v>
      </c>
      <c r="NXD1" t="s">
        <v>10321</v>
      </c>
      <c r="NXE1" t="s">
        <v>10322</v>
      </c>
      <c r="NXF1" t="s">
        <v>10323</v>
      </c>
      <c r="NXG1" t="s">
        <v>10324</v>
      </c>
      <c r="NXH1" t="s">
        <v>10325</v>
      </c>
      <c r="NXI1" t="s">
        <v>10326</v>
      </c>
      <c r="NXJ1" t="s">
        <v>10327</v>
      </c>
      <c r="NXK1" t="s">
        <v>10328</v>
      </c>
      <c r="NXL1" t="s">
        <v>10329</v>
      </c>
      <c r="NXM1" t="s">
        <v>10330</v>
      </c>
      <c r="NXN1" t="s">
        <v>10331</v>
      </c>
      <c r="NXO1" t="s">
        <v>10332</v>
      </c>
      <c r="NXP1" t="s">
        <v>10333</v>
      </c>
      <c r="NXQ1" t="s">
        <v>10334</v>
      </c>
      <c r="NXR1" t="s">
        <v>10335</v>
      </c>
      <c r="NXS1" t="s">
        <v>10336</v>
      </c>
      <c r="NXT1" t="s">
        <v>10337</v>
      </c>
      <c r="NXU1" t="s">
        <v>10338</v>
      </c>
      <c r="NXV1" t="s">
        <v>10339</v>
      </c>
      <c r="NXW1" t="s">
        <v>10340</v>
      </c>
      <c r="NXX1" t="s">
        <v>10341</v>
      </c>
      <c r="NXY1" t="s">
        <v>10342</v>
      </c>
      <c r="NXZ1" t="s">
        <v>10343</v>
      </c>
      <c r="NYA1" t="s">
        <v>10344</v>
      </c>
      <c r="NYB1" t="s">
        <v>10345</v>
      </c>
      <c r="NYC1" t="s">
        <v>10346</v>
      </c>
      <c r="NYD1" t="s">
        <v>10347</v>
      </c>
      <c r="NYE1" t="s">
        <v>10348</v>
      </c>
      <c r="NYF1" t="s">
        <v>10349</v>
      </c>
      <c r="NYG1" t="s">
        <v>10350</v>
      </c>
      <c r="NYH1" t="s">
        <v>10351</v>
      </c>
      <c r="NYI1" t="s">
        <v>10352</v>
      </c>
      <c r="NYJ1" t="s">
        <v>10353</v>
      </c>
      <c r="NYK1" t="s">
        <v>10354</v>
      </c>
      <c r="NYL1" t="s">
        <v>10355</v>
      </c>
      <c r="NYM1" t="s">
        <v>10356</v>
      </c>
      <c r="NYN1" t="s">
        <v>10357</v>
      </c>
      <c r="NYO1" t="s">
        <v>10358</v>
      </c>
      <c r="NYP1" t="s">
        <v>10359</v>
      </c>
      <c r="NYQ1" t="s">
        <v>10360</v>
      </c>
      <c r="NYR1" t="s">
        <v>10361</v>
      </c>
      <c r="NYS1" t="s">
        <v>10362</v>
      </c>
      <c r="NYT1" t="s">
        <v>10363</v>
      </c>
      <c r="NYU1" t="s">
        <v>10364</v>
      </c>
      <c r="NYV1" t="s">
        <v>10365</v>
      </c>
      <c r="NYW1" t="s">
        <v>10366</v>
      </c>
      <c r="NYX1" t="s">
        <v>10367</v>
      </c>
      <c r="NYY1" t="s">
        <v>10368</v>
      </c>
      <c r="NYZ1" t="s">
        <v>10369</v>
      </c>
      <c r="NZA1" t="s">
        <v>10370</v>
      </c>
      <c r="NZB1" t="s">
        <v>10371</v>
      </c>
      <c r="NZC1" t="s">
        <v>10372</v>
      </c>
      <c r="NZD1" t="s">
        <v>10373</v>
      </c>
      <c r="NZE1" t="s">
        <v>10374</v>
      </c>
      <c r="NZF1" t="s">
        <v>10375</v>
      </c>
      <c r="NZG1" t="s">
        <v>10376</v>
      </c>
      <c r="NZH1" t="s">
        <v>10377</v>
      </c>
      <c r="NZI1" t="s">
        <v>10378</v>
      </c>
      <c r="NZJ1" t="s">
        <v>10379</v>
      </c>
      <c r="NZK1" t="s">
        <v>10380</v>
      </c>
      <c r="NZL1" t="s">
        <v>10381</v>
      </c>
      <c r="NZM1" t="s">
        <v>10382</v>
      </c>
      <c r="NZN1" t="s">
        <v>10383</v>
      </c>
      <c r="NZO1" t="s">
        <v>10384</v>
      </c>
      <c r="NZP1" t="s">
        <v>10385</v>
      </c>
      <c r="NZQ1" t="s">
        <v>10386</v>
      </c>
      <c r="NZR1" t="s">
        <v>10387</v>
      </c>
      <c r="NZS1" t="s">
        <v>10388</v>
      </c>
      <c r="NZT1" t="s">
        <v>10389</v>
      </c>
      <c r="NZU1" t="s">
        <v>10390</v>
      </c>
      <c r="NZV1" t="s">
        <v>10391</v>
      </c>
      <c r="NZW1" t="s">
        <v>10392</v>
      </c>
      <c r="NZX1" t="s">
        <v>10393</v>
      </c>
      <c r="NZY1" t="s">
        <v>10394</v>
      </c>
      <c r="NZZ1" t="s">
        <v>10395</v>
      </c>
      <c r="OAA1" t="s">
        <v>10396</v>
      </c>
      <c r="OAB1" t="s">
        <v>10397</v>
      </c>
      <c r="OAC1" t="s">
        <v>10398</v>
      </c>
      <c r="OAD1" t="s">
        <v>10399</v>
      </c>
      <c r="OAE1" t="s">
        <v>10400</v>
      </c>
      <c r="OAF1" t="s">
        <v>10401</v>
      </c>
      <c r="OAG1" t="s">
        <v>10402</v>
      </c>
      <c r="OAH1" t="s">
        <v>10403</v>
      </c>
      <c r="OAI1" t="s">
        <v>10404</v>
      </c>
      <c r="OAJ1" t="s">
        <v>10405</v>
      </c>
      <c r="OAK1" t="s">
        <v>10406</v>
      </c>
      <c r="OAL1" t="s">
        <v>10407</v>
      </c>
      <c r="OAM1" t="s">
        <v>10408</v>
      </c>
      <c r="OAN1" t="s">
        <v>10409</v>
      </c>
      <c r="OAO1" t="s">
        <v>10410</v>
      </c>
      <c r="OAP1" t="s">
        <v>10411</v>
      </c>
      <c r="OAQ1" t="s">
        <v>10412</v>
      </c>
      <c r="OAR1" t="s">
        <v>10413</v>
      </c>
      <c r="OAS1" t="s">
        <v>10414</v>
      </c>
      <c r="OAT1" t="s">
        <v>10415</v>
      </c>
      <c r="OAU1" t="s">
        <v>10416</v>
      </c>
      <c r="OAV1" t="s">
        <v>10417</v>
      </c>
      <c r="OAW1" t="s">
        <v>10418</v>
      </c>
      <c r="OAX1" t="s">
        <v>10419</v>
      </c>
      <c r="OAY1" t="s">
        <v>10420</v>
      </c>
      <c r="OAZ1" t="s">
        <v>10421</v>
      </c>
      <c r="OBA1" t="s">
        <v>10422</v>
      </c>
      <c r="OBB1" t="s">
        <v>10423</v>
      </c>
      <c r="OBC1" t="s">
        <v>10424</v>
      </c>
      <c r="OBD1" t="s">
        <v>10425</v>
      </c>
      <c r="OBE1" t="s">
        <v>10426</v>
      </c>
      <c r="OBF1" t="s">
        <v>10427</v>
      </c>
      <c r="OBG1" t="s">
        <v>10428</v>
      </c>
      <c r="OBH1" t="s">
        <v>10429</v>
      </c>
      <c r="OBI1" t="s">
        <v>10430</v>
      </c>
      <c r="OBJ1" t="s">
        <v>10431</v>
      </c>
      <c r="OBK1" t="s">
        <v>10432</v>
      </c>
      <c r="OBL1" t="s">
        <v>10433</v>
      </c>
      <c r="OBM1" t="s">
        <v>10434</v>
      </c>
      <c r="OBN1" t="s">
        <v>10435</v>
      </c>
      <c r="OBO1" t="s">
        <v>10436</v>
      </c>
      <c r="OBP1" t="s">
        <v>10437</v>
      </c>
      <c r="OBQ1" t="s">
        <v>10438</v>
      </c>
      <c r="OBR1" t="s">
        <v>10439</v>
      </c>
      <c r="OBS1" t="s">
        <v>10440</v>
      </c>
      <c r="OBT1" t="s">
        <v>10441</v>
      </c>
      <c r="OBU1" t="s">
        <v>10442</v>
      </c>
      <c r="OBV1" t="s">
        <v>10443</v>
      </c>
      <c r="OBW1" t="s">
        <v>10444</v>
      </c>
      <c r="OBX1" t="s">
        <v>10445</v>
      </c>
      <c r="OBY1" t="s">
        <v>10446</v>
      </c>
      <c r="OBZ1" t="s">
        <v>10447</v>
      </c>
      <c r="OCA1" t="s">
        <v>10448</v>
      </c>
      <c r="OCB1" t="s">
        <v>10449</v>
      </c>
      <c r="OCC1" t="s">
        <v>10450</v>
      </c>
      <c r="OCD1" t="s">
        <v>10451</v>
      </c>
      <c r="OCE1" t="s">
        <v>10452</v>
      </c>
      <c r="OCF1" t="s">
        <v>10453</v>
      </c>
      <c r="OCG1" t="s">
        <v>10454</v>
      </c>
      <c r="OCH1" t="s">
        <v>10455</v>
      </c>
      <c r="OCI1" t="s">
        <v>10456</v>
      </c>
      <c r="OCJ1" t="s">
        <v>10457</v>
      </c>
      <c r="OCK1" t="s">
        <v>10458</v>
      </c>
      <c r="OCL1" t="s">
        <v>10459</v>
      </c>
      <c r="OCM1" t="s">
        <v>10460</v>
      </c>
      <c r="OCN1" t="s">
        <v>10461</v>
      </c>
      <c r="OCO1" t="s">
        <v>10462</v>
      </c>
      <c r="OCP1" t="s">
        <v>10463</v>
      </c>
      <c r="OCQ1" t="s">
        <v>10464</v>
      </c>
      <c r="OCR1" t="s">
        <v>10465</v>
      </c>
      <c r="OCS1" t="s">
        <v>10466</v>
      </c>
      <c r="OCT1" t="s">
        <v>10467</v>
      </c>
      <c r="OCU1" t="s">
        <v>10468</v>
      </c>
      <c r="OCV1" t="s">
        <v>10469</v>
      </c>
      <c r="OCW1" t="s">
        <v>10470</v>
      </c>
      <c r="OCX1" t="s">
        <v>10471</v>
      </c>
      <c r="OCY1" t="s">
        <v>10472</v>
      </c>
      <c r="OCZ1" t="s">
        <v>10473</v>
      </c>
      <c r="ODA1" t="s">
        <v>10474</v>
      </c>
      <c r="ODB1" t="s">
        <v>10475</v>
      </c>
      <c r="ODC1" t="s">
        <v>10476</v>
      </c>
      <c r="ODD1" t="s">
        <v>10477</v>
      </c>
      <c r="ODE1" t="s">
        <v>10478</v>
      </c>
      <c r="ODF1" t="s">
        <v>10479</v>
      </c>
      <c r="ODG1" t="s">
        <v>10480</v>
      </c>
      <c r="ODH1" t="s">
        <v>10481</v>
      </c>
      <c r="ODI1" t="s">
        <v>10482</v>
      </c>
      <c r="ODJ1" t="s">
        <v>10483</v>
      </c>
      <c r="ODK1" t="s">
        <v>10484</v>
      </c>
      <c r="ODL1" t="s">
        <v>10485</v>
      </c>
      <c r="ODM1" t="s">
        <v>10486</v>
      </c>
      <c r="ODN1" t="s">
        <v>10487</v>
      </c>
      <c r="ODO1" t="s">
        <v>10488</v>
      </c>
      <c r="ODP1" t="s">
        <v>10489</v>
      </c>
      <c r="ODQ1" t="s">
        <v>10490</v>
      </c>
      <c r="ODR1" t="s">
        <v>10491</v>
      </c>
      <c r="ODS1" t="s">
        <v>10492</v>
      </c>
      <c r="ODT1" t="s">
        <v>10493</v>
      </c>
      <c r="ODU1" t="s">
        <v>10494</v>
      </c>
      <c r="ODV1" t="s">
        <v>10495</v>
      </c>
      <c r="ODW1" t="s">
        <v>10496</v>
      </c>
      <c r="ODX1" t="s">
        <v>10497</v>
      </c>
      <c r="ODY1" t="s">
        <v>10498</v>
      </c>
      <c r="ODZ1" t="s">
        <v>10499</v>
      </c>
      <c r="OEA1" t="s">
        <v>10500</v>
      </c>
      <c r="OEB1" t="s">
        <v>10501</v>
      </c>
      <c r="OEC1" t="s">
        <v>10502</v>
      </c>
      <c r="OED1" t="s">
        <v>10503</v>
      </c>
      <c r="OEE1" t="s">
        <v>10504</v>
      </c>
      <c r="OEF1" t="s">
        <v>10505</v>
      </c>
      <c r="OEG1" t="s">
        <v>10506</v>
      </c>
      <c r="OEH1" t="s">
        <v>10507</v>
      </c>
      <c r="OEI1" t="s">
        <v>10508</v>
      </c>
      <c r="OEJ1" t="s">
        <v>10509</v>
      </c>
      <c r="OEK1" t="s">
        <v>10510</v>
      </c>
      <c r="OEL1" t="s">
        <v>10511</v>
      </c>
      <c r="OEM1" t="s">
        <v>10512</v>
      </c>
      <c r="OEN1" t="s">
        <v>10513</v>
      </c>
      <c r="OEO1" t="s">
        <v>10514</v>
      </c>
      <c r="OEP1" t="s">
        <v>10515</v>
      </c>
      <c r="OEQ1" t="s">
        <v>10516</v>
      </c>
      <c r="OER1" t="s">
        <v>10517</v>
      </c>
      <c r="OES1" t="s">
        <v>10518</v>
      </c>
      <c r="OET1" t="s">
        <v>10519</v>
      </c>
      <c r="OEU1" t="s">
        <v>10520</v>
      </c>
      <c r="OEV1" t="s">
        <v>10521</v>
      </c>
      <c r="OEW1" t="s">
        <v>10522</v>
      </c>
      <c r="OEX1" t="s">
        <v>10523</v>
      </c>
      <c r="OEY1" t="s">
        <v>10524</v>
      </c>
      <c r="OEZ1" t="s">
        <v>10525</v>
      </c>
      <c r="OFA1" t="s">
        <v>10526</v>
      </c>
      <c r="OFB1" t="s">
        <v>10527</v>
      </c>
      <c r="OFC1" t="s">
        <v>10528</v>
      </c>
      <c r="OFD1" t="s">
        <v>10529</v>
      </c>
      <c r="OFE1" t="s">
        <v>10530</v>
      </c>
      <c r="OFF1" t="s">
        <v>10531</v>
      </c>
      <c r="OFG1" t="s">
        <v>10532</v>
      </c>
      <c r="OFH1" t="s">
        <v>10533</v>
      </c>
      <c r="OFI1" t="s">
        <v>10534</v>
      </c>
      <c r="OFJ1" t="s">
        <v>10535</v>
      </c>
      <c r="OFK1" t="s">
        <v>10536</v>
      </c>
      <c r="OFL1" t="s">
        <v>10537</v>
      </c>
      <c r="OFM1" t="s">
        <v>10538</v>
      </c>
      <c r="OFN1" t="s">
        <v>10539</v>
      </c>
      <c r="OFO1" t="s">
        <v>10540</v>
      </c>
      <c r="OFP1" t="s">
        <v>10541</v>
      </c>
      <c r="OFQ1" t="s">
        <v>10542</v>
      </c>
      <c r="OFR1" t="s">
        <v>10543</v>
      </c>
      <c r="OFS1" t="s">
        <v>10544</v>
      </c>
      <c r="OFT1" t="s">
        <v>10545</v>
      </c>
      <c r="OFU1" t="s">
        <v>10546</v>
      </c>
      <c r="OFV1" t="s">
        <v>10547</v>
      </c>
      <c r="OFW1" t="s">
        <v>10548</v>
      </c>
      <c r="OFX1" t="s">
        <v>10549</v>
      </c>
      <c r="OFY1" t="s">
        <v>10550</v>
      </c>
      <c r="OFZ1" t="s">
        <v>10551</v>
      </c>
      <c r="OGA1" t="s">
        <v>10552</v>
      </c>
      <c r="OGB1" t="s">
        <v>10553</v>
      </c>
      <c r="OGC1" t="s">
        <v>10554</v>
      </c>
      <c r="OGD1" t="s">
        <v>10555</v>
      </c>
      <c r="OGE1" t="s">
        <v>10556</v>
      </c>
      <c r="OGF1" t="s">
        <v>10557</v>
      </c>
      <c r="OGG1" t="s">
        <v>10558</v>
      </c>
      <c r="OGH1" t="s">
        <v>10559</v>
      </c>
      <c r="OGI1" t="s">
        <v>10560</v>
      </c>
      <c r="OGJ1" t="s">
        <v>10561</v>
      </c>
      <c r="OGK1" t="s">
        <v>10562</v>
      </c>
      <c r="OGL1" t="s">
        <v>10563</v>
      </c>
      <c r="OGM1" t="s">
        <v>10564</v>
      </c>
      <c r="OGN1" t="s">
        <v>10565</v>
      </c>
      <c r="OGO1" t="s">
        <v>10566</v>
      </c>
      <c r="OGP1" t="s">
        <v>10567</v>
      </c>
      <c r="OGQ1" t="s">
        <v>10568</v>
      </c>
      <c r="OGR1" t="s">
        <v>10569</v>
      </c>
      <c r="OGS1" t="s">
        <v>10570</v>
      </c>
      <c r="OGT1" t="s">
        <v>10571</v>
      </c>
      <c r="OGU1" t="s">
        <v>10572</v>
      </c>
      <c r="OGV1" t="s">
        <v>10573</v>
      </c>
      <c r="OGW1" t="s">
        <v>10574</v>
      </c>
      <c r="OGX1" t="s">
        <v>10575</v>
      </c>
      <c r="OGY1" t="s">
        <v>10576</v>
      </c>
      <c r="OGZ1" t="s">
        <v>10577</v>
      </c>
      <c r="OHA1" t="s">
        <v>10578</v>
      </c>
      <c r="OHB1" t="s">
        <v>10579</v>
      </c>
      <c r="OHC1" t="s">
        <v>10580</v>
      </c>
      <c r="OHD1" t="s">
        <v>10581</v>
      </c>
      <c r="OHE1" t="s">
        <v>10582</v>
      </c>
      <c r="OHF1" t="s">
        <v>10583</v>
      </c>
      <c r="OHG1" t="s">
        <v>10584</v>
      </c>
      <c r="OHH1" t="s">
        <v>10585</v>
      </c>
      <c r="OHI1" t="s">
        <v>10586</v>
      </c>
      <c r="OHJ1" t="s">
        <v>10587</v>
      </c>
      <c r="OHK1" t="s">
        <v>10588</v>
      </c>
      <c r="OHL1" t="s">
        <v>10589</v>
      </c>
      <c r="OHM1" t="s">
        <v>10590</v>
      </c>
      <c r="OHN1" t="s">
        <v>10591</v>
      </c>
      <c r="OHO1" t="s">
        <v>10592</v>
      </c>
      <c r="OHP1" t="s">
        <v>10593</v>
      </c>
      <c r="OHQ1" t="s">
        <v>10594</v>
      </c>
      <c r="OHR1" t="s">
        <v>10595</v>
      </c>
      <c r="OHS1" t="s">
        <v>10596</v>
      </c>
      <c r="OHT1" t="s">
        <v>10597</v>
      </c>
      <c r="OHU1" t="s">
        <v>10598</v>
      </c>
      <c r="OHV1" t="s">
        <v>10599</v>
      </c>
      <c r="OHW1" t="s">
        <v>10600</v>
      </c>
      <c r="OHX1" t="s">
        <v>10601</v>
      </c>
      <c r="OHY1" t="s">
        <v>10602</v>
      </c>
      <c r="OHZ1" t="s">
        <v>10603</v>
      </c>
      <c r="OIA1" t="s">
        <v>10604</v>
      </c>
      <c r="OIB1" t="s">
        <v>10605</v>
      </c>
      <c r="OIC1" t="s">
        <v>10606</v>
      </c>
      <c r="OID1" t="s">
        <v>10607</v>
      </c>
      <c r="OIE1" t="s">
        <v>10608</v>
      </c>
      <c r="OIF1" t="s">
        <v>10609</v>
      </c>
      <c r="OIG1" t="s">
        <v>10610</v>
      </c>
      <c r="OIH1" t="s">
        <v>10611</v>
      </c>
      <c r="OII1" t="s">
        <v>10612</v>
      </c>
      <c r="OIJ1" t="s">
        <v>10613</v>
      </c>
      <c r="OIK1" t="s">
        <v>10614</v>
      </c>
      <c r="OIL1" t="s">
        <v>10615</v>
      </c>
      <c r="OIM1" t="s">
        <v>10616</v>
      </c>
      <c r="OIN1" t="s">
        <v>10617</v>
      </c>
      <c r="OIO1" t="s">
        <v>10618</v>
      </c>
      <c r="OIP1" t="s">
        <v>10619</v>
      </c>
      <c r="OIQ1" t="s">
        <v>10620</v>
      </c>
      <c r="OIR1" t="s">
        <v>10621</v>
      </c>
      <c r="OIS1" t="s">
        <v>10622</v>
      </c>
      <c r="OIT1" t="s">
        <v>10623</v>
      </c>
      <c r="OIU1" t="s">
        <v>10624</v>
      </c>
      <c r="OIV1" t="s">
        <v>10625</v>
      </c>
      <c r="OIW1" t="s">
        <v>10626</v>
      </c>
      <c r="OIX1" t="s">
        <v>10627</v>
      </c>
      <c r="OIY1" t="s">
        <v>10628</v>
      </c>
      <c r="OIZ1" t="s">
        <v>10629</v>
      </c>
      <c r="OJA1" t="s">
        <v>10630</v>
      </c>
      <c r="OJB1" t="s">
        <v>10631</v>
      </c>
      <c r="OJC1" t="s">
        <v>10632</v>
      </c>
      <c r="OJD1" t="s">
        <v>10633</v>
      </c>
      <c r="OJE1" t="s">
        <v>10634</v>
      </c>
      <c r="OJF1" t="s">
        <v>10635</v>
      </c>
      <c r="OJG1" t="s">
        <v>10636</v>
      </c>
      <c r="OJH1" t="s">
        <v>10637</v>
      </c>
      <c r="OJI1" t="s">
        <v>10638</v>
      </c>
      <c r="OJJ1" t="s">
        <v>10639</v>
      </c>
      <c r="OJK1" t="s">
        <v>10640</v>
      </c>
      <c r="OJL1" t="s">
        <v>10641</v>
      </c>
      <c r="OJM1" t="s">
        <v>10642</v>
      </c>
      <c r="OJN1" t="s">
        <v>10643</v>
      </c>
      <c r="OJO1" t="s">
        <v>10644</v>
      </c>
      <c r="OJP1" t="s">
        <v>10645</v>
      </c>
      <c r="OJQ1" t="s">
        <v>10646</v>
      </c>
      <c r="OJR1" t="s">
        <v>10647</v>
      </c>
      <c r="OJS1" t="s">
        <v>10648</v>
      </c>
      <c r="OJT1" t="s">
        <v>10649</v>
      </c>
      <c r="OJU1" t="s">
        <v>10650</v>
      </c>
      <c r="OJV1" t="s">
        <v>10651</v>
      </c>
      <c r="OJW1" t="s">
        <v>10652</v>
      </c>
      <c r="OJX1" t="s">
        <v>10653</v>
      </c>
      <c r="OJY1" t="s">
        <v>10654</v>
      </c>
      <c r="OJZ1" t="s">
        <v>10655</v>
      </c>
      <c r="OKA1" t="s">
        <v>10656</v>
      </c>
      <c r="OKB1" t="s">
        <v>10657</v>
      </c>
      <c r="OKC1" t="s">
        <v>10658</v>
      </c>
      <c r="OKD1" t="s">
        <v>10659</v>
      </c>
      <c r="OKE1" t="s">
        <v>10660</v>
      </c>
      <c r="OKF1" t="s">
        <v>10661</v>
      </c>
      <c r="OKG1" t="s">
        <v>10662</v>
      </c>
      <c r="OKH1" t="s">
        <v>10663</v>
      </c>
      <c r="OKI1" t="s">
        <v>10664</v>
      </c>
      <c r="OKJ1" t="s">
        <v>10665</v>
      </c>
      <c r="OKK1" t="s">
        <v>10666</v>
      </c>
      <c r="OKL1" t="s">
        <v>10667</v>
      </c>
      <c r="OKM1" t="s">
        <v>10668</v>
      </c>
      <c r="OKN1" t="s">
        <v>10669</v>
      </c>
      <c r="OKO1" t="s">
        <v>10670</v>
      </c>
      <c r="OKP1" t="s">
        <v>10671</v>
      </c>
      <c r="OKQ1" t="s">
        <v>10672</v>
      </c>
      <c r="OKR1" t="s">
        <v>10673</v>
      </c>
      <c r="OKS1" t="s">
        <v>10674</v>
      </c>
      <c r="OKT1" t="s">
        <v>10675</v>
      </c>
      <c r="OKU1" t="s">
        <v>10676</v>
      </c>
      <c r="OKV1" t="s">
        <v>10677</v>
      </c>
      <c r="OKW1" t="s">
        <v>10678</v>
      </c>
      <c r="OKX1" t="s">
        <v>10679</v>
      </c>
      <c r="OKY1" t="s">
        <v>10680</v>
      </c>
      <c r="OKZ1" t="s">
        <v>10681</v>
      </c>
      <c r="OLA1" t="s">
        <v>10682</v>
      </c>
      <c r="OLB1" t="s">
        <v>10683</v>
      </c>
      <c r="OLC1" t="s">
        <v>10684</v>
      </c>
      <c r="OLD1" t="s">
        <v>10685</v>
      </c>
      <c r="OLE1" t="s">
        <v>10686</v>
      </c>
      <c r="OLF1" t="s">
        <v>10687</v>
      </c>
      <c r="OLG1" t="s">
        <v>10688</v>
      </c>
      <c r="OLH1" t="s">
        <v>10689</v>
      </c>
      <c r="OLI1" t="s">
        <v>10690</v>
      </c>
      <c r="OLJ1" t="s">
        <v>10691</v>
      </c>
      <c r="OLK1" t="s">
        <v>10692</v>
      </c>
      <c r="OLL1" t="s">
        <v>10693</v>
      </c>
      <c r="OLM1" t="s">
        <v>10694</v>
      </c>
      <c r="OLN1" t="s">
        <v>10695</v>
      </c>
      <c r="OLO1" t="s">
        <v>10696</v>
      </c>
      <c r="OLP1" t="s">
        <v>10697</v>
      </c>
      <c r="OLQ1" t="s">
        <v>10698</v>
      </c>
      <c r="OLR1" t="s">
        <v>10699</v>
      </c>
      <c r="OLS1" t="s">
        <v>10700</v>
      </c>
      <c r="OLT1" t="s">
        <v>10701</v>
      </c>
      <c r="OLU1" t="s">
        <v>10702</v>
      </c>
      <c r="OLV1" t="s">
        <v>10703</v>
      </c>
      <c r="OLW1" t="s">
        <v>10704</v>
      </c>
      <c r="OLX1" t="s">
        <v>10705</v>
      </c>
      <c r="OLY1" t="s">
        <v>10706</v>
      </c>
      <c r="OLZ1" t="s">
        <v>10707</v>
      </c>
      <c r="OMA1" t="s">
        <v>10708</v>
      </c>
      <c r="OMB1" t="s">
        <v>10709</v>
      </c>
      <c r="OMC1" t="s">
        <v>10710</v>
      </c>
      <c r="OMD1" t="s">
        <v>10711</v>
      </c>
      <c r="OME1" t="s">
        <v>10712</v>
      </c>
      <c r="OMF1" t="s">
        <v>10713</v>
      </c>
      <c r="OMG1" t="s">
        <v>10714</v>
      </c>
      <c r="OMH1" t="s">
        <v>10715</v>
      </c>
      <c r="OMI1" t="s">
        <v>10716</v>
      </c>
      <c r="OMJ1" t="s">
        <v>10717</v>
      </c>
      <c r="OMK1" t="s">
        <v>10718</v>
      </c>
      <c r="OML1" t="s">
        <v>10719</v>
      </c>
      <c r="OMM1" t="s">
        <v>10720</v>
      </c>
      <c r="OMN1" t="s">
        <v>10721</v>
      </c>
      <c r="OMO1" t="s">
        <v>10722</v>
      </c>
      <c r="OMP1" t="s">
        <v>10723</v>
      </c>
      <c r="OMQ1" t="s">
        <v>10724</v>
      </c>
      <c r="OMR1" t="s">
        <v>10725</v>
      </c>
      <c r="OMS1" t="s">
        <v>10726</v>
      </c>
      <c r="OMT1" t="s">
        <v>10727</v>
      </c>
      <c r="OMU1" t="s">
        <v>10728</v>
      </c>
      <c r="OMV1" t="s">
        <v>10729</v>
      </c>
      <c r="OMW1" t="s">
        <v>10730</v>
      </c>
      <c r="OMX1" t="s">
        <v>10731</v>
      </c>
      <c r="OMY1" t="s">
        <v>10732</v>
      </c>
      <c r="OMZ1" t="s">
        <v>10733</v>
      </c>
      <c r="ONA1" t="s">
        <v>10734</v>
      </c>
      <c r="ONB1" t="s">
        <v>10735</v>
      </c>
      <c r="ONC1" t="s">
        <v>10736</v>
      </c>
      <c r="OND1" t="s">
        <v>10737</v>
      </c>
      <c r="ONE1" t="s">
        <v>10738</v>
      </c>
      <c r="ONF1" t="s">
        <v>10739</v>
      </c>
      <c r="ONG1" t="s">
        <v>10740</v>
      </c>
      <c r="ONH1" t="s">
        <v>10741</v>
      </c>
      <c r="ONI1" t="s">
        <v>10742</v>
      </c>
      <c r="ONJ1" t="s">
        <v>10743</v>
      </c>
      <c r="ONK1" t="s">
        <v>10744</v>
      </c>
      <c r="ONL1" t="s">
        <v>10745</v>
      </c>
      <c r="ONM1" t="s">
        <v>10746</v>
      </c>
      <c r="ONN1" t="s">
        <v>10747</v>
      </c>
      <c r="ONO1" t="s">
        <v>10748</v>
      </c>
      <c r="ONP1" t="s">
        <v>10749</v>
      </c>
      <c r="ONQ1" t="s">
        <v>10750</v>
      </c>
      <c r="ONR1" t="s">
        <v>10751</v>
      </c>
      <c r="ONS1" t="s">
        <v>10752</v>
      </c>
      <c r="ONT1" t="s">
        <v>10753</v>
      </c>
      <c r="ONU1" t="s">
        <v>10754</v>
      </c>
      <c r="ONV1" t="s">
        <v>10755</v>
      </c>
      <c r="ONW1" t="s">
        <v>10756</v>
      </c>
      <c r="ONX1" t="s">
        <v>10757</v>
      </c>
      <c r="ONY1" t="s">
        <v>10758</v>
      </c>
      <c r="ONZ1" t="s">
        <v>10759</v>
      </c>
      <c r="OOA1" t="s">
        <v>10760</v>
      </c>
      <c r="OOB1" t="s">
        <v>10761</v>
      </c>
      <c r="OOC1" t="s">
        <v>10762</v>
      </c>
      <c r="OOD1" t="s">
        <v>10763</v>
      </c>
      <c r="OOE1" t="s">
        <v>10764</v>
      </c>
      <c r="OOF1" t="s">
        <v>10765</v>
      </c>
      <c r="OOG1" t="s">
        <v>10766</v>
      </c>
      <c r="OOH1" t="s">
        <v>10767</v>
      </c>
      <c r="OOI1" t="s">
        <v>10768</v>
      </c>
      <c r="OOJ1" t="s">
        <v>10769</v>
      </c>
      <c r="OOK1" t="s">
        <v>10770</v>
      </c>
      <c r="OOL1" t="s">
        <v>10771</v>
      </c>
      <c r="OOM1" t="s">
        <v>10772</v>
      </c>
      <c r="OON1" t="s">
        <v>10773</v>
      </c>
      <c r="OOO1" t="s">
        <v>10774</v>
      </c>
      <c r="OOP1" t="s">
        <v>10775</v>
      </c>
      <c r="OOQ1" t="s">
        <v>10776</v>
      </c>
      <c r="OOR1" t="s">
        <v>10777</v>
      </c>
      <c r="OOS1" t="s">
        <v>10778</v>
      </c>
      <c r="OOT1" t="s">
        <v>10779</v>
      </c>
      <c r="OOU1" t="s">
        <v>10780</v>
      </c>
      <c r="OOV1" t="s">
        <v>10781</v>
      </c>
      <c r="OOW1" t="s">
        <v>10782</v>
      </c>
      <c r="OOX1" t="s">
        <v>10783</v>
      </c>
      <c r="OOY1" t="s">
        <v>10784</v>
      </c>
      <c r="OOZ1" t="s">
        <v>10785</v>
      </c>
      <c r="OPA1" t="s">
        <v>10786</v>
      </c>
      <c r="OPB1" t="s">
        <v>10787</v>
      </c>
      <c r="OPC1" t="s">
        <v>10788</v>
      </c>
      <c r="OPD1" t="s">
        <v>10789</v>
      </c>
      <c r="OPE1" t="s">
        <v>10790</v>
      </c>
      <c r="OPF1" t="s">
        <v>10791</v>
      </c>
      <c r="OPG1" t="s">
        <v>10792</v>
      </c>
      <c r="OPH1" t="s">
        <v>10793</v>
      </c>
      <c r="OPI1" t="s">
        <v>10794</v>
      </c>
      <c r="OPJ1" t="s">
        <v>10795</v>
      </c>
      <c r="OPK1" t="s">
        <v>10796</v>
      </c>
      <c r="OPL1" t="s">
        <v>10797</v>
      </c>
      <c r="OPM1" t="s">
        <v>10798</v>
      </c>
      <c r="OPN1" t="s">
        <v>10799</v>
      </c>
      <c r="OPO1" t="s">
        <v>10800</v>
      </c>
      <c r="OPP1" t="s">
        <v>10801</v>
      </c>
      <c r="OPQ1" t="s">
        <v>10802</v>
      </c>
      <c r="OPR1" t="s">
        <v>10803</v>
      </c>
      <c r="OPS1" t="s">
        <v>10804</v>
      </c>
      <c r="OPT1" t="s">
        <v>10805</v>
      </c>
      <c r="OPU1" t="s">
        <v>10806</v>
      </c>
      <c r="OPV1" t="s">
        <v>10807</v>
      </c>
      <c r="OPW1" t="s">
        <v>10808</v>
      </c>
      <c r="OPX1" t="s">
        <v>10809</v>
      </c>
      <c r="OPY1" t="s">
        <v>10810</v>
      </c>
      <c r="OPZ1" t="s">
        <v>10811</v>
      </c>
      <c r="OQA1" t="s">
        <v>10812</v>
      </c>
      <c r="OQB1" t="s">
        <v>10813</v>
      </c>
      <c r="OQC1" t="s">
        <v>10814</v>
      </c>
      <c r="OQD1" t="s">
        <v>10815</v>
      </c>
      <c r="OQE1" t="s">
        <v>10816</v>
      </c>
      <c r="OQF1" t="s">
        <v>10817</v>
      </c>
      <c r="OQG1" t="s">
        <v>10818</v>
      </c>
      <c r="OQH1" t="s">
        <v>10819</v>
      </c>
      <c r="OQI1" t="s">
        <v>10820</v>
      </c>
      <c r="OQJ1" t="s">
        <v>10821</v>
      </c>
      <c r="OQK1" t="s">
        <v>10822</v>
      </c>
      <c r="OQL1" t="s">
        <v>10823</v>
      </c>
      <c r="OQM1" t="s">
        <v>10824</v>
      </c>
      <c r="OQN1" t="s">
        <v>10825</v>
      </c>
      <c r="OQO1" t="s">
        <v>10826</v>
      </c>
      <c r="OQP1" t="s">
        <v>10827</v>
      </c>
      <c r="OQQ1" t="s">
        <v>10828</v>
      </c>
      <c r="OQR1" t="s">
        <v>10829</v>
      </c>
      <c r="OQS1" t="s">
        <v>10830</v>
      </c>
      <c r="OQT1" t="s">
        <v>10831</v>
      </c>
      <c r="OQU1" t="s">
        <v>10832</v>
      </c>
      <c r="OQV1" t="s">
        <v>10833</v>
      </c>
      <c r="OQW1" t="s">
        <v>10834</v>
      </c>
      <c r="OQX1" t="s">
        <v>10835</v>
      </c>
      <c r="OQY1" t="s">
        <v>10836</v>
      </c>
      <c r="OQZ1" t="s">
        <v>10837</v>
      </c>
      <c r="ORA1" t="s">
        <v>10838</v>
      </c>
      <c r="ORB1" t="s">
        <v>10839</v>
      </c>
      <c r="ORC1" t="s">
        <v>10840</v>
      </c>
      <c r="ORD1" t="s">
        <v>10841</v>
      </c>
      <c r="ORE1" t="s">
        <v>10842</v>
      </c>
      <c r="ORF1" t="s">
        <v>10843</v>
      </c>
      <c r="ORG1" t="s">
        <v>10844</v>
      </c>
      <c r="ORH1" t="s">
        <v>10845</v>
      </c>
      <c r="ORI1" t="s">
        <v>10846</v>
      </c>
      <c r="ORJ1" t="s">
        <v>10847</v>
      </c>
      <c r="ORK1" t="s">
        <v>10848</v>
      </c>
      <c r="ORL1" t="s">
        <v>10849</v>
      </c>
      <c r="ORM1" t="s">
        <v>10850</v>
      </c>
      <c r="ORN1" t="s">
        <v>10851</v>
      </c>
      <c r="ORO1" t="s">
        <v>10852</v>
      </c>
      <c r="ORP1" t="s">
        <v>10853</v>
      </c>
      <c r="ORQ1" t="s">
        <v>10854</v>
      </c>
      <c r="ORR1" t="s">
        <v>10855</v>
      </c>
      <c r="ORS1" t="s">
        <v>10856</v>
      </c>
      <c r="ORT1" t="s">
        <v>10857</v>
      </c>
      <c r="ORU1" t="s">
        <v>10858</v>
      </c>
      <c r="ORV1" t="s">
        <v>10859</v>
      </c>
      <c r="ORW1" t="s">
        <v>10860</v>
      </c>
      <c r="ORX1" t="s">
        <v>10861</v>
      </c>
      <c r="ORY1" t="s">
        <v>10862</v>
      </c>
      <c r="ORZ1" t="s">
        <v>10863</v>
      </c>
      <c r="OSA1" t="s">
        <v>10864</v>
      </c>
      <c r="OSB1" t="s">
        <v>10865</v>
      </c>
      <c r="OSC1" t="s">
        <v>10866</v>
      </c>
      <c r="OSD1" t="s">
        <v>10867</v>
      </c>
      <c r="OSE1" t="s">
        <v>10868</v>
      </c>
      <c r="OSF1" t="s">
        <v>10869</v>
      </c>
      <c r="OSG1" t="s">
        <v>10870</v>
      </c>
      <c r="OSH1" t="s">
        <v>10871</v>
      </c>
      <c r="OSI1" t="s">
        <v>10872</v>
      </c>
      <c r="OSJ1" t="s">
        <v>10873</v>
      </c>
      <c r="OSK1" t="s">
        <v>10874</v>
      </c>
      <c r="OSL1" t="s">
        <v>10875</v>
      </c>
      <c r="OSM1" t="s">
        <v>10876</v>
      </c>
      <c r="OSN1" t="s">
        <v>10877</v>
      </c>
      <c r="OSO1" t="s">
        <v>10878</v>
      </c>
      <c r="OSP1" t="s">
        <v>10879</v>
      </c>
      <c r="OSQ1" t="s">
        <v>10880</v>
      </c>
      <c r="OSR1" t="s">
        <v>10881</v>
      </c>
      <c r="OSS1" t="s">
        <v>10882</v>
      </c>
      <c r="OST1" t="s">
        <v>10883</v>
      </c>
      <c r="OSU1" t="s">
        <v>10884</v>
      </c>
      <c r="OSV1" t="s">
        <v>10885</v>
      </c>
      <c r="OSW1" t="s">
        <v>10886</v>
      </c>
      <c r="OSX1" t="s">
        <v>10887</v>
      </c>
      <c r="OSY1" t="s">
        <v>10888</v>
      </c>
      <c r="OSZ1" t="s">
        <v>10889</v>
      </c>
      <c r="OTA1" t="s">
        <v>10890</v>
      </c>
      <c r="OTB1" t="s">
        <v>10891</v>
      </c>
      <c r="OTC1" t="s">
        <v>10892</v>
      </c>
      <c r="OTD1" t="s">
        <v>10893</v>
      </c>
      <c r="OTE1" t="s">
        <v>10894</v>
      </c>
      <c r="OTF1" t="s">
        <v>10895</v>
      </c>
      <c r="OTG1" t="s">
        <v>10896</v>
      </c>
      <c r="OTH1" t="s">
        <v>10897</v>
      </c>
      <c r="OTI1" t="s">
        <v>10898</v>
      </c>
      <c r="OTJ1" t="s">
        <v>10899</v>
      </c>
      <c r="OTK1" t="s">
        <v>10900</v>
      </c>
      <c r="OTL1" t="s">
        <v>10901</v>
      </c>
      <c r="OTM1" t="s">
        <v>10902</v>
      </c>
      <c r="OTN1" t="s">
        <v>10903</v>
      </c>
      <c r="OTO1" t="s">
        <v>10904</v>
      </c>
      <c r="OTP1" t="s">
        <v>10905</v>
      </c>
      <c r="OTQ1" t="s">
        <v>10906</v>
      </c>
      <c r="OTR1" t="s">
        <v>10907</v>
      </c>
      <c r="OTS1" t="s">
        <v>10908</v>
      </c>
      <c r="OTT1" t="s">
        <v>10909</v>
      </c>
      <c r="OTU1" t="s">
        <v>10910</v>
      </c>
      <c r="OTV1" t="s">
        <v>10911</v>
      </c>
      <c r="OTW1" t="s">
        <v>10912</v>
      </c>
      <c r="OTX1" t="s">
        <v>10913</v>
      </c>
      <c r="OTY1" t="s">
        <v>10914</v>
      </c>
      <c r="OTZ1" t="s">
        <v>10915</v>
      </c>
      <c r="OUA1" t="s">
        <v>10916</v>
      </c>
      <c r="OUB1" t="s">
        <v>10917</v>
      </c>
      <c r="OUC1" t="s">
        <v>10918</v>
      </c>
      <c r="OUD1" t="s">
        <v>10919</v>
      </c>
      <c r="OUE1" t="s">
        <v>10920</v>
      </c>
      <c r="OUF1" t="s">
        <v>10921</v>
      </c>
      <c r="OUG1" t="s">
        <v>10922</v>
      </c>
      <c r="OUH1" t="s">
        <v>10923</v>
      </c>
      <c r="OUI1" t="s">
        <v>10924</v>
      </c>
      <c r="OUJ1" t="s">
        <v>10925</v>
      </c>
      <c r="OUK1" t="s">
        <v>10926</v>
      </c>
      <c r="OUL1" t="s">
        <v>10927</v>
      </c>
      <c r="OUM1" t="s">
        <v>10928</v>
      </c>
      <c r="OUN1" t="s">
        <v>10929</v>
      </c>
      <c r="OUO1" t="s">
        <v>10930</v>
      </c>
      <c r="OUP1" t="s">
        <v>10931</v>
      </c>
      <c r="OUQ1" t="s">
        <v>10932</v>
      </c>
      <c r="OUR1" t="s">
        <v>10933</v>
      </c>
      <c r="OUS1" t="s">
        <v>10934</v>
      </c>
      <c r="OUT1" t="s">
        <v>10935</v>
      </c>
      <c r="OUU1" t="s">
        <v>10936</v>
      </c>
      <c r="OUV1" t="s">
        <v>10937</v>
      </c>
      <c r="OUW1" t="s">
        <v>10938</v>
      </c>
      <c r="OUX1" t="s">
        <v>10939</v>
      </c>
      <c r="OUY1" t="s">
        <v>10940</v>
      </c>
      <c r="OUZ1" t="s">
        <v>10941</v>
      </c>
      <c r="OVA1" t="s">
        <v>10942</v>
      </c>
      <c r="OVB1" t="s">
        <v>10943</v>
      </c>
      <c r="OVC1" t="s">
        <v>10944</v>
      </c>
      <c r="OVD1" t="s">
        <v>10945</v>
      </c>
      <c r="OVE1" t="s">
        <v>10946</v>
      </c>
      <c r="OVF1" t="s">
        <v>10947</v>
      </c>
      <c r="OVG1" t="s">
        <v>10948</v>
      </c>
      <c r="OVH1" t="s">
        <v>10949</v>
      </c>
      <c r="OVI1" t="s">
        <v>10950</v>
      </c>
      <c r="OVJ1" t="s">
        <v>10951</v>
      </c>
      <c r="OVK1" t="s">
        <v>10952</v>
      </c>
      <c r="OVL1" t="s">
        <v>10953</v>
      </c>
      <c r="OVM1" t="s">
        <v>10954</v>
      </c>
      <c r="OVN1" t="s">
        <v>10955</v>
      </c>
      <c r="OVO1" t="s">
        <v>10956</v>
      </c>
      <c r="OVP1" t="s">
        <v>10957</v>
      </c>
      <c r="OVQ1" t="s">
        <v>10958</v>
      </c>
      <c r="OVR1" t="s">
        <v>10959</v>
      </c>
      <c r="OVS1" t="s">
        <v>10960</v>
      </c>
      <c r="OVT1" t="s">
        <v>10961</v>
      </c>
      <c r="OVU1" t="s">
        <v>10962</v>
      </c>
      <c r="OVV1" t="s">
        <v>10963</v>
      </c>
      <c r="OVW1" t="s">
        <v>10964</v>
      </c>
      <c r="OVX1" t="s">
        <v>10965</v>
      </c>
      <c r="OVY1" t="s">
        <v>10966</v>
      </c>
      <c r="OVZ1" t="s">
        <v>10967</v>
      </c>
      <c r="OWA1" t="s">
        <v>10968</v>
      </c>
      <c r="OWB1" t="s">
        <v>10969</v>
      </c>
      <c r="OWC1" t="s">
        <v>10970</v>
      </c>
      <c r="OWD1" t="s">
        <v>10971</v>
      </c>
      <c r="OWE1" t="s">
        <v>10972</v>
      </c>
      <c r="OWF1" t="s">
        <v>10973</v>
      </c>
      <c r="OWG1" t="s">
        <v>10974</v>
      </c>
      <c r="OWH1" t="s">
        <v>10975</v>
      </c>
      <c r="OWI1" t="s">
        <v>10976</v>
      </c>
      <c r="OWJ1" t="s">
        <v>10977</v>
      </c>
      <c r="OWK1" t="s">
        <v>10978</v>
      </c>
      <c r="OWL1" t="s">
        <v>10979</v>
      </c>
      <c r="OWM1" t="s">
        <v>10980</v>
      </c>
      <c r="OWN1" t="s">
        <v>10981</v>
      </c>
      <c r="OWO1" t="s">
        <v>10982</v>
      </c>
      <c r="OWP1" t="s">
        <v>10983</v>
      </c>
      <c r="OWQ1" t="s">
        <v>10984</v>
      </c>
      <c r="OWR1" t="s">
        <v>10985</v>
      </c>
      <c r="OWS1" t="s">
        <v>10986</v>
      </c>
      <c r="OWT1" t="s">
        <v>10987</v>
      </c>
      <c r="OWU1" t="s">
        <v>10988</v>
      </c>
      <c r="OWV1" t="s">
        <v>10989</v>
      </c>
      <c r="OWW1" t="s">
        <v>10990</v>
      </c>
      <c r="OWX1" t="s">
        <v>10991</v>
      </c>
      <c r="OWY1" t="s">
        <v>10992</v>
      </c>
      <c r="OWZ1" t="s">
        <v>10993</v>
      </c>
      <c r="OXA1" t="s">
        <v>10994</v>
      </c>
      <c r="OXB1" t="s">
        <v>10995</v>
      </c>
      <c r="OXC1" t="s">
        <v>10996</v>
      </c>
      <c r="OXD1" t="s">
        <v>10997</v>
      </c>
      <c r="OXE1" t="s">
        <v>10998</v>
      </c>
      <c r="OXF1" t="s">
        <v>10999</v>
      </c>
      <c r="OXG1" t="s">
        <v>11000</v>
      </c>
      <c r="OXH1" t="s">
        <v>11001</v>
      </c>
      <c r="OXI1" t="s">
        <v>11002</v>
      </c>
      <c r="OXJ1" t="s">
        <v>11003</v>
      </c>
      <c r="OXK1" t="s">
        <v>11004</v>
      </c>
      <c r="OXL1" t="s">
        <v>11005</v>
      </c>
      <c r="OXM1" t="s">
        <v>11006</v>
      </c>
      <c r="OXN1" t="s">
        <v>11007</v>
      </c>
      <c r="OXO1" t="s">
        <v>11008</v>
      </c>
      <c r="OXP1" t="s">
        <v>11009</v>
      </c>
      <c r="OXQ1" t="s">
        <v>11010</v>
      </c>
      <c r="OXR1" t="s">
        <v>11011</v>
      </c>
      <c r="OXS1" t="s">
        <v>11012</v>
      </c>
      <c r="OXT1" t="s">
        <v>11013</v>
      </c>
      <c r="OXU1" t="s">
        <v>11014</v>
      </c>
      <c r="OXV1" t="s">
        <v>11015</v>
      </c>
      <c r="OXW1" t="s">
        <v>11016</v>
      </c>
      <c r="OXX1" t="s">
        <v>11017</v>
      </c>
      <c r="OXY1" t="s">
        <v>11018</v>
      </c>
      <c r="OXZ1" t="s">
        <v>11019</v>
      </c>
      <c r="OYA1" t="s">
        <v>11020</v>
      </c>
      <c r="OYB1" t="s">
        <v>11021</v>
      </c>
      <c r="OYC1" t="s">
        <v>11022</v>
      </c>
      <c r="OYD1" t="s">
        <v>11023</v>
      </c>
      <c r="OYE1" t="s">
        <v>11024</v>
      </c>
      <c r="OYF1" t="s">
        <v>11025</v>
      </c>
      <c r="OYG1" t="s">
        <v>11026</v>
      </c>
      <c r="OYH1" t="s">
        <v>11027</v>
      </c>
      <c r="OYI1" t="s">
        <v>11028</v>
      </c>
      <c r="OYJ1" t="s">
        <v>11029</v>
      </c>
      <c r="OYK1" t="s">
        <v>11030</v>
      </c>
      <c r="OYL1" t="s">
        <v>11031</v>
      </c>
      <c r="OYM1" t="s">
        <v>11032</v>
      </c>
      <c r="OYN1" t="s">
        <v>11033</v>
      </c>
      <c r="OYO1" t="s">
        <v>11034</v>
      </c>
      <c r="OYP1" t="s">
        <v>11035</v>
      </c>
      <c r="OYQ1" t="s">
        <v>11036</v>
      </c>
      <c r="OYR1" t="s">
        <v>11037</v>
      </c>
      <c r="OYS1" t="s">
        <v>11038</v>
      </c>
      <c r="OYT1" t="s">
        <v>11039</v>
      </c>
      <c r="OYU1" t="s">
        <v>11040</v>
      </c>
      <c r="OYV1" t="s">
        <v>11041</v>
      </c>
      <c r="OYW1" t="s">
        <v>11042</v>
      </c>
      <c r="OYX1" t="s">
        <v>11043</v>
      </c>
      <c r="OYY1" t="s">
        <v>11044</v>
      </c>
      <c r="OYZ1" t="s">
        <v>11045</v>
      </c>
      <c r="OZA1" t="s">
        <v>11046</v>
      </c>
      <c r="OZB1" t="s">
        <v>11047</v>
      </c>
      <c r="OZC1" t="s">
        <v>11048</v>
      </c>
      <c r="OZD1" t="s">
        <v>11049</v>
      </c>
      <c r="OZE1" t="s">
        <v>11050</v>
      </c>
      <c r="OZF1" t="s">
        <v>11051</v>
      </c>
      <c r="OZG1" t="s">
        <v>11052</v>
      </c>
      <c r="OZH1" t="s">
        <v>11053</v>
      </c>
      <c r="OZI1" t="s">
        <v>11054</v>
      </c>
      <c r="OZJ1" t="s">
        <v>11055</v>
      </c>
      <c r="OZK1" t="s">
        <v>11056</v>
      </c>
      <c r="OZL1" t="s">
        <v>11057</v>
      </c>
      <c r="OZM1" t="s">
        <v>11058</v>
      </c>
      <c r="OZN1" t="s">
        <v>11059</v>
      </c>
      <c r="OZO1" t="s">
        <v>11060</v>
      </c>
      <c r="OZP1" t="s">
        <v>11061</v>
      </c>
      <c r="OZQ1" t="s">
        <v>11062</v>
      </c>
      <c r="OZR1" t="s">
        <v>11063</v>
      </c>
      <c r="OZS1" t="s">
        <v>11064</v>
      </c>
      <c r="OZT1" t="s">
        <v>11065</v>
      </c>
      <c r="OZU1" t="s">
        <v>11066</v>
      </c>
      <c r="OZV1" t="s">
        <v>11067</v>
      </c>
      <c r="OZW1" t="s">
        <v>11068</v>
      </c>
      <c r="OZX1" t="s">
        <v>11069</v>
      </c>
      <c r="OZY1" t="s">
        <v>11070</v>
      </c>
      <c r="OZZ1" t="s">
        <v>11071</v>
      </c>
      <c r="PAA1" t="s">
        <v>11072</v>
      </c>
      <c r="PAB1" t="s">
        <v>11073</v>
      </c>
      <c r="PAC1" t="s">
        <v>11074</v>
      </c>
      <c r="PAD1" t="s">
        <v>11075</v>
      </c>
      <c r="PAE1" t="s">
        <v>11076</v>
      </c>
      <c r="PAF1" t="s">
        <v>11077</v>
      </c>
      <c r="PAG1" t="s">
        <v>11078</v>
      </c>
      <c r="PAH1" t="s">
        <v>11079</v>
      </c>
      <c r="PAI1" t="s">
        <v>11080</v>
      </c>
      <c r="PAJ1" t="s">
        <v>11081</v>
      </c>
      <c r="PAK1" t="s">
        <v>11082</v>
      </c>
      <c r="PAL1" t="s">
        <v>11083</v>
      </c>
      <c r="PAM1" t="s">
        <v>11084</v>
      </c>
      <c r="PAN1" t="s">
        <v>11085</v>
      </c>
      <c r="PAO1" t="s">
        <v>11086</v>
      </c>
      <c r="PAP1" t="s">
        <v>11087</v>
      </c>
      <c r="PAQ1" t="s">
        <v>11088</v>
      </c>
      <c r="PAR1" t="s">
        <v>11089</v>
      </c>
      <c r="PAS1" t="s">
        <v>11090</v>
      </c>
      <c r="PAT1" t="s">
        <v>11091</v>
      </c>
      <c r="PAU1" t="s">
        <v>11092</v>
      </c>
      <c r="PAV1" t="s">
        <v>11093</v>
      </c>
      <c r="PAW1" t="s">
        <v>11094</v>
      </c>
      <c r="PAX1" t="s">
        <v>11095</v>
      </c>
      <c r="PAY1" t="s">
        <v>11096</v>
      </c>
      <c r="PAZ1" t="s">
        <v>11097</v>
      </c>
      <c r="PBA1" t="s">
        <v>11098</v>
      </c>
      <c r="PBB1" t="s">
        <v>11099</v>
      </c>
      <c r="PBC1" t="s">
        <v>11100</v>
      </c>
      <c r="PBD1" t="s">
        <v>11101</v>
      </c>
      <c r="PBE1" t="s">
        <v>11102</v>
      </c>
      <c r="PBF1" t="s">
        <v>11103</v>
      </c>
      <c r="PBG1" t="s">
        <v>11104</v>
      </c>
      <c r="PBH1" t="s">
        <v>11105</v>
      </c>
      <c r="PBI1" t="s">
        <v>11106</v>
      </c>
      <c r="PBJ1" t="s">
        <v>11107</v>
      </c>
      <c r="PBK1" t="s">
        <v>11108</v>
      </c>
      <c r="PBL1" t="s">
        <v>11109</v>
      </c>
      <c r="PBM1" t="s">
        <v>11110</v>
      </c>
      <c r="PBN1" t="s">
        <v>11111</v>
      </c>
      <c r="PBO1" t="s">
        <v>11112</v>
      </c>
      <c r="PBP1" t="s">
        <v>11113</v>
      </c>
      <c r="PBQ1" t="s">
        <v>11114</v>
      </c>
      <c r="PBR1" t="s">
        <v>11115</v>
      </c>
      <c r="PBS1" t="s">
        <v>11116</v>
      </c>
      <c r="PBT1" t="s">
        <v>11117</v>
      </c>
      <c r="PBU1" t="s">
        <v>11118</v>
      </c>
      <c r="PBV1" t="s">
        <v>11119</v>
      </c>
      <c r="PBW1" t="s">
        <v>11120</v>
      </c>
      <c r="PBX1" t="s">
        <v>11121</v>
      </c>
      <c r="PBY1" t="s">
        <v>11122</v>
      </c>
      <c r="PBZ1" t="s">
        <v>11123</v>
      </c>
      <c r="PCA1" t="s">
        <v>11124</v>
      </c>
      <c r="PCB1" t="s">
        <v>11125</v>
      </c>
      <c r="PCC1" t="s">
        <v>11126</v>
      </c>
      <c r="PCD1" t="s">
        <v>11127</v>
      </c>
      <c r="PCE1" t="s">
        <v>11128</v>
      </c>
      <c r="PCF1" t="s">
        <v>11129</v>
      </c>
      <c r="PCG1" t="s">
        <v>11130</v>
      </c>
      <c r="PCH1" t="s">
        <v>11131</v>
      </c>
      <c r="PCI1" t="s">
        <v>11132</v>
      </c>
      <c r="PCJ1" t="s">
        <v>11133</v>
      </c>
      <c r="PCK1" t="s">
        <v>11134</v>
      </c>
      <c r="PCL1" t="s">
        <v>11135</v>
      </c>
      <c r="PCM1" t="s">
        <v>11136</v>
      </c>
      <c r="PCN1" t="s">
        <v>11137</v>
      </c>
      <c r="PCO1" t="s">
        <v>11138</v>
      </c>
      <c r="PCP1" t="s">
        <v>11139</v>
      </c>
      <c r="PCQ1" t="s">
        <v>11140</v>
      </c>
      <c r="PCR1" t="s">
        <v>11141</v>
      </c>
      <c r="PCS1" t="s">
        <v>11142</v>
      </c>
      <c r="PCT1" t="s">
        <v>11143</v>
      </c>
      <c r="PCU1" t="s">
        <v>11144</v>
      </c>
      <c r="PCV1" t="s">
        <v>11145</v>
      </c>
      <c r="PCW1" t="s">
        <v>11146</v>
      </c>
      <c r="PCX1" t="s">
        <v>11147</v>
      </c>
      <c r="PCY1" t="s">
        <v>11148</v>
      </c>
      <c r="PCZ1" t="s">
        <v>11149</v>
      </c>
      <c r="PDA1" t="s">
        <v>11150</v>
      </c>
      <c r="PDB1" t="s">
        <v>11151</v>
      </c>
      <c r="PDC1" t="s">
        <v>11152</v>
      </c>
      <c r="PDD1" t="s">
        <v>11153</v>
      </c>
      <c r="PDE1" t="s">
        <v>11154</v>
      </c>
      <c r="PDF1" t="s">
        <v>11155</v>
      </c>
      <c r="PDG1" t="s">
        <v>11156</v>
      </c>
      <c r="PDH1" t="s">
        <v>11157</v>
      </c>
      <c r="PDI1" t="s">
        <v>11158</v>
      </c>
      <c r="PDJ1" t="s">
        <v>11159</v>
      </c>
      <c r="PDK1" t="s">
        <v>11160</v>
      </c>
      <c r="PDL1" t="s">
        <v>11161</v>
      </c>
      <c r="PDM1" t="s">
        <v>11162</v>
      </c>
      <c r="PDN1" t="s">
        <v>11163</v>
      </c>
      <c r="PDO1" t="s">
        <v>11164</v>
      </c>
      <c r="PDP1" t="s">
        <v>11165</v>
      </c>
      <c r="PDQ1" t="s">
        <v>11166</v>
      </c>
      <c r="PDR1" t="s">
        <v>11167</v>
      </c>
      <c r="PDS1" t="s">
        <v>11168</v>
      </c>
      <c r="PDT1" t="s">
        <v>11169</v>
      </c>
      <c r="PDU1" t="s">
        <v>11170</v>
      </c>
      <c r="PDV1" t="s">
        <v>11171</v>
      </c>
      <c r="PDW1" t="s">
        <v>11172</v>
      </c>
      <c r="PDX1" t="s">
        <v>11173</v>
      </c>
      <c r="PDY1" t="s">
        <v>11174</v>
      </c>
      <c r="PDZ1" t="s">
        <v>11175</v>
      </c>
      <c r="PEA1" t="s">
        <v>11176</v>
      </c>
      <c r="PEB1" t="s">
        <v>11177</v>
      </c>
      <c r="PEC1" t="s">
        <v>11178</v>
      </c>
      <c r="PED1" t="s">
        <v>11179</v>
      </c>
      <c r="PEE1" t="s">
        <v>11180</v>
      </c>
      <c r="PEF1" t="s">
        <v>11181</v>
      </c>
      <c r="PEG1" t="s">
        <v>11182</v>
      </c>
      <c r="PEH1" t="s">
        <v>11183</v>
      </c>
      <c r="PEI1" t="s">
        <v>11184</v>
      </c>
      <c r="PEJ1" t="s">
        <v>11185</v>
      </c>
      <c r="PEK1" t="s">
        <v>11186</v>
      </c>
      <c r="PEL1" t="s">
        <v>11187</v>
      </c>
      <c r="PEM1" t="s">
        <v>11188</v>
      </c>
      <c r="PEN1" t="s">
        <v>11189</v>
      </c>
      <c r="PEO1" t="s">
        <v>11190</v>
      </c>
      <c r="PEP1" t="s">
        <v>11191</v>
      </c>
      <c r="PEQ1" t="s">
        <v>11192</v>
      </c>
      <c r="PER1" t="s">
        <v>11193</v>
      </c>
      <c r="PES1" t="s">
        <v>11194</v>
      </c>
      <c r="PET1" t="s">
        <v>11195</v>
      </c>
      <c r="PEU1" t="s">
        <v>11196</v>
      </c>
      <c r="PEV1" t="s">
        <v>11197</v>
      </c>
      <c r="PEW1" t="s">
        <v>11198</v>
      </c>
      <c r="PEX1" t="s">
        <v>11199</v>
      </c>
      <c r="PEY1" t="s">
        <v>11200</v>
      </c>
      <c r="PEZ1" t="s">
        <v>11201</v>
      </c>
      <c r="PFA1" t="s">
        <v>11202</v>
      </c>
      <c r="PFB1" t="s">
        <v>11203</v>
      </c>
      <c r="PFC1" t="s">
        <v>11204</v>
      </c>
      <c r="PFD1" t="s">
        <v>11205</v>
      </c>
      <c r="PFE1" t="s">
        <v>11206</v>
      </c>
      <c r="PFF1" t="s">
        <v>11207</v>
      </c>
      <c r="PFG1" t="s">
        <v>11208</v>
      </c>
      <c r="PFH1" t="s">
        <v>11209</v>
      </c>
      <c r="PFI1" t="s">
        <v>11210</v>
      </c>
      <c r="PFJ1" t="s">
        <v>11211</v>
      </c>
      <c r="PFK1" t="s">
        <v>11212</v>
      </c>
      <c r="PFL1" t="s">
        <v>11213</v>
      </c>
      <c r="PFM1" t="s">
        <v>11214</v>
      </c>
      <c r="PFN1" t="s">
        <v>11215</v>
      </c>
      <c r="PFO1" t="s">
        <v>11216</v>
      </c>
      <c r="PFP1" t="s">
        <v>11217</v>
      </c>
      <c r="PFQ1" t="s">
        <v>11218</v>
      </c>
      <c r="PFR1" t="s">
        <v>11219</v>
      </c>
      <c r="PFS1" t="s">
        <v>11220</v>
      </c>
      <c r="PFT1" t="s">
        <v>11221</v>
      </c>
      <c r="PFU1" t="s">
        <v>11222</v>
      </c>
      <c r="PFV1" t="s">
        <v>11223</v>
      </c>
      <c r="PFW1" t="s">
        <v>11224</v>
      </c>
      <c r="PFX1" t="s">
        <v>11225</v>
      </c>
      <c r="PFY1" t="s">
        <v>11226</v>
      </c>
      <c r="PFZ1" t="s">
        <v>11227</v>
      </c>
      <c r="PGA1" t="s">
        <v>11228</v>
      </c>
      <c r="PGB1" t="s">
        <v>11229</v>
      </c>
      <c r="PGC1" t="s">
        <v>11230</v>
      </c>
      <c r="PGD1" t="s">
        <v>11231</v>
      </c>
      <c r="PGE1" t="s">
        <v>11232</v>
      </c>
      <c r="PGF1" t="s">
        <v>11233</v>
      </c>
      <c r="PGG1" t="s">
        <v>11234</v>
      </c>
      <c r="PGH1" t="s">
        <v>11235</v>
      </c>
      <c r="PGI1" t="s">
        <v>11236</v>
      </c>
      <c r="PGJ1" t="s">
        <v>11237</v>
      </c>
      <c r="PGK1" t="s">
        <v>11238</v>
      </c>
      <c r="PGL1" t="s">
        <v>11239</v>
      </c>
      <c r="PGM1" t="s">
        <v>11240</v>
      </c>
      <c r="PGN1" t="s">
        <v>11241</v>
      </c>
      <c r="PGO1" t="s">
        <v>11242</v>
      </c>
      <c r="PGP1" t="s">
        <v>11243</v>
      </c>
      <c r="PGQ1" t="s">
        <v>11244</v>
      </c>
      <c r="PGR1" t="s">
        <v>11245</v>
      </c>
      <c r="PGS1" t="s">
        <v>11246</v>
      </c>
      <c r="PGT1" t="s">
        <v>11247</v>
      </c>
      <c r="PGU1" t="s">
        <v>11248</v>
      </c>
      <c r="PGV1" t="s">
        <v>11249</v>
      </c>
      <c r="PGW1" t="s">
        <v>11250</v>
      </c>
      <c r="PGX1" t="s">
        <v>11251</v>
      </c>
      <c r="PGY1" t="s">
        <v>11252</v>
      </c>
      <c r="PGZ1" t="s">
        <v>11253</v>
      </c>
      <c r="PHA1" t="s">
        <v>11254</v>
      </c>
      <c r="PHB1" t="s">
        <v>11255</v>
      </c>
      <c r="PHC1" t="s">
        <v>11256</v>
      </c>
      <c r="PHD1" t="s">
        <v>11257</v>
      </c>
      <c r="PHE1" t="s">
        <v>11258</v>
      </c>
      <c r="PHF1" t="s">
        <v>11259</v>
      </c>
      <c r="PHG1" t="s">
        <v>11260</v>
      </c>
      <c r="PHH1" t="s">
        <v>11261</v>
      </c>
      <c r="PHI1" t="s">
        <v>11262</v>
      </c>
      <c r="PHJ1" t="s">
        <v>11263</v>
      </c>
      <c r="PHK1" t="s">
        <v>11264</v>
      </c>
      <c r="PHL1" t="s">
        <v>11265</v>
      </c>
      <c r="PHM1" t="s">
        <v>11266</v>
      </c>
      <c r="PHN1" t="s">
        <v>11267</v>
      </c>
      <c r="PHO1" t="s">
        <v>11268</v>
      </c>
      <c r="PHP1" t="s">
        <v>11269</v>
      </c>
      <c r="PHQ1" t="s">
        <v>11270</v>
      </c>
      <c r="PHR1" t="s">
        <v>11271</v>
      </c>
      <c r="PHS1" t="s">
        <v>11272</v>
      </c>
      <c r="PHT1" t="s">
        <v>11273</v>
      </c>
      <c r="PHU1" t="s">
        <v>11274</v>
      </c>
      <c r="PHV1" t="s">
        <v>11275</v>
      </c>
      <c r="PHW1" t="s">
        <v>11276</v>
      </c>
      <c r="PHX1" t="s">
        <v>11277</v>
      </c>
      <c r="PHY1" t="s">
        <v>11278</v>
      </c>
      <c r="PHZ1" t="s">
        <v>11279</v>
      </c>
      <c r="PIA1" t="s">
        <v>11280</v>
      </c>
      <c r="PIB1" t="s">
        <v>11281</v>
      </c>
      <c r="PIC1" t="s">
        <v>11282</v>
      </c>
      <c r="PID1" t="s">
        <v>11283</v>
      </c>
      <c r="PIE1" t="s">
        <v>11284</v>
      </c>
      <c r="PIF1" t="s">
        <v>11285</v>
      </c>
      <c r="PIG1" t="s">
        <v>11286</v>
      </c>
      <c r="PIH1" t="s">
        <v>11287</v>
      </c>
      <c r="PII1" t="s">
        <v>11288</v>
      </c>
      <c r="PIJ1" t="s">
        <v>11289</v>
      </c>
      <c r="PIK1" t="s">
        <v>11290</v>
      </c>
      <c r="PIL1" t="s">
        <v>11291</v>
      </c>
      <c r="PIM1" t="s">
        <v>11292</v>
      </c>
      <c r="PIN1" t="s">
        <v>11293</v>
      </c>
      <c r="PIO1" t="s">
        <v>11294</v>
      </c>
      <c r="PIP1" t="s">
        <v>11295</v>
      </c>
      <c r="PIQ1" t="s">
        <v>11296</v>
      </c>
      <c r="PIR1" t="s">
        <v>11297</v>
      </c>
      <c r="PIS1" t="s">
        <v>11298</v>
      </c>
      <c r="PIT1" t="s">
        <v>11299</v>
      </c>
      <c r="PIU1" t="s">
        <v>11300</v>
      </c>
      <c r="PIV1" t="s">
        <v>11301</v>
      </c>
      <c r="PIW1" t="s">
        <v>11302</v>
      </c>
      <c r="PIX1" t="s">
        <v>11303</v>
      </c>
      <c r="PIY1" t="s">
        <v>11304</v>
      </c>
      <c r="PIZ1" t="s">
        <v>11305</v>
      </c>
      <c r="PJA1" t="s">
        <v>11306</v>
      </c>
      <c r="PJB1" t="s">
        <v>11307</v>
      </c>
      <c r="PJC1" t="s">
        <v>11308</v>
      </c>
      <c r="PJD1" t="s">
        <v>11309</v>
      </c>
      <c r="PJE1" t="s">
        <v>11310</v>
      </c>
      <c r="PJF1" t="s">
        <v>11311</v>
      </c>
      <c r="PJG1" t="s">
        <v>11312</v>
      </c>
      <c r="PJH1" t="s">
        <v>11313</v>
      </c>
      <c r="PJI1" t="s">
        <v>11314</v>
      </c>
      <c r="PJJ1" t="s">
        <v>11315</v>
      </c>
      <c r="PJK1" t="s">
        <v>11316</v>
      </c>
      <c r="PJL1" t="s">
        <v>11317</v>
      </c>
      <c r="PJM1" t="s">
        <v>11318</v>
      </c>
      <c r="PJN1" t="s">
        <v>11319</v>
      </c>
      <c r="PJO1" t="s">
        <v>11320</v>
      </c>
      <c r="PJP1" t="s">
        <v>11321</v>
      </c>
      <c r="PJQ1" t="s">
        <v>11322</v>
      </c>
      <c r="PJR1" t="s">
        <v>11323</v>
      </c>
      <c r="PJS1" t="s">
        <v>11324</v>
      </c>
      <c r="PJT1" t="s">
        <v>11325</v>
      </c>
      <c r="PJU1" t="s">
        <v>11326</v>
      </c>
      <c r="PJV1" t="s">
        <v>11327</v>
      </c>
      <c r="PJW1" t="s">
        <v>11328</v>
      </c>
      <c r="PJX1" t="s">
        <v>11329</v>
      </c>
      <c r="PJY1" t="s">
        <v>11330</v>
      </c>
      <c r="PJZ1" t="s">
        <v>11331</v>
      </c>
      <c r="PKA1" t="s">
        <v>11332</v>
      </c>
      <c r="PKB1" t="s">
        <v>11333</v>
      </c>
      <c r="PKC1" t="s">
        <v>11334</v>
      </c>
      <c r="PKD1" t="s">
        <v>11335</v>
      </c>
      <c r="PKE1" t="s">
        <v>11336</v>
      </c>
      <c r="PKF1" t="s">
        <v>11337</v>
      </c>
      <c r="PKG1" t="s">
        <v>11338</v>
      </c>
      <c r="PKH1" t="s">
        <v>11339</v>
      </c>
      <c r="PKI1" t="s">
        <v>11340</v>
      </c>
      <c r="PKJ1" t="s">
        <v>11341</v>
      </c>
      <c r="PKK1" t="s">
        <v>11342</v>
      </c>
      <c r="PKL1" t="s">
        <v>11343</v>
      </c>
      <c r="PKM1" t="s">
        <v>11344</v>
      </c>
      <c r="PKN1" t="s">
        <v>11345</v>
      </c>
      <c r="PKO1" t="s">
        <v>11346</v>
      </c>
      <c r="PKP1" t="s">
        <v>11347</v>
      </c>
      <c r="PKQ1" t="s">
        <v>11348</v>
      </c>
      <c r="PKR1" t="s">
        <v>11349</v>
      </c>
      <c r="PKS1" t="s">
        <v>11350</v>
      </c>
      <c r="PKT1" t="s">
        <v>11351</v>
      </c>
      <c r="PKU1" t="s">
        <v>11352</v>
      </c>
      <c r="PKV1" t="s">
        <v>11353</v>
      </c>
      <c r="PKW1" t="s">
        <v>11354</v>
      </c>
      <c r="PKX1" t="s">
        <v>11355</v>
      </c>
      <c r="PKY1" t="s">
        <v>11356</v>
      </c>
      <c r="PKZ1" t="s">
        <v>11357</v>
      </c>
      <c r="PLA1" t="s">
        <v>11358</v>
      </c>
      <c r="PLB1" t="s">
        <v>11359</v>
      </c>
      <c r="PLC1" t="s">
        <v>11360</v>
      </c>
      <c r="PLD1" t="s">
        <v>11361</v>
      </c>
      <c r="PLE1" t="s">
        <v>11362</v>
      </c>
      <c r="PLF1" t="s">
        <v>11363</v>
      </c>
      <c r="PLG1" t="s">
        <v>11364</v>
      </c>
      <c r="PLH1" t="s">
        <v>11365</v>
      </c>
      <c r="PLI1" t="s">
        <v>11366</v>
      </c>
      <c r="PLJ1" t="s">
        <v>11367</v>
      </c>
      <c r="PLK1" t="s">
        <v>11368</v>
      </c>
      <c r="PLL1" t="s">
        <v>11369</v>
      </c>
      <c r="PLM1" t="s">
        <v>11370</v>
      </c>
      <c r="PLN1" t="s">
        <v>11371</v>
      </c>
      <c r="PLO1" t="s">
        <v>11372</v>
      </c>
      <c r="PLP1" t="s">
        <v>11373</v>
      </c>
      <c r="PLQ1" t="s">
        <v>11374</v>
      </c>
      <c r="PLR1" t="s">
        <v>11375</v>
      </c>
      <c r="PLS1" t="s">
        <v>11376</v>
      </c>
      <c r="PLT1" t="s">
        <v>11377</v>
      </c>
      <c r="PLU1" t="s">
        <v>11378</v>
      </c>
      <c r="PLV1" t="s">
        <v>11379</v>
      </c>
      <c r="PLW1" t="s">
        <v>11380</v>
      </c>
      <c r="PLX1" t="s">
        <v>11381</v>
      </c>
      <c r="PLY1" t="s">
        <v>11382</v>
      </c>
      <c r="PLZ1" t="s">
        <v>11383</v>
      </c>
      <c r="PMA1" t="s">
        <v>11384</v>
      </c>
      <c r="PMB1" t="s">
        <v>11385</v>
      </c>
      <c r="PMC1" t="s">
        <v>11386</v>
      </c>
      <c r="PMD1" t="s">
        <v>11387</v>
      </c>
      <c r="PME1" t="s">
        <v>11388</v>
      </c>
      <c r="PMF1" t="s">
        <v>11389</v>
      </c>
      <c r="PMG1" t="s">
        <v>11390</v>
      </c>
      <c r="PMH1" t="s">
        <v>11391</v>
      </c>
      <c r="PMI1" t="s">
        <v>11392</v>
      </c>
      <c r="PMJ1" t="s">
        <v>11393</v>
      </c>
      <c r="PMK1" t="s">
        <v>11394</v>
      </c>
      <c r="PML1" t="s">
        <v>11395</v>
      </c>
      <c r="PMM1" t="s">
        <v>11396</v>
      </c>
      <c r="PMN1" t="s">
        <v>11397</v>
      </c>
      <c r="PMO1" t="s">
        <v>11398</v>
      </c>
      <c r="PMP1" t="s">
        <v>11399</v>
      </c>
      <c r="PMQ1" t="s">
        <v>11400</v>
      </c>
      <c r="PMR1" t="s">
        <v>11401</v>
      </c>
      <c r="PMS1" t="s">
        <v>11402</v>
      </c>
      <c r="PMT1" t="s">
        <v>11403</v>
      </c>
      <c r="PMU1" t="s">
        <v>11404</v>
      </c>
      <c r="PMV1" t="s">
        <v>11405</v>
      </c>
      <c r="PMW1" t="s">
        <v>11406</v>
      </c>
      <c r="PMX1" t="s">
        <v>11407</v>
      </c>
      <c r="PMY1" t="s">
        <v>11408</v>
      </c>
      <c r="PMZ1" t="s">
        <v>11409</v>
      </c>
      <c r="PNA1" t="s">
        <v>11410</v>
      </c>
      <c r="PNB1" t="s">
        <v>11411</v>
      </c>
      <c r="PNC1" t="s">
        <v>11412</v>
      </c>
      <c r="PND1" t="s">
        <v>11413</v>
      </c>
      <c r="PNE1" t="s">
        <v>11414</v>
      </c>
      <c r="PNF1" t="s">
        <v>11415</v>
      </c>
      <c r="PNG1" t="s">
        <v>11416</v>
      </c>
      <c r="PNH1" t="s">
        <v>11417</v>
      </c>
      <c r="PNI1" t="s">
        <v>11418</v>
      </c>
      <c r="PNJ1" t="s">
        <v>11419</v>
      </c>
      <c r="PNK1" t="s">
        <v>11420</v>
      </c>
      <c r="PNL1" t="s">
        <v>11421</v>
      </c>
      <c r="PNM1" t="s">
        <v>11422</v>
      </c>
      <c r="PNN1" t="s">
        <v>11423</v>
      </c>
      <c r="PNO1" t="s">
        <v>11424</v>
      </c>
      <c r="PNP1" t="s">
        <v>11425</v>
      </c>
      <c r="PNQ1" t="s">
        <v>11426</v>
      </c>
      <c r="PNR1" t="s">
        <v>11427</v>
      </c>
      <c r="PNS1" t="s">
        <v>11428</v>
      </c>
      <c r="PNT1" t="s">
        <v>11429</v>
      </c>
      <c r="PNU1" t="s">
        <v>11430</v>
      </c>
      <c r="PNV1" t="s">
        <v>11431</v>
      </c>
      <c r="PNW1" t="s">
        <v>11432</v>
      </c>
      <c r="PNX1" t="s">
        <v>11433</v>
      </c>
      <c r="PNY1" t="s">
        <v>11434</v>
      </c>
      <c r="PNZ1" t="s">
        <v>11435</v>
      </c>
      <c r="POA1" t="s">
        <v>11436</v>
      </c>
      <c r="POB1" t="s">
        <v>11437</v>
      </c>
      <c r="POC1" t="s">
        <v>11438</v>
      </c>
      <c r="POD1" t="s">
        <v>11439</v>
      </c>
      <c r="POE1" t="s">
        <v>11440</v>
      </c>
      <c r="POF1" t="s">
        <v>11441</v>
      </c>
      <c r="POG1" t="s">
        <v>11442</v>
      </c>
      <c r="POH1" t="s">
        <v>11443</v>
      </c>
      <c r="POI1" t="s">
        <v>11444</v>
      </c>
      <c r="POJ1" t="s">
        <v>11445</v>
      </c>
      <c r="POK1" t="s">
        <v>11446</v>
      </c>
      <c r="POL1" t="s">
        <v>11447</v>
      </c>
      <c r="POM1" t="s">
        <v>11448</v>
      </c>
      <c r="PON1" t="s">
        <v>11449</v>
      </c>
      <c r="POO1" t="s">
        <v>11450</v>
      </c>
      <c r="POP1" t="s">
        <v>11451</v>
      </c>
      <c r="POQ1" t="s">
        <v>11452</v>
      </c>
      <c r="POR1" t="s">
        <v>11453</v>
      </c>
      <c r="POS1" t="s">
        <v>11454</v>
      </c>
      <c r="POT1" t="s">
        <v>11455</v>
      </c>
      <c r="POU1" t="s">
        <v>11456</v>
      </c>
      <c r="POV1" t="s">
        <v>11457</v>
      </c>
      <c r="POW1" t="s">
        <v>11458</v>
      </c>
      <c r="POX1" t="s">
        <v>11459</v>
      </c>
      <c r="POY1" t="s">
        <v>11460</v>
      </c>
      <c r="POZ1" t="s">
        <v>11461</v>
      </c>
      <c r="PPA1" t="s">
        <v>11462</v>
      </c>
      <c r="PPB1" t="s">
        <v>11463</v>
      </c>
      <c r="PPC1" t="s">
        <v>11464</v>
      </c>
      <c r="PPD1" t="s">
        <v>11465</v>
      </c>
      <c r="PPE1" t="s">
        <v>11466</v>
      </c>
      <c r="PPF1" t="s">
        <v>11467</v>
      </c>
      <c r="PPG1" t="s">
        <v>11468</v>
      </c>
      <c r="PPH1" t="s">
        <v>11469</v>
      </c>
      <c r="PPI1" t="s">
        <v>11470</v>
      </c>
      <c r="PPJ1" t="s">
        <v>11471</v>
      </c>
      <c r="PPK1" t="s">
        <v>11472</v>
      </c>
      <c r="PPL1" t="s">
        <v>11473</v>
      </c>
      <c r="PPM1" t="s">
        <v>11474</v>
      </c>
      <c r="PPN1" t="s">
        <v>11475</v>
      </c>
      <c r="PPO1" t="s">
        <v>11476</v>
      </c>
      <c r="PPP1" t="s">
        <v>11477</v>
      </c>
      <c r="PPQ1" t="s">
        <v>11478</v>
      </c>
      <c r="PPR1" t="s">
        <v>11479</v>
      </c>
      <c r="PPS1" t="s">
        <v>11480</v>
      </c>
      <c r="PPT1" t="s">
        <v>11481</v>
      </c>
      <c r="PPU1" t="s">
        <v>11482</v>
      </c>
      <c r="PPV1" t="s">
        <v>11483</v>
      </c>
      <c r="PPW1" t="s">
        <v>11484</v>
      </c>
      <c r="PPX1" t="s">
        <v>11485</v>
      </c>
      <c r="PPY1" t="s">
        <v>11486</v>
      </c>
      <c r="PPZ1" t="s">
        <v>11487</v>
      </c>
      <c r="PQA1" t="s">
        <v>11488</v>
      </c>
      <c r="PQB1" t="s">
        <v>11489</v>
      </c>
      <c r="PQC1" t="s">
        <v>11490</v>
      </c>
      <c r="PQD1" t="s">
        <v>11491</v>
      </c>
      <c r="PQE1" t="s">
        <v>11492</v>
      </c>
      <c r="PQF1" t="s">
        <v>11493</v>
      </c>
      <c r="PQG1" t="s">
        <v>11494</v>
      </c>
      <c r="PQH1" t="s">
        <v>11495</v>
      </c>
      <c r="PQI1" t="s">
        <v>11496</v>
      </c>
      <c r="PQJ1" t="s">
        <v>11497</v>
      </c>
      <c r="PQK1" t="s">
        <v>11498</v>
      </c>
      <c r="PQL1" t="s">
        <v>11499</v>
      </c>
      <c r="PQM1" t="s">
        <v>11500</v>
      </c>
      <c r="PQN1" t="s">
        <v>11501</v>
      </c>
      <c r="PQO1" t="s">
        <v>11502</v>
      </c>
      <c r="PQP1" t="s">
        <v>11503</v>
      </c>
      <c r="PQQ1" t="s">
        <v>11504</v>
      </c>
      <c r="PQR1" t="s">
        <v>11505</v>
      </c>
      <c r="PQS1" t="s">
        <v>11506</v>
      </c>
      <c r="PQT1" t="s">
        <v>11507</v>
      </c>
      <c r="PQU1" t="s">
        <v>11508</v>
      </c>
      <c r="PQV1" t="s">
        <v>11509</v>
      </c>
      <c r="PQW1" t="s">
        <v>11510</v>
      </c>
      <c r="PQX1" t="s">
        <v>11511</v>
      </c>
      <c r="PQY1" t="s">
        <v>11512</v>
      </c>
      <c r="PQZ1" t="s">
        <v>11513</v>
      </c>
      <c r="PRA1" t="s">
        <v>11514</v>
      </c>
      <c r="PRB1" t="s">
        <v>11515</v>
      </c>
      <c r="PRC1" t="s">
        <v>11516</v>
      </c>
      <c r="PRD1" t="s">
        <v>11517</v>
      </c>
      <c r="PRE1" t="s">
        <v>11518</v>
      </c>
      <c r="PRF1" t="s">
        <v>11519</v>
      </c>
      <c r="PRG1" t="s">
        <v>11520</v>
      </c>
      <c r="PRH1" t="s">
        <v>11521</v>
      </c>
      <c r="PRI1" t="s">
        <v>11522</v>
      </c>
      <c r="PRJ1" t="s">
        <v>11523</v>
      </c>
      <c r="PRK1" t="s">
        <v>11524</v>
      </c>
      <c r="PRL1" t="s">
        <v>11525</v>
      </c>
      <c r="PRM1" t="s">
        <v>11526</v>
      </c>
      <c r="PRN1" t="s">
        <v>11527</v>
      </c>
      <c r="PRO1" t="s">
        <v>11528</v>
      </c>
      <c r="PRP1" t="s">
        <v>11529</v>
      </c>
      <c r="PRQ1" t="s">
        <v>11530</v>
      </c>
      <c r="PRR1" t="s">
        <v>11531</v>
      </c>
      <c r="PRS1" t="s">
        <v>11532</v>
      </c>
      <c r="PRT1" t="s">
        <v>11533</v>
      </c>
      <c r="PRU1" t="s">
        <v>11534</v>
      </c>
      <c r="PRV1" t="s">
        <v>11535</v>
      </c>
      <c r="PRW1" t="s">
        <v>11536</v>
      </c>
      <c r="PRX1" t="s">
        <v>11537</v>
      </c>
      <c r="PRY1" t="s">
        <v>11538</v>
      </c>
      <c r="PRZ1" t="s">
        <v>11539</v>
      </c>
      <c r="PSA1" t="s">
        <v>11540</v>
      </c>
      <c r="PSB1" t="s">
        <v>11541</v>
      </c>
      <c r="PSC1" t="s">
        <v>11542</v>
      </c>
      <c r="PSD1" t="s">
        <v>11543</v>
      </c>
      <c r="PSE1" t="s">
        <v>11544</v>
      </c>
      <c r="PSF1" t="s">
        <v>11545</v>
      </c>
      <c r="PSG1" t="s">
        <v>11546</v>
      </c>
      <c r="PSH1" t="s">
        <v>11547</v>
      </c>
      <c r="PSI1" t="s">
        <v>11548</v>
      </c>
      <c r="PSJ1" t="s">
        <v>11549</v>
      </c>
      <c r="PSK1" t="s">
        <v>11550</v>
      </c>
      <c r="PSL1" t="s">
        <v>11551</v>
      </c>
      <c r="PSM1" t="s">
        <v>11552</v>
      </c>
      <c r="PSN1" t="s">
        <v>11553</v>
      </c>
      <c r="PSO1" t="s">
        <v>11554</v>
      </c>
      <c r="PSP1" t="s">
        <v>11555</v>
      </c>
      <c r="PSQ1" t="s">
        <v>11556</v>
      </c>
      <c r="PSR1" t="s">
        <v>11557</v>
      </c>
      <c r="PSS1" t="s">
        <v>11558</v>
      </c>
      <c r="PST1" t="s">
        <v>11559</v>
      </c>
      <c r="PSU1" t="s">
        <v>11560</v>
      </c>
      <c r="PSV1" t="s">
        <v>11561</v>
      </c>
      <c r="PSW1" t="s">
        <v>11562</v>
      </c>
      <c r="PSX1" t="s">
        <v>11563</v>
      </c>
      <c r="PSY1" t="s">
        <v>11564</v>
      </c>
      <c r="PSZ1" t="s">
        <v>11565</v>
      </c>
      <c r="PTA1" t="s">
        <v>11566</v>
      </c>
      <c r="PTB1" t="s">
        <v>11567</v>
      </c>
      <c r="PTC1" t="s">
        <v>11568</v>
      </c>
      <c r="PTD1" t="s">
        <v>11569</v>
      </c>
      <c r="PTE1" t="s">
        <v>11570</v>
      </c>
      <c r="PTF1" t="s">
        <v>11571</v>
      </c>
      <c r="PTG1" t="s">
        <v>11572</v>
      </c>
      <c r="PTH1" t="s">
        <v>11573</v>
      </c>
      <c r="PTI1" t="s">
        <v>11574</v>
      </c>
      <c r="PTJ1" t="s">
        <v>11575</v>
      </c>
      <c r="PTK1" t="s">
        <v>11576</v>
      </c>
      <c r="PTL1" t="s">
        <v>11577</v>
      </c>
      <c r="PTM1" t="s">
        <v>11578</v>
      </c>
      <c r="PTN1" t="s">
        <v>11579</v>
      </c>
      <c r="PTO1" t="s">
        <v>11580</v>
      </c>
      <c r="PTP1" t="s">
        <v>11581</v>
      </c>
      <c r="PTQ1" t="s">
        <v>11582</v>
      </c>
      <c r="PTR1" t="s">
        <v>11583</v>
      </c>
      <c r="PTS1" t="s">
        <v>11584</v>
      </c>
      <c r="PTT1" t="s">
        <v>11585</v>
      </c>
      <c r="PTU1" t="s">
        <v>11586</v>
      </c>
      <c r="PTV1" t="s">
        <v>11587</v>
      </c>
      <c r="PTW1" t="s">
        <v>11588</v>
      </c>
      <c r="PTX1" t="s">
        <v>11589</v>
      </c>
      <c r="PTY1" t="s">
        <v>11590</v>
      </c>
      <c r="PTZ1" t="s">
        <v>11591</v>
      </c>
      <c r="PUA1" t="s">
        <v>11592</v>
      </c>
      <c r="PUB1" t="s">
        <v>11593</v>
      </c>
      <c r="PUC1" t="s">
        <v>11594</v>
      </c>
      <c r="PUD1" t="s">
        <v>11595</v>
      </c>
      <c r="PUE1" t="s">
        <v>11596</v>
      </c>
      <c r="PUF1" t="s">
        <v>11597</v>
      </c>
      <c r="PUG1" t="s">
        <v>11598</v>
      </c>
      <c r="PUH1" t="s">
        <v>11599</v>
      </c>
      <c r="PUI1" t="s">
        <v>11600</v>
      </c>
      <c r="PUJ1" t="s">
        <v>11601</v>
      </c>
      <c r="PUK1" t="s">
        <v>11602</v>
      </c>
      <c r="PUL1" t="s">
        <v>11603</v>
      </c>
      <c r="PUM1" t="s">
        <v>11604</v>
      </c>
      <c r="PUN1" t="s">
        <v>11605</v>
      </c>
      <c r="PUO1" t="s">
        <v>11606</v>
      </c>
      <c r="PUP1" t="s">
        <v>11607</v>
      </c>
      <c r="PUQ1" t="s">
        <v>11608</v>
      </c>
      <c r="PUR1" t="s">
        <v>11609</v>
      </c>
      <c r="PUS1" t="s">
        <v>11610</v>
      </c>
      <c r="PUT1" t="s">
        <v>11611</v>
      </c>
      <c r="PUU1" t="s">
        <v>11612</v>
      </c>
      <c r="PUV1" t="s">
        <v>11613</v>
      </c>
      <c r="PUW1" t="s">
        <v>11614</v>
      </c>
      <c r="PUX1" t="s">
        <v>11615</v>
      </c>
      <c r="PUY1" t="s">
        <v>11616</v>
      </c>
      <c r="PUZ1" t="s">
        <v>11617</v>
      </c>
      <c r="PVA1" t="s">
        <v>11618</v>
      </c>
      <c r="PVB1" t="s">
        <v>11619</v>
      </c>
      <c r="PVC1" t="s">
        <v>11620</v>
      </c>
      <c r="PVD1" t="s">
        <v>11621</v>
      </c>
      <c r="PVE1" t="s">
        <v>11622</v>
      </c>
      <c r="PVF1" t="s">
        <v>11623</v>
      </c>
      <c r="PVG1" t="s">
        <v>11624</v>
      </c>
      <c r="PVH1" t="s">
        <v>11625</v>
      </c>
      <c r="PVI1" t="s">
        <v>11626</v>
      </c>
      <c r="PVJ1" t="s">
        <v>11627</v>
      </c>
      <c r="PVK1" t="s">
        <v>11628</v>
      </c>
      <c r="PVL1" t="s">
        <v>11629</v>
      </c>
      <c r="PVM1" t="s">
        <v>11630</v>
      </c>
      <c r="PVN1" t="s">
        <v>11631</v>
      </c>
      <c r="PVO1" t="s">
        <v>11632</v>
      </c>
      <c r="PVP1" t="s">
        <v>11633</v>
      </c>
      <c r="PVQ1" t="s">
        <v>11634</v>
      </c>
      <c r="PVR1" t="s">
        <v>11635</v>
      </c>
      <c r="PVS1" t="s">
        <v>11636</v>
      </c>
      <c r="PVT1" t="s">
        <v>11637</v>
      </c>
      <c r="PVU1" t="s">
        <v>11638</v>
      </c>
      <c r="PVV1" t="s">
        <v>11639</v>
      </c>
      <c r="PVW1" t="s">
        <v>11640</v>
      </c>
      <c r="PVX1" t="s">
        <v>11641</v>
      </c>
      <c r="PVY1" t="s">
        <v>11642</v>
      </c>
      <c r="PVZ1" t="s">
        <v>11643</v>
      </c>
      <c r="PWA1" t="s">
        <v>11644</v>
      </c>
      <c r="PWB1" t="s">
        <v>11645</v>
      </c>
      <c r="PWC1" t="s">
        <v>11646</v>
      </c>
      <c r="PWD1" t="s">
        <v>11647</v>
      </c>
      <c r="PWE1" t="s">
        <v>11648</v>
      </c>
      <c r="PWF1" t="s">
        <v>11649</v>
      </c>
      <c r="PWG1" t="s">
        <v>11650</v>
      </c>
      <c r="PWH1" t="s">
        <v>11651</v>
      </c>
      <c r="PWI1" t="s">
        <v>11652</v>
      </c>
      <c r="PWJ1" t="s">
        <v>11653</v>
      </c>
      <c r="PWK1" t="s">
        <v>11654</v>
      </c>
      <c r="PWL1" t="s">
        <v>11655</v>
      </c>
      <c r="PWM1" t="s">
        <v>11656</v>
      </c>
      <c r="PWN1" t="s">
        <v>11657</v>
      </c>
      <c r="PWO1" t="s">
        <v>11658</v>
      </c>
      <c r="PWP1" t="s">
        <v>11659</v>
      </c>
      <c r="PWQ1" t="s">
        <v>11660</v>
      </c>
      <c r="PWR1" t="s">
        <v>11661</v>
      </c>
      <c r="PWS1" t="s">
        <v>11662</v>
      </c>
      <c r="PWT1" t="s">
        <v>11663</v>
      </c>
      <c r="PWU1" t="s">
        <v>11664</v>
      </c>
      <c r="PWV1" t="s">
        <v>11665</v>
      </c>
      <c r="PWW1" t="s">
        <v>11666</v>
      </c>
      <c r="PWX1" t="s">
        <v>11667</v>
      </c>
      <c r="PWY1" t="s">
        <v>11668</v>
      </c>
      <c r="PWZ1" t="s">
        <v>11669</v>
      </c>
      <c r="PXA1" t="s">
        <v>11670</v>
      </c>
      <c r="PXB1" t="s">
        <v>11671</v>
      </c>
      <c r="PXC1" t="s">
        <v>11672</v>
      </c>
      <c r="PXD1" t="s">
        <v>11673</v>
      </c>
      <c r="PXE1" t="s">
        <v>11674</v>
      </c>
      <c r="PXF1" t="s">
        <v>11675</v>
      </c>
      <c r="PXG1" t="s">
        <v>11676</v>
      </c>
      <c r="PXH1" t="s">
        <v>11677</v>
      </c>
      <c r="PXI1" t="s">
        <v>11678</v>
      </c>
      <c r="PXJ1" t="s">
        <v>11679</v>
      </c>
      <c r="PXK1" t="s">
        <v>11680</v>
      </c>
      <c r="PXL1" t="s">
        <v>11681</v>
      </c>
      <c r="PXM1" t="s">
        <v>11682</v>
      </c>
      <c r="PXN1" t="s">
        <v>11683</v>
      </c>
      <c r="PXO1" t="s">
        <v>11684</v>
      </c>
      <c r="PXP1" t="s">
        <v>11685</v>
      </c>
      <c r="PXQ1" t="s">
        <v>11686</v>
      </c>
      <c r="PXR1" t="s">
        <v>11687</v>
      </c>
      <c r="PXS1" t="s">
        <v>11688</v>
      </c>
      <c r="PXT1" t="s">
        <v>11689</v>
      </c>
      <c r="PXU1" t="s">
        <v>11690</v>
      </c>
      <c r="PXV1" t="s">
        <v>11691</v>
      </c>
      <c r="PXW1" t="s">
        <v>11692</v>
      </c>
      <c r="PXX1" t="s">
        <v>11693</v>
      </c>
      <c r="PXY1" t="s">
        <v>11694</v>
      </c>
      <c r="PXZ1" t="s">
        <v>11695</v>
      </c>
      <c r="PYA1" t="s">
        <v>11696</v>
      </c>
      <c r="PYB1" t="s">
        <v>11697</v>
      </c>
      <c r="PYC1" t="s">
        <v>11698</v>
      </c>
      <c r="PYD1" t="s">
        <v>11699</v>
      </c>
      <c r="PYE1" t="s">
        <v>11700</v>
      </c>
      <c r="PYF1" t="s">
        <v>11701</v>
      </c>
      <c r="PYG1" t="s">
        <v>11702</v>
      </c>
      <c r="PYH1" t="s">
        <v>11703</v>
      </c>
      <c r="PYI1" t="s">
        <v>11704</v>
      </c>
      <c r="PYJ1" t="s">
        <v>11705</v>
      </c>
      <c r="PYK1" t="s">
        <v>11706</v>
      </c>
      <c r="PYL1" t="s">
        <v>11707</v>
      </c>
      <c r="PYM1" t="s">
        <v>11708</v>
      </c>
      <c r="PYN1" t="s">
        <v>11709</v>
      </c>
      <c r="PYO1" t="s">
        <v>11710</v>
      </c>
      <c r="PYP1" t="s">
        <v>11711</v>
      </c>
      <c r="PYQ1" t="s">
        <v>11712</v>
      </c>
      <c r="PYR1" t="s">
        <v>11713</v>
      </c>
      <c r="PYS1" t="s">
        <v>11714</v>
      </c>
      <c r="PYT1" t="s">
        <v>11715</v>
      </c>
      <c r="PYU1" t="s">
        <v>11716</v>
      </c>
      <c r="PYV1" t="s">
        <v>11717</v>
      </c>
      <c r="PYW1" t="s">
        <v>11718</v>
      </c>
      <c r="PYX1" t="s">
        <v>11719</v>
      </c>
      <c r="PYY1" t="s">
        <v>11720</v>
      </c>
      <c r="PYZ1" t="s">
        <v>11721</v>
      </c>
      <c r="PZA1" t="s">
        <v>11722</v>
      </c>
      <c r="PZB1" t="s">
        <v>11723</v>
      </c>
      <c r="PZC1" t="s">
        <v>11724</v>
      </c>
      <c r="PZD1" t="s">
        <v>11725</v>
      </c>
      <c r="PZE1" t="s">
        <v>11726</v>
      </c>
      <c r="PZF1" t="s">
        <v>11727</v>
      </c>
      <c r="PZG1" t="s">
        <v>11728</v>
      </c>
      <c r="PZH1" t="s">
        <v>11729</v>
      </c>
      <c r="PZI1" t="s">
        <v>11730</v>
      </c>
      <c r="PZJ1" t="s">
        <v>11731</v>
      </c>
      <c r="PZK1" t="s">
        <v>11732</v>
      </c>
      <c r="PZL1" t="s">
        <v>11733</v>
      </c>
      <c r="PZM1" t="s">
        <v>11734</v>
      </c>
      <c r="PZN1" t="s">
        <v>11735</v>
      </c>
      <c r="PZO1" t="s">
        <v>11736</v>
      </c>
      <c r="PZP1" t="s">
        <v>11737</v>
      </c>
      <c r="PZQ1" t="s">
        <v>11738</v>
      </c>
      <c r="PZR1" t="s">
        <v>11739</v>
      </c>
      <c r="PZS1" t="s">
        <v>11740</v>
      </c>
      <c r="PZT1" t="s">
        <v>11741</v>
      </c>
      <c r="PZU1" t="s">
        <v>11742</v>
      </c>
      <c r="PZV1" t="s">
        <v>11743</v>
      </c>
      <c r="PZW1" t="s">
        <v>11744</v>
      </c>
      <c r="PZX1" t="s">
        <v>11745</v>
      </c>
      <c r="PZY1" t="s">
        <v>11746</v>
      </c>
      <c r="PZZ1" t="s">
        <v>11747</v>
      </c>
      <c r="QAA1" t="s">
        <v>11748</v>
      </c>
      <c r="QAB1" t="s">
        <v>11749</v>
      </c>
      <c r="QAC1" t="s">
        <v>11750</v>
      </c>
      <c r="QAD1" t="s">
        <v>11751</v>
      </c>
      <c r="QAE1" t="s">
        <v>11752</v>
      </c>
      <c r="QAF1" t="s">
        <v>11753</v>
      </c>
      <c r="QAG1" t="s">
        <v>11754</v>
      </c>
      <c r="QAH1" t="s">
        <v>11755</v>
      </c>
      <c r="QAI1" t="s">
        <v>11756</v>
      </c>
      <c r="QAJ1" t="s">
        <v>11757</v>
      </c>
      <c r="QAK1" t="s">
        <v>11758</v>
      </c>
      <c r="QAL1" t="s">
        <v>11759</v>
      </c>
      <c r="QAM1" t="s">
        <v>11760</v>
      </c>
      <c r="QAN1" t="s">
        <v>11761</v>
      </c>
      <c r="QAO1" t="s">
        <v>11762</v>
      </c>
      <c r="QAP1" t="s">
        <v>11763</v>
      </c>
      <c r="QAQ1" t="s">
        <v>11764</v>
      </c>
      <c r="QAR1" t="s">
        <v>11765</v>
      </c>
      <c r="QAS1" t="s">
        <v>11766</v>
      </c>
      <c r="QAT1" t="s">
        <v>11767</v>
      </c>
      <c r="QAU1" t="s">
        <v>11768</v>
      </c>
      <c r="QAV1" t="s">
        <v>11769</v>
      </c>
      <c r="QAW1" t="s">
        <v>11770</v>
      </c>
      <c r="QAX1" t="s">
        <v>11771</v>
      </c>
      <c r="QAY1" t="s">
        <v>11772</v>
      </c>
      <c r="QAZ1" t="s">
        <v>11773</v>
      </c>
      <c r="QBA1" t="s">
        <v>11774</v>
      </c>
      <c r="QBB1" t="s">
        <v>11775</v>
      </c>
      <c r="QBC1" t="s">
        <v>11776</v>
      </c>
      <c r="QBD1" t="s">
        <v>11777</v>
      </c>
      <c r="QBE1" t="s">
        <v>11778</v>
      </c>
      <c r="QBF1" t="s">
        <v>11779</v>
      </c>
      <c r="QBG1" t="s">
        <v>11780</v>
      </c>
      <c r="QBH1" t="s">
        <v>11781</v>
      </c>
      <c r="QBI1" t="s">
        <v>11782</v>
      </c>
      <c r="QBJ1" t="s">
        <v>11783</v>
      </c>
      <c r="QBK1" t="s">
        <v>11784</v>
      </c>
      <c r="QBL1" t="s">
        <v>11785</v>
      </c>
      <c r="QBM1" t="s">
        <v>11786</v>
      </c>
      <c r="QBN1" t="s">
        <v>11787</v>
      </c>
      <c r="QBO1" t="s">
        <v>11788</v>
      </c>
      <c r="QBP1" t="s">
        <v>11789</v>
      </c>
      <c r="QBQ1" t="s">
        <v>11790</v>
      </c>
      <c r="QBR1" t="s">
        <v>11791</v>
      </c>
      <c r="QBS1" t="s">
        <v>11792</v>
      </c>
      <c r="QBT1" t="s">
        <v>11793</v>
      </c>
      <c r="QBU1" t="s">
        <v>11794</v>
      </c>
      <c r="QBV1" t="s">
        <v>11795</v>
      </c>
      <c r="QBW1" t="s">
        <v>11796</v>
      </c>
      <c r="QBX1" t="s">
        <v>11797</v>
      </c>
      <c r="QBY1" t="s">
        <v>11798</v>
      </c>
      <c r="QBZ1" t="s">
        <v>11799</v>
      </c>
      <c r="QCA1" t="s">
        <v>11800</v>
      </c>
      <c r="QCB1" t="s">
        <v>11801</v>
      </c>
      <c r="QCC1" t="s">
        <v>11802</v>
      </c>
      <c r="QCD1" t="s">
        <v>11803</v>
      </c>
      <c r="QCE1" t="s">
        <v>11804</v>
      </c>
      <c r="QCF1" t="s">
        <v>11805</v>
      </c>
      <c r="QCG1" t="s">
        <v>11806</v>
      </c>
      <c r="QCH1" t="s">
        <v>11807</v>
      </c>
      <c r="QCI1" t="s">
        <v>11808</v>
      </c>
      <c r="QCJ1" t="s">
        <v>11809</v>
      </c>
      <c r="QCK1" t="s">
        <v>11810</v>
      </c>
      <c r="QCL1" t="s">
        <v>11811</v>
      </c>
      <c r="QCM1" t="s">
        <v>11812</v>
      </c>
      <c r="QCN1" t="s">
        <v>11813</v>
      </c>
      <c r="QCO1" t="s">
        <v>11814</v>
      </c>
      <c r="QCP1" t="s">
        <v>11815</v>
      </c>
      <c r="QCQ1" t="s">
        <v>11816</v>
      </c>
      <c r="QCR1" t="s">
        <v>11817</v>
      </c>
      <c r="QCS1" t="s">
        <v>11818</v>
      </c>
      <c r="QCT1" t="s">
        <v>11819</v>
      </c>
      <c r="QCU1" t="s">
        <v>11820</v>
      </c>
      <c r="QCV1" t="s">
        <v>11821</v>
      </c>
      <c r="QCW1" t="s">
        <v>11822</v>
      </c>
      <c r="QCX1" t="s">
        <v>11823</v>
      </c>
      <c r="QCY1" t="s">
        <v>11824</v>
      </c>
      <c r="QCZ1" t="s">
        <v>11825</v>
      </c>
      <c r="QDA1" t="s">
        <v>11826</v>
      </c>
      <c r="QDB1" t="s">
        <v>11827</v>
      </c>
      <c r="QDC1" t="s">
        <v>11828</v>
      </c>
      <c r="QDD1" t="s">
        <v>11829</v>
      </c>
      <c r="QDE1" t="s">
        <v>11830</v>
      </c>
      <c r="QDF1" t="s">
        <v>11831</v>
      </c>
      <c r="QDG1" t="s">
        <v>11832</v>
      </c>
      <c r="QDH1" t="s">
        <v>11833</v>
      </c>
      <c r="QDI1" t="s">
        <v>11834</v>
      </c>
      <c r="QDJ1" t="s">
        <v>11835</v>
      </c>
      <c r="QDK1" t="s">
        <v>11836</v>
      </c>
      <c r="QDL1" t="s">
        <v>11837</v>
      </c>
      <c r="QDM1" t="s">
        <v>11838</v>
      </c>
      <c r="QDN1" t="s">
        <v>11839</v>
      </c>
      <c r="QDO1" t="s">
        <v>11840</v>
      </c>
      <c r="QDP1" t="s">
        <v>11841</v>
      </c>
      <c r="QDQ1" t="s">
        <v>11842</v>
      </c>
      <c r="QDR1" t="s">
        <v>11843</v>
      </c>
      <c r="QDS1" t="s">
        <v>11844</v>
      </c>
      <c r="QDT1" t="s">
        <v>11845</v>
      </c>
      <c r="QDU1" t="s">
        <v>11846</v>
      </c>
      <c r="QDV1" t="s">
        <v>11847</v>
      </c>
      <c r="QDW1" t="s">
        <v>11848</v>
      </c>
      <c r="QDX1" t="s">
        <v>11849</v>
      </c>
      <c r="QDY1" t="s">
        <v>11850</v>
      </c>
      <c r="QDZ1" t="s">
        <v>11851</v>
      </c>
      <c r="QEA1" t="s">
        <v>11852</v>
      </c>
      <c r="QEB1" t="s">
        <v>11853</v>
      </c>
      <c r="QEC1" t="s">
        <v>11854</v>
      </c>
      <c r="QED1" t="s">
        <v>11855</v>
      </c>
      <c r="QEE1" t="s">
        <v>11856</v>
      </c>
      <c r="QEF1" t="s">
        <v>11857</v>
      </c>
      <c r="QEG1" t="s">
        <v>11858</v>
      </c>
      <c r="QEH1" t="s">
        <v>11859</v>
      </c>
      <c r="QEI1" t="s">
        <v>11860</v>
      </c>
      <c r="QEJ1" t="s">
        <v>11861</v>
      </c>
      <c r="QEK1" t="s">
        <v>11862</v>
      </c>
      <c r="QEL1" t="s">
        <v>11863</v>
      </c>
      <c r="QEM1" t="s">
        <v>11864</v>
      </c>
      <c r="QEN1" t="s">
        <v>11865</v>
      </c>
      <c r="QEO1" t="s">
        <v>11866</v>
      </c>
      <c r="QEP1" t="s">
        <v>11867</v>
      </c>
      <c r="QEQ1" t="s">
        <v>11868</v>
      </c>
      <c r="QER1" t="s">
        <v>11869</v>
      </c>
      <c r="QES1" t="s">
        <v>11870</v>
      </c>
      <c r="QET1" t="s">
        <v>11871</v>
      </c>
      <c r="QEU1" t="s">
        <v>11872</v>
      </c>
      <c r="QEV1" t="s">
        <v>11873</v>
      </c>
      <c r="QEW1" t="s">
        <v>11874</v>
      </c>
      <c r="QEX1" t="s">
        <v>11875</v>
      </c>
      <c r="QEY1" t="s">
        <v>11876</v>
      </c>
      <c r="QEZ1" t="s">
        <v>11877</v>
      </c>
      <c r="QFA1" t="s">
        <v>11878</v>
      </c>
      <c r="QFB1" t="s">
        <v>11879</v>
      </c>
      <c r="QFC1" t="s">
        <v>11880</v>
      </c>
      <c r="QFD1" t="s">
        <v>11881</v>
      </c>
      <c r="QFE1" t="s">
        <v>11882</v>
      </c>
      <c r="QFF1" t="s">
        <v>11883</v>
      </c>
      <c r="QFG1" t="s">
        <v>11884</v>
      </c>
      <c r="QFH1" t="s">
        <v>11885</v>
      </c>
      <c r="QFI1" t="s">
        <v>11886</v>
      </c>
      <c r="QFJ1" t="s">
        <v>11887</v>
      </c>
      <c r="QFK1" t="s">
        <v>11888</v>
      </c>
      <c r="QFL1" t="s">
        <v>11889</v>
      </c>
      <c r="QFM1" t="s">
        <v>11890</v>
      </c>
      <c r="QFN1" t="s">
        <v>11891</v>
      </c>
      <c r="QFO1" t="s">
        <v>11892</v>
      </c>
      <c r="QFP1" t="s">
        <v>11893</v>
      </c>
      <c r="QFQ1" t="s">
        <v>11894</v>
      </c>
      <c r="QFR1" t="s">
        <v>11895</v>
      </c>
      <c r="QFS1" t="s">
        <v>11896</v>
      </c>
      <c r="QFT1" t="s">
        <v>11897</v>
      </c>
      <c r="QFU1" t="s">
        <v>11898</v>
      </c>
      <c r="QFV1" t="s">
        <v>11899</v>
      </c>
      <c r="QFW1" t="s">
        <v>11900</v>
      </c>
      <c r="QFX1" t="s">
        <v>11901</v>
      </c>
      <c r="QFY1" t="s">
        <v>11902</v>
      </c>
      <c r="QFZ1" t="s">
        <v>11903</v>
      </c>
      <c r="QGA1" t="s">
        <v>11904</v>
      </c>
      <c r="QGB1" t="s">
        <v>11905</v>
      </c>
      <c r="QGC1" t="s">
        <v>11906</v>
      </c>
      <c r="QGD1" t="s">
        <v>11907</v>
      </c>
      <c r="QGE1" t="s">
        <v>11908</v>
      </c>
      <c r="QGF1" t="s">
        <v>11909</v>
      </c>
      <c r="QGG1" t="s">
        <v>11910</v>
      </c>
      <c r="QGH1" t="s">
        <v>11911</v>
      </c>
      <c r="QGI1" t="s">
        <v>11912</v>
      </c>
      <c r="QGJ1" t="s">
        <v>11913</v>
      </c>
      <c r="QGK1" t="s">
        <v>11914</v>
      </c>
      <c r="QGL1" t="s">
        <v>11915</v>
      </c>
      <c r="QGM1" t="s">
        <v>11916</v>
      </c>
      <c r="QGN1" t="s">
        <v>11917</v>
      </c>
      <c r="QGO1" t="s">
        <v>11918</v>
      </c>
      <c r="QGP1" t="s">
        <v>11919</v>
      </c>
      <c r="QGQ1" t="s">
        <v>11920</v>
      </c>
      <c r="QGR1" t="s">
        <v>11921</v>
      </c>
      <c r="QGS1" t="s">
        <v>11922</v>
      </c>
      <c r="QGT1" t="s">
        <v>11923</v>
      </c>
      <c r="QGU1" t="s">
        <v>11924</v>
      </c>
      <c r="QGV1" t="s">
        <v>11925</v>
      </c>
      <c r="QGW1" t="s">
        <v>11926</v>
      </c>
      <c r="QGX1" t="s">
        <v>11927</v>
      </c>
      <c r="QGY1" t="s">
        <v>11928</v>
      </c>
      <c r="QGZ1" t="s">
        <v>11929</v>
      </c>
      <c r="QHA1" t="s">
        <v>11930</v>
      </c>
      <c r="QHB1" t="s">
        <v>11931</v>
      </c>
      <c r="QHC1" t="s">
        <v>11932</v>
      </c>
      <c r="QHD1" t="s">
        <v>11933</v>
      </c>
      <c r="QHE1" t="s">
        <v>11934</v>
      </c>
      <c r="QHF1" t="s">
        <v>11935</v>
      </c>
      <c r="QHG1" t="s">
        <v>11936</v>
      </c>
      <c r="QHH1" t="s">
        <v>11937</v>
      </c>
      <c r="QHI1" t="s">
        <v>11938</v>
      </c>
      <c r="QHJ1" t="s">
        <v>11939</v>
      </c>
      <c r="QHK1" t="s">
        <v>11940</v>
      </c>
      <c r="QHL1" t="s">
        <v>11941</v>
      </c>
      <c r="QHM1" t="s">
        <v>11942</v>
      </c>
      <c r="QHN1" t="s">
        <v>11943</v>
      </c>
      <c r="QHO1" t="s">
        <v>11944</v>
      </c>
      <c r="QHP1" t="s">
        <v>11945</v>
      </c>
      <c r="QHQ1" t="s">
        <v>11946</v>
      </c>
      <c r="QHR1" t="s">
        <v>11947</v>
      </c>
      <c r="QHS1" t="s">
        <v>11948</v>
      </c>
      <c r="QHT1" t="s">
        <v>11949</v>
      </c>
      <c r="QHU1" t="s">
        <v>11950</v>
      </c>
      <c r="QHV1" t="s">
        <v>11951</v>
      </c>
      <c r="QHW1" t="s">
        <v>11952</v>
      </c>
      <c r="QHX1" t="s">
        <v>11953</v>
      </c>
      <c r="QHY1" t="s">
        <v>11954</v>
      </c>
      <c r="QHZ1" t="s">
        <v>11955</v>
      </c>
      <c r="QIA1" t="s">
        <v>11956</v>
      </c>
      <c r="QIB1" t="s">
        <v>11957</v>
      </c>
      <c r="QIC1" t="s">
        <v>11958</v>
      </c>
      <c r="QID1" t="s">
        <v>11959</v>
      </c>
      <c r="QIE1" t="s">
        <v>11960</v>
      </c>
      <c r="QIF1" t="s">
        <v>11961</v>
      </c>
      <c r="QIG1" t="s">
        <v>11962</v>
      </c>
      <c r="QIH1" t="s">
        <v>11963</v>
      </c>
      <c r="QII1" t="s">
        <v>11964</v>
      </c>
      <c r="QIJ1" t="s">
        <v>11965</v>
      </c>
      <c r="QIK1" t="s">
        <v>11966</v>
      </c>
      <c r="QIL1" t="s">
        <v>11967</v>
      </c>
      <c r="QIM1" t="s">
        <v>11968</v>
      </c>
      <c r="QIN1" t="s">
        <v>11969</v>
      </c>
      <c r="QIO1" t="s">
        <v>11970</v>
      </c>
      <c r="QIP1" t="s">
        <v>11971</v>
      </c>
      <c r="QIQ1" t="s">
        <v>11972</v>
      </c>
      <c r="QIR1" t="s">
        <v>11973</v>
      </c>
      <c r="QIS1" t="s">
        <v>11974</v>
      </c>
      <c r="QIT1" t="s">
        <v>11975</v>
      </c>
      <c r="QIU1" t="s">
        <v>11976</v>
      </c>
      <c r="QIV1" t="s">
        <v>11977</v>
      </c>
      <c r="QIW1" t="s">
        <v>11978</v>
      </c>
      <c r="QIX1" t="s">
        <v>11979</v>
      </c>
      <c r="QIY1" t="s">
        <v>11980</v>
      </c>
      <c r="QIZ1" t="s">
        <v>11981</v>
      </c>
      <c r="QJA1" t="s">
        <v>11982</v>
      </c>
      <c r="QJB1" t="s">
        <v>11983</v>
      </c>
      <c r="QJC1" t="s">
        <v>11984</v>
      </c>
      <c r="QJD1" t="s">
        <v>11985</v>
      </c>
      <c r="QJE1" t="s">
        <v>11986</v>
      </c>
      <c r="QJF1" t="s">
        <v>11987</v>
      </c>
      <c r="QJG1" t="s">
        <v>11988</v>
      </c>
      <c r="QJH1" t="s">
        <v>11989</v>
      </c>
      <c r="QJI1" t="s">
        <v>11990</v>
      </c>
      <c r="QJJ1" t="s">
        <v>11991</v>
      </c>
      <c r="QJK1" t="s">
        <v>11992</v>
      </c>
      <c r="QJL1" t="s">
        <v>11993</v>
      </c>
      <c r="QJM1" t="s">
        <v>11994</v>
      </c>
      <c r="QJN1" t="s">
        <v>11995</v>
      </c>
      <c r="QJO1" t="s">
        <v>11996</v>
      </c>
      <c r="QJP1" t="s">
        <v>11997</v>
      </c>
      <c r="QJQ1" t="s">
        <v>11998</v>
      </c>
      <c r="QJR1" t="s">
        <v>11999</v>
      </c>
      <c r="QJS1" t="s">
        <v>12000</v>
      </c>
      <c r="QJT1" t="s">
        <v>12001</v>
      </c>
      <c r="QJU1" t="s">
        <v>12002</v>
      </c>
      <c r="QJV1" t="s">
        <v>12003</v>
      </c>
      <c r="QJW1" t="s">
        <v>12004</v>
      </c>
      <c r="QJX1" t="s">
        <v>12005</v>
      </c>
      <c r="QJY1" t="s">
        <v>12006</v>
      </c>
      <c r="QJZ1" t="s">
        <v>12007</v>
      </c>
      <c r="QKA1" t="s">
        <v>12008</v>
      </c>
      <c r="QKB1" t="s">
        <v>12009</v>
      </c>
      <c r="QKC1" t="s">
        <v>12010</v>
      </c>
      <c r="QKD1" t="s">
        <v>12011</v>
      </c>
      <c r="QKE1" t="s">
        <v>12012</v>
      </c>
      <c r="QKF1" t="s">
        <v>12013</v>
      </c>
      <c r="QKG1" t="s">
        <v>12014</v>
      </c>
      <c r="QKH1" t="s">
        <v>12015</v>
      </c>
      <c r="QKI1" t="s">
        <v>12016</v>
      </c>
      <c r="QKJ1" t="s">
        <v>12017</v>
      </c>
      <c r="QKK1" t="s">
        <v>12018</v>
      </c>
      <c r="QKL1" t="s">
        <v>12019</v>
      </c>
      <c r="QKM1" t="s">
        <v>12020</v>
      </c>
      <c r="QKN1" t="s">
        <v>12021</v>
      </c>
      <c r="QKO1" t="s">
        <v>12022</v>
      </c>
      <c r="QKP1" t="s">
        <v>12023</v>
      </c>
      <c r="QKQ1" t="s">
        <v>12024</v>
      </c>
      <c r="QKR1" t="s">
        <v>12025</v>
      </c>
      <c r="QKS1" t="s">
        <v>12026</v>
      </c>
      <c r="QKT1" t="s">
        <v>12027</v>
      </c>
      <c r="QKU1" t="s">
        <v>12028</v>
      </c>
      <c r="QKV1" t="s">
        <v>12029</v>
      </c>
      <c r="QKW1" t="s">
        <v>12030</v>
      </c>
      <c r="QKX1" t="s">
        <v>12031</v>
      </c>
      <c r="QKY1" t="s">
        <v>12032</v>
      </c>
      <c r="QKZ1" t="s">
        <v>12033</v>
      </c>
      <c r="QLA1" t="s">
        <v>12034</v>
      </c>
      <c r="QLB1" t="s">
        <v>12035</v>
      </c>
      <c r="QLC1" t="s">
        <v>12036</v>
      </c>
      <c r="QLD1" t="s">
        <v>12037</v>
      </c>
      <c r="QLE1" t="s">
        <v>12038</v>
      </c>
      <c r="QLF1" t="s">
        <v>12039</v>
      </c>
      <c r="QLG1" t="s">
        <v>12040</v>
      </c>
      <c r="QLH1" t="s">
        <v>12041</v>
      </c>
      <c r="QLI1" t="s">
        <v>12042</v>
      </c>
      <c r="QLJ1" t="s">
        <v>12043</v>
      </c>
      <c r="QLK1" t="s">
        <v>12044</v>
      </c>
      <c r="QLL1" t="s">
        <v>12045</v>
      </c>
      <c r="QLM1" t="s">
        <v>12046</v>
      </c>
      <c r="QLN1" t="s">
        <v>12047</v>
      </c>
      <c r="QLO1" t="s">
        <v>12048</v>
      </c>
      <c r="QLP1" t="s">
        <v>12049</v>
      </c>
      <c r="QLQ1" t="s">
        <v>12050</v>
      </c>
      <c r="QLR1" t="s">
        <v>12051</v>
      </c>
      <c r="QLS1" t="s">
        <v>12052</v>
      </c>
      <c r="QLT1" t="s">
        <v>12053</v>
      </c>
      <c r="QLU1" t="s">
        <v>12054</v>
      </c>
      <c r="QLV1" t="s">
        <v>12055</v>
      </c>
      <c r="QLW1" t="s">
        <v>12056</v>
      </c>
      <c r="QLX1" t="s">
        <v>12057</v>
      </c>
      <c r="QLY1" t="s">
        <v>12058</v>
      </c>
      <c r="QLZ1" t="s">
        <v>12059</v>
      </c>
      <c r="QMA1" t="s">
        <v>12060</v>
      </c>
      <c r="QMB1" t="s">
        <v>12061</v>
      </c>
      <c r="QMC1" t="s">
        <v>12062</v>
      </c>
      <c r="QMD1" t="s">
        <v>12063</v>
      </c>
      <c r="QME1" t="s">
        <v>12064</v>
      </c>
      <c r="QMF1" t="s">
        <v>12065</v>
      </c>
      <c r="QMG1" t="s">
        <v>12066</v>
      </c>
      <c r="QMH1" t="s">
        <v>12067</v>
      </c>
      <c r="QMI1" t="s">
        <v>12068</v>
      </c>
      <c r="QMJ1" t="s">
        <v>12069</v>
      </c>
      <c r="QMK1" t="s">
        <v>12070</v>
      </c>
      <c r="QML1" t="s">
        <v>12071</v>
      </c>
      <c r="QMM1" t="s">
        <v>12072</v>
      </c>
      <c r="QMN1" t="s">
        <v>12073</v>
      </c>
      <c r="QMO1" t="s">
        <v>12074</v>
      </c>
      <c r="QMP1" t="s">
        <v>12075</v>
      </c>
      <c r="QMQ1" t="s">
        <v>12076</v>
      </c>
      <c r="QMR1" t="s">
        <v>12077</v>
      </c>
      <c r="QMS1" t="s">
        <v>12078</v>
      </c>
      <c r="QMT1" t="s">
        <v>12079</v>
      </c>
      <c r="QMU1" t="s">
        <v>12080</v>
      </c>
      <c r="QMV1" t="s">
        <v>12081</v>
      </c>
      <c r="QMW1" t="s">
        <v>12082</v>
      </c>
      <c r="QMX1" t="s">
        <v>12083</v>
      </c>
      <c r="QMY1" t="s">
        <v>12084</v>
      </c>
      <c r="QMZ1" t="s">
        <v>12085</v>
      </c>
      <c r="QNA1" t="s">
        <v>12086</v>
      </c>
      <c r="QNB1" t="s">
        <v>12087</v>
      </c>
      <c r="QNC1" t="s">
        <v>12088</v>
      </c>
      <c r="QND1" t="s">
        <v>12089</v>
      </c>
      <c r="QNE1" t="s">
        <v>12090</v>
      </c>
      <c r="QNF1" t="s">
        <v>12091</v>
      </c>
      <c r="QNG1" t="s">
        <v>12092</v>
      </c>
      <c r="QNH1" t="s">
        <v>12093</v>
      </c>
      <c r="QNI1" t="s">
        <v>12094</v>
      </c>
      <c r="QNJ1" t="s">
        <v>12095</v>
      </c>
      <c r="QNK1" t="s">
        <v>12096</v>
      </c>
      <c r="QNL1" t="s">
        <v>12097</v>
      </c>
      <c r="QNM1" t="s">
        <v>12098</v>
      </c>
      <c r="QNN1" t="s">
        <v>12099</v>
      </c>
      <c r="QNO1" t="s">
        <v>12100</v>
      </c>
      <c r="QNP1" t="s">
        <v>12101</v>
      </c>
      <c r="QNQ1" t="s">
        <v>12102</v>
      </c>
      <c r="QNR1" t="s">
        <v>12103</v>
      </c>
      <c r="QNS1" t="s">
        <v>12104</v>
      </c>
      <c r="QNT1" t="s">
        <v>12105</v>
      </c>
      <c r="QNU1" t="s">
        <v>12106</v>
      </c>
      <c r="QNV1" t="s">
        <v>12107</v>
      </c>
      <c r="QNW1" t="s">
        <v>12108</v>
      </c>
      <c r="QNX1" t="s">
        <v>12109</v>
      </c>
      <c r="QNY1" t="s">
        <v>12110</v>
      </c>
      <c r="QNZ1" t="s">
        <v>12111</v>
      </c>
      <c r="QOA1" t="s">
        <v>12112</v>
      </c>
      <c r="QOB1" t="s">
        <v>12113</v>
      </c>
      <c r="QOC1" t="s">
        <v>12114</v>
      </c>
      <c r="QOD1" t="s">
        <v>12115</v>
      </c>
      <c r="QOE1" t="s">
        <v>12116</v>
      </c>
      <c r="QOF1" t="s">
        <v>12117</v>
      </c>
      <c r="QOG1" t="s">
        <v>12118</v>
      </c>
      <c r="QOH1" t="s">
        <v>12119</v>
      </c>
      <c r="QOI1" t="s">
        <v>12120</v>
      </c>
      <c r="QOJ1" t="s">
        <v>12121</v>
      </c>
      <c r="QOK1" t="s">
        <v>12122</v>
      </c>
      <c r="QOL1" t="s">
        <v>12123</v>
      </c>
      <c r="QOM1" t="s">
        <v>12124</v>
      </c>
      <c r="QON1" t="s">
        <v>12125</v>
      </c>
      <c r="QOO1" t="s">
        <v>12126</v>
      </c>
      <c r="QOP1" t="s">
        <v>12127</v>
      </c>
      <c r="QOQ1" t="s">
        <v>12128</v>
      </c>
      <c r="QOR1" t="s">
        <v>12129</v>
      </c>
      <c r="QOS1" t="s">
        <v>12130</v>
      </c>
      <c r="QOT1" t="s">
        <v>12131</v>
      </c>
      <c r="QOU1" t="s">
        <v>12132</v>
      </c>
      <c r="QOV1" t="s">
        <v>12133</v>
      </c>
      <c r="QOW1" t="s">
        <v>12134</v>
      </c>
      <c r="QOX1" t="s">
        <v>12135</v>
      </c>
      <c r="QOY1" t="s">
        <v>12136</v>
      </c>
      <c r="QOZ1" t="s">
        <v>12137</v>
      </c>
      <c r="QPA1" t="s">
        <v>12138</v>
      </c>
      <c r="QPB1" t="s">
        <v>12139</v>
      </c>
      <c r="QPC1" t="s">
        <v>12140</v>
      </c>
      <c r="QPD1" t="s">
        <v>12141</v>
      </c>
      <c r="QPE1" t="s">
        <v>12142</v>
      </c>
      <c r="QPF1" t="s">
        <v>12143</v>
      </c>
      <c r="QPG1" t="s">
        <v>12144</v>
      </c>
      <c r="QPH1" t="s">
        <v>12145</v>
      </c>
      <c r="QPI1" t="s">
        <v>12146</v>
      </c>
      <c r="QPJ1" t="s">
        <v>12147</v>
      </c>
      <c r="QPK1" t="s">
        <v>12148</v>
      </c>
      <c r="QPL1" t="s">
        <v>12149</v>
      </c>
      <c r="QPM1" t="s">
        <v>12150</v>
      </c>
      <c r="QPN1" t="s">
        <v>12151</v>
      </c>
      <c r="QPO1" t="s">
        <v>12152</v>
      </c>
      <c r="QPP1" t="s">
        <v>12153</v>
      </c>
      <c r="QPQ1" t="s">
        <v>12154</v>
      </c>
      <c r="QPR1" t="s">
        <v>12155</v>
      </c>
      <c r="QPS1" t="s">
        <v>12156</v>
      </c>
      <c r="QPT1" t="s">
        <v>12157</v>
      </c>
      <c r="QPU1" t="s">
        <v>12158</v>
      </c>
      <c r="QPV1" t="s">
        <v>12159</v>
      </c>
      <c r="QPW1" t="s">
        <v>12160</v>
      </c>
      <c r="QPX1" t="s">
        <v>12161</v>
      </c>
      <c r="QPY1" t="s">
        <v>12162</v>
      </c>
      <c r="QPZ1" t="s">
        <v>12163</v>
      </c>
      <c r="QQA1" t="s">
        <v>12164</v>
      </c>
      <c r="QQB1" t="s">
        <v>12165</v>
      </c>
      <c r="QQC1" t="s">
        <v>12166</v>
      </c>
      <c r="QQD1" t="s">
        <v>12167</v>
      </c>
      <c r="QQE1" t="s">
        <v>12168</v>
      </c>
      <c r="QQF1" t="s">
        <v>12169</v>
      </c>
      <c r="QQG1" t="s">
        <v>12170</v>
      </c>
      <c r="QQH1" t="s">
        <v>12171</v>
      </c>
      <c r="QQI1" t="s">
        <v>12172</v>
      </c>
      <c r="QQJ1" t="s">
        <v>12173</v>
      </c>
      <c r="QQK1" t="s">
        <v>12174</v>
      </c>
      <c r="QQL1" t="s">
        <v>12175</v>
      </c>
      <c r="QQM1" t="s">
        <v>12176</v>
      </c>
      <c r="QQN1" t="s">
        <v>12177</v>
      </c>
      <c r="QQO1" t="s">
        <v>12178</v>
      </c>
      <c r="QQP1" t="s">
        <v>12179</v>
      </c>
      <c r="QQQ1" t="s">
        <v>12180</v>
      </c>
      <c r="QQR1" t="s">
        <v>12181</v>
      </c>
      <c r="QQS1" t="s">
        <v>12182</v>
      </c>
      <c r="QQT1" t="s">
        <v>12183</v>
      </c>
      <c r="QQU1" t="s">
        <v>12184</v>
      </c>
      <c r="QQV1" t="s">
        <v>12185</v>
      </c>
      <c r="QQW1" t="s">
        <v>12186</v>
      </c>
      <c r="QQX1" t="s">
        <v>12187</v>
      </c>
      <c r="QQY1" t="s">
        <v>12188</v>
      </c>
      <c r="QQZ1" t="s">
        <v>12189</v>
      </c>
      <c r="QRA1" t="s">
        <v>12190</v>
      </c>
      <c r="QRB1" t="s">
        <v>12191</v>
      </c>
      <c r="QRC1" t="s">
        <v>12192</v>
      </c>
      <c r="QRD1" t="s">
        <v>12193</v>
      </c>
      <c r="QRE1" t="s">
        <v>12194</v>
      </c>
      <c r="QRF1" t="s">
        <v>12195</v>
      </c>
      <c r="QRG1" t="s">
        <v>12196</v>
      </c>
      <c r="QRH1" t="s">
        <v>12197</v>
      </c>
      <c r="QRI1" t="s">
        <v>12198</v>
      </c>
      <c r="QRJ1" t="s">
        <v>12199</v>
      </c>
      <c r="QRK1" t="s">
        <v>12200</v>
      </c>
      <c r="QRL1" t="s">
        <v>12201</v>
      </c>
      <c r="QRM1" t="s">
        <v>12202</v>
      </c>
      <c r="QRN1" t="s">
        <v>12203</v>
      </c>
      <c r="QRO1" t="s">
        <v>12204</v>
      </c>
      <c r="QRP1" t="s">
        <v>12205</v>
      </c>
      <c r="QRQ1" t="s">
        <v>12206</v>
      </c>
      <c r="QRR1" t="s">
        <v>12207</v>
      </c>
      <c r="QRS1" t="s">
        <v>12208</v>
      </c>
      <c r="QRT1" t="s">
        <v>12209</v>
      </c>
      <c r="QRU1" t="s">
        <v>12210</v>
      </c>
      <c r="QRV1" t="s">
        <v>12211</v>
      </c>
      <c r="QRW1" t="s">
        <v>12212</v>
      </c>
      <c r="QRX1" t="s">
        <v>12213</v>
      </c>
      <c r="QRY1" t="s">
        <v>12214</v>
      </c>
      <c r="QRZ1" t="s">
        <v>12215</v>
      </c>
      <c r="QSA1" t="s">
        <v>12216</v>
      </c>
      <c r="QSB1" t="s">
        <v>12217</v>
      </c>
      <c r="QSC1" t="s">
        <v>12218</v>
      </c>
      <c r="QSD1" t="s">
        <v>12219</v>
      </c>
      <c r="QSE1" t="s">
        <v>12220</v>
      </c>
      <c r="QSF1" t="s">
        <v>12221</v>
      </c>
      <c r="QSG1" t="s">
        <v>12222</v>
      </c>
      <c r="QSH1" t="s">
        <v>12223</v>
      </c>
      <c r="QSI1" t="s">
        <v>12224</v>
      </c>
      <c r="QSJ1" t="s">
        <v>12225</v>
      </c>
      <c r="QSK1" t="s">
        <v>12226</v>
      </c>
      <c r="QSL1" t="s">
        <v>12227</v>
      </c>
      <c r="QSM1" t="s">
        <v>12228</v>
      </c>
      <c r="QSN1" t="s">
        <v>12229</v>
      </c>
      <c r="QSO1" t="s">
        <v>12230</v>
      </c>
      <c r="QSP1" t="s">
        <v>12231</v>
      </c>
      <c r="QSQ1" t="s">
        <v>12232</v>
      </c>
      <c r="QSR1" t="s">
        <v>12233</v>
      </c>
      <c r="QSS1" t="s">
        <v>12234</v>
      </c>
      <c r="QST1" t="s">
        <v>12235</v>
      </c>
      <c r="QSU1" t="s">
        <v>12236</v>
      </c>
      <c r="QSV1" t="s">
        <v>12237</v>
      </c>
      <c r="QSW1" t="s">
        <v>12238</v>
      </c>
      <c r="QSX1" t="s">
        <v>12239</v>
      </c>
      <c r="QSY1" t="s">
        <v>12240</v>
      </c>
      <c r="QSZ1" t="s">
        <v>12241</v>
      </c>
      <c r="QTA1" t="s">
        <v>12242</v>
      </c>
      <c r="QTB1" t="s">
        <v>12243</v>
      </c>
      <c r="QTC1" t="s">
        <v>12244</v>
      </c>
      <c r="QTD1" t="s">
        <v>12245</v>
      </c>
      <c r="QTE1" t="s">
        <v>12246</v>
      </c>
      <c r="QTF1" t="s">
        <v>12247</v>
      </c>
      <c r="QTG1" t="s">
        <v>12248</v>
      </c>
      <c r="QTH1" t="s">
        <v>12249</v>
      </c>
      <c r="QTI1" t="s">
        <v>12250</v>
      </c>
      <c r="QTJ1" t="s">
        <v>12251</v>
      </c>
      <c r="QTK1" t="s">
        <v>12252</v>
      </c>
      <c r="QTL1" t="s">
        <v>12253</v>
      </c>
      <c r="QTM1" t="s">
        <v>12254</v>
      </c>
      <c r="QTN1" t="s">
        <v>12255</v>
      </c>
      <c r="QTO1" t="s">
        <v>12256</v>
      </c>
      <c r="QTP1" t="s">
        <v>12257</v>
      </c>
      <c r="QTQ1" t="s">
        <v>12258</v>
      </c>
      <c r="QTR1" t="s">
        <v>12259</v>
      </c>
      <c r="QTS1" t="s">
        <v>12260</v>
      </c>
      <c r="QTT1" t="s">
        <v>12261</v>
      </c>
      <c r="QTU1" t="s">
        <v>12262</v>
      </c>
      <c r="QTV1" t="s">
        <v>12263</v>
      </c>
      <c r="QTW1" t="s">
        <v>12264</v>
      </c>
      <c r="QTX1" t="s">
        <v>12265</v>
      </c>
      <c r="QTY1" t="s">
        <v>12266</v>
      </c>
      <c r="QTZ1" t="s">
        <v>12267</v>
      </c>
      <c r="QUA1" t="s">
        <v>12268</v>
      </c>
      <c r="QUB1" t="s">
        <v>12269</v>
      </c>
      <c r="QUC1" t="s">
        <v>12270</v>
      </c>
      <c r="QUD1" t="s">
        <v>12271</v>
      </c>
      <c r="QUE1" t="s">
        <v>12272</v>
      </c>
      <c r="QUF1" t="s">
        <v>12273</v>
      </c>
      <c r="QUG1" t="s">
        <v>12274</v>
      </c>
      <c r="QUH1" t="s">
        <v>12275</v>
      </c>
      <c r="QUI1" t="s">
        <v>12276</v>
      </c>
      <c r="QUJ1" t="s">
        <v>12277</v>
      </c>
      <c r="QUK1" t="s">
        <v>12278</v>
      </c>
      <c r="QUL1" t="s">
        <v>12279</v>
      </c>
      <c r="QUM1" t="s">
        <v>12280</v>
      </c>
      <c r="QUN1" t="s">
        <v>12281</v>
      </c>
      <c r="QUO1" t="s">
        <v>12282</v>
      </c>
      <c r="QUP1" t="s">
        <v>12283</v>
      </c>
      <c r="QUQ1" t="s">
        <v>12284</v>
      </c>
      <c r="QUR1" t="s">
        <v>12285</v>
      </c>
      <c r="QUS1" t="s">
        <v>12286</v>
      </c>
      <c r="QUT1" t="s">
        <v>12287</v>
      </c>
      <c r="QUU1" t="s">
        <v>12288</v>
      </c>
      <c r="QUV1" t="s">
        <v>12289</v>
      </c>
      <c r="QUW1" t="s">
        <v>12290</v>
      </c>
      <c r="QUX1" t="s">
        <v>12291</v>
      </c>
      <c r="QUY1" t="s">
        <v>12292</v>
      </c>
      <c r="QUZ1" t="s">
        <v>12293</v>
      </c>
      <c r="QVA1" t="s">
        <v>12294</v>
      </c>
      <c r="QVB1" t="s">
        <v>12295</v>
      </c>
      <c r="QVC1" t="s">
        <v>12296</v>
      </c>
      <c r="QVD1" t="s">
        <v>12297</v>
      </c>
      <c r="QVE1" t="s">
        <v>12298</v>
      </c>
      <c r="QVF1" t="s">
        <v>12299</v>
      </c>
      <c r="QVG1" t="s">
        <v>12300</v>
      </c>
      <c r="QVH1" t="s">
        <v>12301</v>
      </c>
      <c r="QVI1" t="s">
        <v>12302</v>
      </c>
      <c r="QVJ1" t="s">
        <v>12303</v>
      </c>
      <c r="QVK1" t="s">
        <v>12304</v>
      </c>
      <c r="QVL1" t="s">
        <v>12305</v>
      </c>
      <c r="QVM1" t="s">
        <v>12306</v>
      </c>
      <c r="QVN1" t="s">
        <v>12307</v>
      </c>
      <c r="QVO1" t="s">
        <v>12308</v>
      </c>
      <c r="QVP1" t="s">
        <v>12309</v>
      </c>
      <c r="QVQ1" t="s">
        <v>12310</v>
      </c>
      <c r="QVR1" t="s">
        <v>12311</v>
      </c>
      <c r="QVS1" t="s">
        <v>12312</v>
      </c>
      <c r="QVT1" t="s">
        <v>12313</v>
      </c>
      <c r="QVU1" t="s">
        <v>12314</v>
      </c>
      <c r="QVV1" t="s">
        <v>12315</v>
      </c>
      <c r="QVW1" t="s">
        <v>12316</v>
      </c>
      <c r="QVX1" t="s">
        <v>12317</v>
      </c>
      <c r="QVY1" t="s">
        <v>12318</v>
      </c>
      <c r="QVZ1" t="s">
        <v>12319</v>
      </c>
      <c r="QWA1" t="s">
        <v>12320</v>
      </c>
      <c r="QWB1" t="s">
        <v>12321</v>
      </c>
      <c r="QWC1" t="s">
        <v>12322</v>
      </c>
      <c r="QWD1" t="s">
        <v>12323</v>
      </c>
      <c r="QWE1" t="s">
        <v>12324</v>
      </c>
      <c r="QWF1" t="s">
        <v>12325</v>
      </c>
      <c r="QWG1" t="s">
        <v>12326</v>
      </c>
      <c r="QWH1" t="s">
        <v>12327</v>
      </c>
      <c r="QWI1" t="s">
        <v>12328</v>
      </c>
      <c r="QWJ1" t="s">
        <v>12329</v>
      </c>
      <c r="QWK1" t="s">
        <v>12330</v>
      </c>
      <c r="QWL1" t="s">
        <v>12331</v>
      </c>
      <c r="QWM1" t="s">
        <v>12332</v>
      </c>
      <c r="QWN1" t="s">
        <v>12333</v>
      </c>
      <c r="QWO1" t="s">
        <v>12334</v>
      </c>
      <c r="QWP1" t="s">
        <v>12335</v>
      </c>
      <c r="QWQ1" t="s">
        <v>12336</v>
      </c>
      <c r="QWR1" t="s">
        <v>12337</v>
      </c>
      <c r="QWS1" t="s">
        <v>12338</v>
      </c>
      <c r="QWT1" t="s">
        <v>12339</v>
      </c>
      <c r="QWU1" t="s">
        <v>12340</v>
      </c>
      <c r="QWV1" t="s">
        <v>12341</v>
      </c>
      <c r="QWW1" t="s">
        <v>12342</v>
      </c>
      <c r="QWX1" t="s">
        <v>12343</v>
      </c>
      <c r="QWY1" t="s">
        <v>12344</v>
      </c>
      <c r="QWZ1" t="s">
        <v>12345</v>
      </c>
      <c r="QXA1" t="s">
        <v>12346</v>
      </c>
      <c r="QXB1" t="s">
        <v>12347</v>
      </c>
      <c r="QXC1" t="s">
        <v>12348</v>
      </c>
      <c r="QXD1" t="s">
        <v>12349</v>
      </c>
      <c r="QXE1" t="s">
        <v>12350</v>
      </c>
      <c r="QXF1" t="s">
        <v>12351</v>
      </c>
      <c r="QXG1" t="s">
        <v>12352</v>
      </c>
      <c r="QXH1" t="s">
        <v>12353</v>
      </c>
      <c r="QXI1" t="s">
        <v>12354</v>
      </c>
      <c r="QXJ1" t="s">
        <v>12355</v>
      </c>
      <c r="QXK1" t="s">
        <v>12356</v>
      </c>
      <c r="QXL1" t="s">
        <v>12357</v>
      </c>
      <c r="QXM1" t="s">
        <v>12358</v>
      </c>
      <c r="QXN1" t="s">
        <v>12359</v>
      </c>
      <c r="QXO1" t="s">
        <v>12360</v>
      </c>
      <c r="QXP1" t="s">
        <v>12361</v>
      </c>
      <c r="QXQ1" t="s">
        <v>12362</v>
      </c>
      <c r="QXR1" t="s">
        <v>12363</v>
      </c>
      <c r="QXS1" t="s">
        <v>12364</v>
      </c>
      <c r="QXT1" t="s">
        <v>12365</v>
      </c>
      <c r="QXU1" t="s">
        <v>12366</v>
      </c>
      <c r="QXV1" t="s">
        <v>12367</v>
      </c>
      <c r="QXW1" t="s">
        <v>12368</v>
      </c>
      <c r="QXX1" t="s">
        <v>12369</v>
      </c>
      <c r="QXY1" t="s">
        <v>12370</v>
      </c>
      <c r="QXZ1" t="s">
        <v>12371</v>
      </c>
      <c r="QYA1" t="s">
        <v>12372</v>
      </c>
      <c r="QYB1" t="s">
        <v>12373</v>
      </c>
      <c r="QYC1" t="s">
        <v>12374</v>
      </c>
      <c r="QYD1" t="s">
        <v>12375</v>
      </c>
      <c r="QYE1" t="s">
        <v>12376</v>
      </c>
      <c r="QYF1" t="s">
        <v>12377</v>
      </c>
      <c r="QYG1" t="s">
        <v>12378</v>
      </c>
      <c r="QYH1" t="s">
        <v>12379</v>
      </c>
      <c r="QYI1" t="s">
        <v>12380</v>
      </c>
      <c r="QYJ1" t="s">
        <v>12381</v>
      </c>
      <c r="QYK1" t="s">
        <v>12382</v>
      </c>
      <c r="QYL1" t="s">
        <v>12383</v>
      </c>
      <c r="QYM1" t="s">
        <v>12384</v>
      </c>
      <c r="QYN1" t="s">
        <v>12385</v>
      </c>
      <c r="QYO1" t="s">
        <v>12386</v>
      </c>
      <c r="QYP1" t="s">
        <v>12387</v>
      </c>
      <c r="QYQ1" t="s">
        <v>12388</v>
      </c>
      <c r="QYR1" t="s">
        <v>12389</v>
      </c>
      <c r="QYS1" t="s">
        <v>12390</v>
      </c>
      <c r="QYT1" t="s">
        <v>12391</v>
      </c>
      <c r="QYU1" t="s">
        <v>12392</v>
      </c>
      <c r="QYV1" t="s">
        <v>12393</v>
      </c>
      <c r="QYW1" t="s">
        <v>12394</v>
      </c>
      <c r="QYX1" t="s">
        <v>12395</v>
      </c>
      <c r="QYY1" t="s">
        <v>12396</v>
      </c>
      <c r="QYZ1" t="s">
        <v>12397</v>
      </c>
      <c r="QZA1" t="s">
        <v>12398</v>
      </c>
      <c r="QZB1" t="s">
        <v>12399</v>
      </c>
      <c r="QZC1" t="s">
        <v>12400</v>
      </c>
      <c r="QZD1" t="s">
        <v>12401</v>
      </c>
      <c r="QZE1" t="s">
        <v>12402</v>
      </c>
      <c r="QZF1" t="s">
        <v>12403</v>
      </c>
      <c r="QZG1" t="s">
        <v>12404</v>
      </c>
      <c r="QZH1" t="s">
        <v>12405</v>
      </c>
      <c r="QZI1" t="s">
        <v>12406</v>
      </c>
      <c r="QZJ1" t="s">
        <v>12407</v>
      </c>
      <c r="QZK1" t="s">
        <v>12408</v>
      </c>
      <c r="QZL1" t="s">
        <v>12409</v>
      </c>
      <c r="QZM1" t="s">
        <v>12410</v>
      </c>
      <c r="QZN1" t="s">
        <v>12411</v>
      </c>
      <c r="QZO1" t="s">
        <v>12412</v>
      </c>
      <c r="QZP1" t="s">
        <v>12413</v>
      </c>
      <c r="QZQ1" t="s">
        <v>12414</v>
      </c>
      <c r="QZR1" t="s">
        <v>12415</v>
      </c>
      <c r="QZS1" t="s">
        <v>12416</v>
      </c>
      <c r="QZT1" t="s">
        <v>12417</v>
      </c>
      <c r="QZU1" t="s">
        <v>12418</v>
      </c>
      <c r="QZV1" t="s">
        <v>12419</v>
      </c>
      <c r="QZW1" t="s">
        <v>12420</v>
      </c>
      <c r="QZX1" t="s">
        <v>12421</v>
      </c>
      <c r="QZY1" t="s">
        <v>12422</v>
      </c>
      <c r="QZZ1" t="s">
        <v>12423</v>
      </c>
      <c r="RAA1" t="s">
        <v>12424</v>
      </c>
      <c r="RAB1" t="s">
        <v>12425</v>
      </c>
      <c r="RAC1" t="s">
        <v>12426</v>
      </c>
      <c r="RAD1" t="s">
        <v>12427</v>
      </c>
      <c r="RAE1" t="s">
        <v>12428</v>
      </c>
      <c r="RAF1" t="s">
        <v>12429</v>
      </c>
      <c r="RAG1" t="s">
        <v>12430</v>
      </c>
      <c r="RAH1" t="s">
        <v>12431</v>
      </c>
      <c r="RAI1" t="s">
        <v>12432</v>
      </c>
      <c r="RAJ1" t="s">
        <v>12433</v>
      </c>
      <c r="RAK1" t="s">
        <v>12434</v>
      </c>
      <c r="RAL1" t="s">
        <v>12435</v>
      </c>
      <c r="RAM1" t="s">
        <v>12436</v>
      </c>
      <c r="RAN1" t="s">
        <v>12437</v>
      </c>
      <c r="RAO1" t="s">
        <v>12438</v>
      </c>
      <c r="RAP1" t="s">
        <v>12439</v>
      </c>
      <c r="RAQ1" t="s">
        <v>12440</v>
      </c>
      <c r="RAR1" t="s">
        <v>12441</v>
      </c>
      <c r="RAS1" t="s">
        <v>12442</v>
      </c>
      <c r="RAT1" t="s">
        <v>12443</v>
      </c>
      <c r="RAU1" t="s">
        <v>12444</v>
      </c>
      <c r="RAV1" t="s">
        <v>12445</v>
      </c>
      <c r="RAW1" t="s">
        <v>12446</v>
      </c>
      <c r="RAX1" t="s">
        <v>12447</v>
      </c>
      <c r="RAY1" t="s">
        <v>12448</v>
      </c>
      <c r="RAZ1" t="s">
        <v>12449</v>
      </c>
      <c r="RBA1" t="s">
        <v>12450</v>
      </c>
      <c r="RBB1" t="s">
        <v>12451</v>
      </c>
      <c r="RBC1" t="s">
        <v>12452</v>
      </c>
      <c r="RBD1" t="s">
        <v>12453</v>
      </c>
      <c r="RBE1" t="s">
        <v>12454</v>
      </c>
      <c r="RBF1" t="s">
        <v>12455</v>
      </c>
      <c r="RBG1" t="s">
        <v>12456</v>
      </c>
      <c r="RBH1" t="s">
        <v>12457</v>
      </c>
      <c r="RBI1" t="s">
        <v>12458</v>
      </c>
      <c r="RBJ1" t="s">
        <v>12459</v>
      </c>
      <c r="RBK1" t="s">
        <v>12460</v>
      </c>
      <c r="RBL1" t="s">
        <v>12461</v>
      </c>
      <c r="RBM1" t="s">
        <v>12462</v>
      </c>
      <c r="RBN1" t="s">
        <v>12463</v>
      </c>
      <c r="RBO1" t="s">
        <v>12464</v>
      </c>
      <c r="RBP1" t="s">
        <v>12465</v>
      </c>
      <c r="RBQ1" t="s">
        <v>12466</v>
      </c>
      <c r="RBR1" t="s">
        <v>12467</v>
      </c>
      <c r="RBS1" t="s">
        <v>12468</v>
      </c>
      <c r="RBT1" t="s">
        <v>12469</v>
      </c>
      <c r="RBU1" t="s">
        <v>12470</v>
      </c>
      <c r="RBV1" t="s">
        <v>12471</v>
      </c>
      <c r="RBW1" t="s">
        <v>12472</v>
      </c>
      <c r="RBX1" t="s">
        <v>12473</v>
      </c>
      <c r="RBY1" t="s">
        <v>12474</v>
      </c>
      <c r="RBZ1" t="s">
        <v>12475</v>
      </c>
      <c r="RCA1" t="s">
        <v>12476</v>
      </c>
      <c r="RCB1" t="s">
        <v>12477</v>
      </c>
      <c r="RCC1" t="s">
        <v>12478</v>
      </c>
      <c r="RCD1" t="s">
        <v>12479</v>
      </c>
      <c r="RCE1" t="s">
        <v>12480</v>
      </c>
      <c r="RCF1" t="s">
        <v>12481</v>
      </c>
      <c r="RCG1" t="s">
        <v>12482</v>
      </c>
      <c r="RCH1" t="s">
        <v>12483</v>
      </c>
      <c r="RCI1" t="s">
        <v>12484</v>
      </c>
      <c r="RCJ1" t="s">
        <v>12485</v>
      </c>
      <c r="RCK1" t="s">
        <v>12486</v>
      </c>
      <c r="RCL1" t="s">
        <v>12487</v>
      </c>
      <c r="RCM1" t="s">
        <v>12488</v>
      </c>
      <c r="RCN1" t="s">
        <v>12489</v>
      </c>
      <c r="RCO1" t="s">
        <v>12490</v>
      </c>
      <c r="RCP1" t="s">
        <v>12491</v>
      </c>
      <c r="RCQ1" t="s">
        <v>12492</v>
      </c>
      <c r="RCR1" t="s">
        <v>12493</v>
      </c>
      <c r="RCS1" t="s">
        <v>12494</v>
      </c>
      <c r="RCT1" t="s">
        <v>12495</v>
      </c>
      <c r="RCU1" t="s">
        <v>12496</v>
      </c>
      <c r="RCV1" t="s">
        <v>12497</v>
      </c>
      <c r="RCW1" t="s">
        <v>12498</v>
      </c>
      <c r="RCX1" t="s">
        <v>12499</v>
      </c>
      <c r="RCY1" t="s">
        <v>12500</v>
      </c>
      <c r="RCZ1" t="s">
        <v>12501</v>
      </c>
      <c r="RDA1" t="s">
        <v>12502</v>
      </c>
      <c r="RDB1" t="s">
        <v>12503</v>
      </c>
      <c r="RDC1" t="s">
        <v>12504</v>
      </c>
      <c r="RDD1" t="s">
        <v>12505</v>
      </c>
      <c r="RDE1" t="s">
        <v>12506</v>
      </c>
      <c r="RDF1" t="s">
        <v>12507</v>
      </c>
      <c r="RDG1" t="s">
        <v>12508</v>
      </c>
      <c r="RDH1" t="s">
        <v>12509</v>
      </c>
      <c r="RDI1" t="s">
        <v>12510</v>
      </c>
      <c r="RDJ1" t="s">
        <v>12511</v>
      </c>
      <c r="RDK1" t="s">
        <v>12512</v>
      </c>
      <c r="RDL1" t="s">
        <v>12513</v>
      </c>
      <c r="RDM1" t="s">
        <v>12514</v>
      </c>
      <c r="RDN1" t="s">
        <v>12515</v>
      </c>
      <c r="RDO1" t="s">
        <v>12516</v>
      </c>
      <c r="RDP1" t="s">
        <v>12517</v>
      </c>
      <c r="RDQ1" t="s">
        <v>12518</v>
      </c>
      <c r="RDR1" t="s">
        <v>12519</v>
      </c>
      <c r="RDS1" t="s">
        <v>12520</v>
      </c>
      <c r="RDT1" t="s">
        <v>12521</v>
      </c>
      <c r="RDU1" t="s">
        <v>12522</v>
      </c>
      <c r="RDV1" t="s">
        <v>12523</v>
      </c>
      <c r="RDW1" t="s">
        <v>12524</v>
      </c>
      <c r="RDX1" t="s">
        <v>12525</v>
      </c>
      <c r="RDY1" t="s">
        <v>12526</v>
      </c>
      <c r="RDZ1" t="s">
        <v>12527</v>
      </c>
      <c r="REA1" t="s">
        <v>12528</v>
      </c>
      <c r="REB1" t="s">
        <v>12529</v>
      </c>
      <c r="REC1" t="s">
        <v>12530</v>
      </c>
      <c r="RED1" t="s">
        <v>12531</v>
      </c>
      <c r="REE1" t="s">
        <v>12532</v>
      </c>
      <c r="REF1" t="s">
        <v>12533</v>
      </c>
      <c r="REG1" t="s">
        <v>12534</v>
      </c>
      <c r="REH1" t="s">
        <v>12535</v>
      </c>
      <c r="REI1" t="s">
        <v>12536</v>
      </c>
      <c r="REJ1" t="s">
        <v>12537</v>
      </c>
      <c r="REK1" t="s">
        <v>12538</v>
      </c>
      <c r="REL1" t="s">
        <v>12539</v>
      </c>
      <c r="REM1" t="s">
        <v>12540</v>
      </c>
      <c r="REN1" t="s">
        <v>12541</v>
      </c>
      <c r="REO1" t="s">
        <v>12542</v>
      </c>
      <c r="REP1" t="s">
        <v>12543</v>
      </c>
      <c r="REQ1" t="s">
        <v>12544</v>
      </c>
      <c r="RER1" t="s">
        <v>12545</v>
      </c>
      <c r="RES1" t="s">
        <v>12546</v>
      </c>
      <c r="RET1" t="s">
        <v>12547</v>
      </c>
      <c r="REU1" t="s">
        <v>12548</v>
      </c>
      <c r="REV1" t="s">
        <v>12549</v>
      </c>
      <c r="REW1" t="s">
        <v>12550</v>
      </c>
      <c r="REX1" t="s">
        <v>12551</v>
      </c>
      <c r="REY1" t="s">
        <v>12552</v>
      </c>
      <c r="REZ1" t="s">
        <v>12553</v>
      </c>
      <c r="RFA1" t="s">
        <v>12554</v>
      </c>
      <c r="RFB1" t="s">
        <v>12555</v>
      </c>
      <c r="RFC1" t="s">
        <v>12556</v>
      </c>
      <c r="RFD1" t="s">
        <v>12557</v>
      </c>
      <c r="RFE1" t="s">
        <v>12558</v>
      </c>
      <c r="RFF1" t="s">
        <v>12559</v>
      </c>
      <c r="RFG1" t="s">
        <v>12560</v>
      </c>
      <c r="RFH1" t="s">
        <v>12561</v>
      </c>
      <c r="RFI1" t="s">
        <v>12562</v>
      </c>
      <c r="RFJ1" t="s">
        <v>12563</v>
      </c>
      <c r="RFK1" t="s">
        <v>12564</v>
      </c>
      <c r="RFL1" t="s">
        <v>12565</v>
      </c>
      <c r="RFM1" t="s">
        <v>12566</v>
      </c>
      <c r="RFN1" t="s">
        <v>12567</v>
      </c>
      <c r="RFO1" t="s">
        <v>12568</v>
      </c>
      <c r="RFP1" t="s">
        <v>12569</v>
      </c>
      <c r="RFQ1" t="s">
        <v>12570</v>
      </c>
      <c r="RFR1" t="s">
        <v>12571</v>
      </c>
      <c r="RFS1" t="s">
        <v>12572</v>
      </c>
      <c r="RFT1" t="s">
        <v>12573</v>
      </c>
      <c r="RFU1" t="s">
        <v>12574</v>
      </c>
      <c r="RFV1" t="s">
        <v>12575</v>
      </c>
      <c r="RFW1" t="s">
        <v>12576</v>
      </c>
      <c r="RFX1" t="s">
        <v>12577</v>
      </c>
      <c r="RFY1" t="s">
        <v>12578</v>
      </c>
      <c r="RFZ1" t="s">
        <v>12579</v>
      </c>
      <c r="RGA1" t="s">
        <v>12580</v>
      </c>
      <c r="RGB1" t="s">
        <v>12581</v>
      </c>
      <c r="RGC1" t="s">
        <v>12582</v>
      </c>
      <c r="RGD1" t="s">
        <v>12583</v>
      </c>
      <c r="RGE1" t="s">
        <v>12584</v>
      </c>
      <c r="RGF1" t="s">
        <v>12585</v>
      </c>
      <c r="RGG1" t="s">
        <v>12586</v>
      </c>
      <c r="RGH1" t="s">
        <v>12587</v>
      </c>
      <c r="RGI1" t="s">
        <v>12588</v>
      </c>
      <c r="RGJ1" t="s">
        <v>12589</v>
      </c>
      <c r="RGK1" t="s">
        <v>12590</v>
      </c>
      <c r="RGL1" t="s">
        <v>12591</v>
      </c>
      <c r="RGM1" t="s">
        <v>12592</v>
      </c>
      <c r="RGN1" t="s">
        <v>12593</v>
      </c>
      <c r="RGO1" t="s">
        <v>12594</v>
      </c>
      <c r="RGP1" t="s">
        <v>12595</v>
      </c>
      <c r="RGQ1" t="s">
        <v>12596</v>
      </c>
      <c r="RGR1" t="s">
        <v>12597</v>
      </c>
      <c r="RGS1" t="s">
        <v>12598</v>
      </c>
      <c r="RGT1" t="s">
        <v>12599</v>
      </c>
      <c r="RGU1" t="s">
        <v>12600</v>
      </c>
      <c r="RGV1" t="s">
        <v>12601</v>
      </c>
      <c r="RGW1" t="s">
        <v>12602</v>
      </c>
      <c r="RGX1" t="s">
        <v>12603</v>
      </c>
      <c r="RGY1" t="s">
        <v>12604</v>
      </c>
      <c r="RGZ1" t="s">
        <v>12605</v>
      </c>
      <c r="RHA1" t="s">
        <v>12606</v>
      </c>
      <c r="RHB1" t="s">
        <v>12607</v>
      </c>
      <c r="RHC1" t="s">
        <v>12608</v>
      </c>
      <c r="RHD1" t="s">
        <v>12609</v>
      </c>
      <c r="RHE1" t="s">
        <v>12610</v>
      </c>
      <c r="RHF1" t="s">
        <v>12611</v>
      </c>
      <c r="RHG1" t="s">
        <v>12612</v>
      </c>
      <c r="RHH1" t="s">
        <v>12613</v>
      </c>
      <c r="RHI1" t="s">
        <v>12614</v>
      </c>
      <c r="RHJ1" t="s">
        <v>12615</v>
      </c>
      <c r="RHK1" t="s">
        <v>12616</v>
      </c>
      <c r="RHL1" t="s">
        <v>12617</v>
      </c>
      <c r="RHM1" t="s">
        <v>12618</v>
      </c>
      <c r="RHN1" t="s">
        <v>12619</v>
      </c>
      <c r="RHO1" t="s">
        <v>12620</v>
      </c>
      <c r="RHP1" t="s">
        <v>12621</v>
      </c>
      <c r="RHQ1" t="s">
        <v>12622</v>
      </c>
      <c r="RHR1" t="s">
        <v>12623</v>
      </c>
      <c r="RHS1" t="s">
        <v>12624</v>
      </c>
      <c r="RHT1" t="s">
        <v>12625</v>
      </c>
      <c r="RHU1" t="s">
        <v>12626</v>
      </c>
      <c r="RHV1" t="s">
        <v>12627</v>
      </c>
      <c r="RHW1" t="s">
        <v>12628</v>
      </c>
      <c r="RHX1" t="s">
        <v>12629</v>
      </c>
      <c r="RHY1" t="s">
        <v>12630</v>
      </c>
      <c r="RHZ1" t="s">
        <v>12631</v>
      </c>
      <c r="RIA1" t="s">
        <v>12632</v>
      </c>
      <c r="RIB1" t="s">
        <v>12633</v>
      </c>
      <c r="RIC1" t="s">
        <v>12634</v>
      </c>
      <c r="RID1" t="s">
        <v>12635</v>
      </c>
      <c r="RIE1" t="s">
        <v>12636</v>
      </c>
      <c r="RIF1" t="s">
        <v>12637</v>
      </c>
      <c r="RIG1" t="s">
        <v>12638</v>
      </c>
      <c r="RIH1" t="s">
        <v>12639</v>
      </c>
      <c r="RII1" t="s">
        <v>12640</v>
      </c>
      <c r="RIJ1" t="s">
        <v>12641</v>
      </c>
      <c r="RIK1" t="s">
        <v>12642</v>
      </c>
      <c r="RIL1" t="s">
        <v>12643</v>
      </c>
      <c r="RIM1" t="s">
        <v>12644</v>
      </c>
      <c r="RIN1" t="s">
        <v>12645</v>
      </c>
      <c r="RIO1" t="s">
        <v>12646</v>
      </c>
      <c r="RIP1" t="s">
        <v>12647</v>
      </c>
      <c r="RIQ1" t="s">
        <v>12648</v>
      </c>
      <c r="RIR1" t="s">
        <v>12649</v>
      </c>
      <c r="RIS1" t="s">
        <v>12650</v>
      </c>
      <c r="RIT1" t="s">
        <v>12651</v>
      </c>
      <c r="RIU1" t="s">
        <v>12652</v>
      </c>
      <c r="RIV1" t="s">
        <v>12653</v>
      </c>
      <c r="RIW1" t="s">
        <v>12654</v>
      </c>
      <c r="RIX1" t="s">
        <v>12655</v>
      </c>
      <c r="RIY1" t="s">
        <v>12656</v>
      </c>
      <c r="RIZ1" t="s">
        <v>12657</v>
      </c>
      <c r="RJA1" t="s">
        <v>12658</v>
      </c>
      <c r="RJB1" t="s">
        <v>12659</v>
      </c>
      <c r="RJC1" t="s">
        <v>12660</v>
      </c>
      <c r="RJD1" t="s">
        <v>12661</v>
      </c>
      <c r="RJE1" t="s">
        <v>12662</v>
      </c>
      <c r="RJF1" t="s">
        <v>12663</v>
      </c>
      <c r="RJG1" t="s">
        <v>12664</v>
      </c>
      <c r="RJH1" t="s">
        <v>12665</v>
      </c>
      <c r="RJI1" t="s">
        <v>12666</v>
      </c>
      <c r="RJJ1" t="s">
        <v>12667</v>
      </c>
      <c r="RJK1" t="s">
        <v>12668</v>
      </c>
      <c r="RJL1" t="s">
        <v>12669</v>
      </c>
      <c r="RJM1" t="s">
        <v>12670</v>
      </c>
      <c r="RJN1" t="s">
        <v>12671</v>
      </c>
      <c r="RJO1" t="s">
        <v>12672</v>
      </c>
      <c r="RJP1" t="s">
        <v>12673</v>
      </c>
      <c r="RJQ1" t="s">
        <v>12674</v>
      </c>
      <c r="RJR1" t="s">
        <v>12675</v>
      </c>
      <c r="RJS1" t="s">
        <v>12676</v>
      </c>
      <c r="RJT1" t="s">
        <v>12677</v>
      </c>
      <c r="RJU1" t="s">
        <v>12678</v>
      </c>
      <c r="RJV1" t="s">
        <v>12679</v>
      </c>
      <c r="RJW1" t="s">
        <v>12680</v>
      </c>
      <c r="RJX1" t="s">
        <v>12681</v>
      </c>
      <c r="RJY1" t="s">
        <v>12682</v>
      </c>
      <c r="RJZ1" t="s">
        <v>12683</v>
      </c>
      <c r="RKA1" t="s">
        <v>12684</v>
      </c>
      <c r="RKB1" t="s">
        <v>12685</v>
      </c>
      <c r="RKC1" t="s">
        <v>12686</v>
      </c>
      <c r="RKD1" t="s">
        <v>12687</v>
      </c>
      <c r="RKE1" t="s">
        <v>12688</v>
      </c>
      <c r="RKF1" t="s">
        <v>12689</v>
      </c>
      <c r="RKG1" t="s">
        <v>12690</v>
      </c>
      <c r="RKH1" t="s">
        <v>12691</v>
      </c>
      <c r="RKI1" t="s">
        <v>12692</v>
      </c>
      <c r="RKJ1" t="s">
        <v>12693</v>
      </c>
      <c r="RKK1" t="s">
        <v>12694</v>
      </c>
      <c r="RKL1" t="s">
        <v>12695</v>
      </c>
      <c r="RKM1" t="s">
        <v>12696</v>
      </c>
      <c r="RKN1" t="s">
        <v>12697</v>
      </c>
      <c r="RKO1" t="s">
        <v>12698</v>
      </c>
      <c r="RKP1" t="s">
        <v>12699</v>
      </c>
      <c r="RKQ1" t="s">
        <v>12700</v>
      </c>
      <c r="RKR1" t="s">
        <v>12701</v>
      </c>
      <c r="RKS1" t="s">
        <v>12702</v>
      </c>
      <c r="RKT1" t="s">
        <v>12703</v>
      </c>
      <c r="RKU1" t="s">
        <v>12704</v>
      </c>
      <c r="RKV1" t="s">
        <v>12705</v>
      </c>
      <c r="RKW1" t="s">
        <v>12706</v>
      </c>
      <c r="RKX1" t="s">
        <v>12707</v>
      </c>
      <c r="RKY1" t="s">
        <v>12708</v>
      </c>
      <c r="RKZ1" t="s">
        <v>12709</v>
      </c>
      <c r="RLA1" t="s">
        <v>12710</v>
      </c>
      <c r="RLB1" t="s">
        <v>12711</v>
      </c>
      <c r="RLC1" t="s">
        <v>12712</v>
      </c>
      <c r="RLD1" t="s">
        <v>12713</v>
      </c>
      <c r="RLE1" t="s">
        <v>12714</v>
      </c>
      <c r="RLF1" t="s">
        <v>12715</v>
      </c>
      <c r="RLG1" t="s">
        <v>12716</v>
      </c>
      <c r="RLH1" t="s">
        <v>12717</v>
      </c>
      <c r="RLI1" t="s">
        <v>12718</v>
      </c>
      <c r="RLJ1" t="s">
        <v>12719</v>
      </c>
      <c r="RLK1" t="s">
        <v>12720</v>
      </c>
      <c r="RLL1" t="s">
        <v>12721</v>
      </c>
      <c r="RLM1" t="s">
        <v>12722</v>
      </c>
      <c r="RLN1" t="s">
        <v>12723</v>
      </c>
      <c r="RLO1" t="s">
        <v>12724</v>
      </c>
      <c r="RLP1" t="s">
        <v>12725</v>
      </c>
      <c r="RLQ1" t="s">
        <v>12726</v>
      </c>
      <c r="RLR1" t="s">
        <v>12727</v>
      </c>
      <c r="RLS1" t="s">
        <v>12728</v>
      </c>
      <c r="RLT1" t="s">
        <v>12729</v>
      </c>
      <c r="RLU1" t="s">
        <v>12730</v>
      </c>
      <c r="RLV1" t="s">
        <v>12731</v>
      </c>
      <c r="RLW1" t="s">
        <v>12732</v>
      </c>
      <c r="RLX1" t="s">
        <v>12733</v>
      </c>
      <c r="RLY1" t="s">
        <v>12734</v>
      </c>
      <c r="RLZ1" t="s">
        <v>12735</v>
      </c>
      <c r="RMA1" t="s">
        <v>12736</v>
      </c>
      <c r="RMB1" t="s">
        <v>12737</v>
      </c>
      <c r="RMC1" t="s">
        <v>12738</v>
      </c>
      <c r="RMD1" t="s">
        <v>12739</v>
      </c>
      <c r="RME1" t="s">
        <v>12740</v>
      </c>
      <c r="RMF1" t="s">
        <v>12741</v>
      </c>
      <c r="RMG1" t="s">
        <v>12742</v>
      </c>
      <c r="RMH1" t="s">
        <v>12743</v>
      </c>
      <c r="RMI1" t="s">
        <v>12744</v>
      </c>
      <c r="RMJ1" t="s">
        <v>12745</v>
      </c>
      <c r="RMK1" t="s">
        <v>12746</v>
      </c>
      <c r="RML1" t="s">
        <v>12747</v>
      </c>
      <c r="RMM1" t="s">
        <v>12748</v>
      </c>
      <c r="RMN1" t="s">
        <v>12749</v>
      </c>
      <c r="RMO1" t="s">
        <v>12750</v>
      </c>
      <c r="RMP1" t="s">
        <v>12751</v>
      </c>
      <c r="RMQ1" t="s">
        <v>12752</v>
      </c>
      <c r="RMR1" t="s">
        <v>12753</v>
      </c>
      <c r="RMS1" t="s">
        <v>12754</v>
      </c>
      <c r="RMT1" t="s">
        <v>12755</v>
      </c>
      <c r="RMU1" t="s">
        <v>12756</v>
      </c>
      <c r="RMV1" t="s">
        <v>12757</v>
      </c>
      <c r="RMW1" t="s">
        <v>12758</v>
      </c>
      <c r="RMX1" t="s">
        <v>12759</v>
      </c>
      <c r="RMY1" t="s">
        <v>12760</v>
      </c>
      <c r="RMZ1" t="s">
        <v>12761</v>
      </c>
      <c r="RNA1" t="s">
        <v>12762</v>
      </c>
      <c r="RNB1" t="s">
        <v>12763</v>
      </c>
      <c r="RNC1" t="s">
        <v>12764</v>
      </c>
      <c r="RND1" t="s">
        <v>12765</v>
      </c>
      <c r="RNE1" t="s">
        <v>12766</v>
      </c>
      <c r="RNF1" t="s">
        <v>12767</v>
      </c>
      <c r="RNG1" t="s">
        <v>12768</v>
      </c>
      <c r="RNH1" t="s">
        <v>12769</v>
      </c>
      <c r="RNI1" t="s">
        <v>12770</v>
      </c>
      <c r="RNJ1" t="s">
        <v>12771</v>
      </c>
      <c r="RNK1" t="s">
        <v>12772</v>
      </c>
      <c r="RNL1" t="s">
        <v>12773</v>
      </c>
      <c r="RNM1" t="s">
        <v>12774</v>
      </c>
      <c r="RNN1" t="s">
        <v>12775</v>
      </c>
      <c r="RNO1" t="s">
        <v>12776</v>
      </c>
      <c r="RNP1" t="s">
        <v>12777</v>
      </c>
      <c r="RNQ1" t="s">
        <v>12778</v>
      </c>
      <c r="RNR1" t="s">
        <v>12779</v>
      </c>
      <c r="RNS1" t="s">
        <v>12780</v>
      </c>
      <c r="RNT1" t="s">
        <v>12781</v>
      </c>
      <c r="RNU1" t="s">
        <v>12782</v>
      </c>
      <c r="RNV1" t="s">
        <v>12783</v>
      </c>
      <c r="RNW1" t="s">
        <v>12784</v>
      </c>
      <c r="RNX1" t="s">
        <v>12785</v>
      </c>
      <c r="RNY1" t="s">
        <v>12786</v>
      </c>
      <c r="RNZ1" t="s">
        <v>12787</v>
      </c>
      <c r="ROA1" t="s">
        <v>12788</v>
      </c>
      <c r="ROB1" t="s">
        <v>12789</v>
      </c>
      <c r="ROC1" t="s">
        <v>12790</v>
      </c>
      <c r="ROD1" t="s">
        <v>12791</v>
      </c>
      <c r="ROE1" t="s">
        <v>12792</v>
      </c>
      <c r="ROF1" t="s">
        <v>12793</v>
      </c>
      <c r="ROG1" t="s">
        <v>12794</v>
      </c>
      <c r="ROH1" t="s">
        <v>12795</v>
      </c>
      <c r="ROI1" t="s">
        <v>12796</v>
      </c>
      <c r="ROJ1" t="s">
        <v>12797</v>
      </c>
      <c r="ROK1" t="s">
        <v>12798</v>
      </c>
      <c r="ROL1" t="s">
        <v>12799</v>
      </c>
      <c r="ROM1" t="s">
        <v>12800</v>
      </c>
      <c r="RON1" t="s">
        <v>12801</v>
      </c>
      <c r="ROO1" t="s">
        <v>12802</v>
      </c>
      <c r="ROP1" t="s">
        <v>12803</v>
      </c>
      <c r="ROQ1" t="s">
        <v>12804</v>
      </c>
      <c r="ROR1" t="s">
        <v>12805</v>
      </c>
      <c r="ROS1" t="s">
        <v>12806</v>
      </c>
      <c r="ROT1" t="s">
        <v>12807</v>
      </c>
      <c r="ROU1" t="s">
        <v>12808</v>
      </c>
      <c r="ROV1" t="s">
        <v>12809</v>
      </c>
      <c r="ROW1" t="s">
        <v>12810</v>
      </c>
      <c r="ROX1" t="s">
        <v>12811</v>
      </c>
      <c r="ROY1" t="s">
        <v>12812</v>
      </c>
      <c r="ROZ1" t="s">
        <v>12813</v>
      </c>
      <c r="RPA1" t="s">
        <v>12814</v>
      </c>
      <c r="RPB1" t="s">
        <v>12815</v>
      </c>
      <c r="RPC1" t="s">
        <v>12816</v>
      </c>
      <c r="RPD1" t="s">
        <v>12817</v>
      </c>
      <c r="RPE1" t="s">
        <v>12818</v>
      </c>
      <c r="RPF1" t="s">
        <v>12819</v>
      </c>
      <c r="RPG1" t="s">
        <v>12820</v>
      </c>
      <c r="RPH1" t="s">
        <v>12821</v>
      </c>
      <c r="RPI1" t="s">
        <v>12822</v>
      </c>
      <c r="RPJ1" t="s">
        <v>12823</v>
      </c>
      <c r="RPK1" t="s">
        <v>12824</v>
      </c>
      <c r="RPL1" t="s">
        <v>12825</v>
      </c>
      <c r="RPM1" t="s">
        <v>12826</v>
      </c>
      <c r="RPN1" t="s">
        <v>12827</v>
      </c>
      <c r="RPO1" t="s">
        <v>12828</v>
      </c>
      <c r="RPP1" t="s">
        <v>12829</v>
      </c>
      <c r="RPQ1" t="s">
        <v>12830</v>
      </c>
      <c r="RPR1" t="s">
        <v>12831</v>
      </c>
      <c r="RPS1" t="s">
        <v>12832</v>
      </c>
      <c r="RPT1" t="s">
        <v>12833</v>
      </c>
      <c r="RPU1" t="s">
        <v>12834</v>
      </c>
      <c r="RPV1" t="s">
        <v>12835</v>
      </c>
      <c r="RPW1" t="s">
        <v>12836</v>
      </c>
      <c r="RPX1" t="s">
        <v>12837</v>
      </c>
      <c r="RPY1" t="s">
        <v>12838</v>
      </c>
      <c r="RPZ1" t="s">
        <v>12839</v>
      </c>
      <c r="RQA1" t="s">
        <v>12840</v>
      </c>
      <c r="RQB1" t="s">
        <v>12841</v>
      </c>
      <c r="RQC1" t="s">
        <v>12842</v>
      </c>
      <c r="RQD1" t="s">
        <v>12843</v>
      </c>
      <c r="RQE1" t="s">
        <v>12844</v>
      </c>
      <c r="RQF1" t="s">
        <v>12845</v>
      </c>
      <c r="RQG1" t="s">
        <v>12846</v>
      </c>
      <c r="RQH1" t="s">
        <v>12847</v>
      </c>
      <c r="RQI1" t="s">
        <v>12848</v>
      </c>
      <c r="RQJ1" t="s">
        <v>12849</v>
      </c>
      <c r="RQK1" t="s">
        <v>12850</v>
      </c>
      <c r="RQL1" t="s">
        <v>12851</v>
      </c>
      <c r="RQM1" t="s">
        <v>12852</v>
      </c>
      <c r="RQN1" t="s">
        <v>12853</v>
      </c>
      <c r="RQO1" t="s">
        <v>12854</v>
      </c>
      <c r="RQP1" t="s">
        <v>12855</v>
      </c>
      <c r="RQQ1" t="s">
        <v>12856</v>
      </c>
      <c r="RQR1" t="s">
        <v>12857</v>
      </c>
      <c r="RQS1" t="s">
        <v>12858</v>
      </c>
      <c r="RQT1" t="s">
        <v>12859</v>
      </c>
      <c r="RQU1" t="s">
        <v>12860</v>
      </c>
      <c r="RQV1" t="s">
        <v>12861</v>
      </c>
      <c r="RQW1" t="s">
        <v>12862</v>
      </c>
      <c r="RQX1" t="s">
        <v>12863</v>
      </c>
      <c r="RQY1" t="s">
        <v>12864</v>
      </c>
      <c r="RQZ1" t="s">
        <v>12865</v>
      </c>
      <c r="RRA1" t="s">
        <v>12866</v>
      </c>
      <c r="RRB1" t="s">
        <v>12867</v>
      </c>
      <c r="RRC1" t="s">
        <v>12868</v>
      </c>
      <c r="RRD1" t="s">
        <v>12869</v>
      </c>
      <c r="RRE1" t="s">
        <v>12870</v>
      </c>
      <c r="RRF1" t="s">
        <v>12871</v>
      </c>
      <c r="RRG1" t="s">
        <v>12872</v>
      </c>
      <c r="RRH1" t="s">
        <v>12873</v>
      </c>
      <c r="RRI1" t="s">
        <v>12874</v>
      </c>
      <c r="RRJ1" t="s">
        <v>12875</v>
      </c>
      <c r="RRK1" t="s">
        <v>12876</v>
      </c>
      <c r="RRL1" t="s">
        <v>12877</v>
      </c>
      <c r="RRM1" t="s">
        <v>12878</v>
      </c>
      <c r="RRN1" t="s">
        <v>12879</v>
      </c>
      <c r="RRO1" t="s">
        <v>12880</v>
      </c>
      <c r="RRP1" t="s">
        <v>12881</v>
      </c>
      <c r="RRQ1" t="s">
        <v>12882</v>
      </c>
      <c r="RRR1" t="s">
        <v>12883</v>
      </c>
      <c r="RRS1" t="s">
        <v>12884</v>
      </c>
      <c r="RRT1" t="s">
        <v>12885</v>
      </c>
      <c r="RRU1" t="s">
        <v>12886</v>
      </c>
      <c r="RRV1" t="s">
        <v>12887</v>
      </c>
      <c r="RRW1" t="s">
        <v>12888</v>
      </c>
      <c r="RRX1" t="s">
        <v>12889</v>
      </c>
      <c r="RRY1" t="s">
        <v>12890</v>
      </c>
      <c r="RRZ1" t="s">
        <v>12891</v>
      </c>
      <c r="RSA1" t="s">
        <v>12892</v>
      </c>
      <c r="RSB1" t="s">
        <v>12893</v>
      </c>
      <c r="RSC1" t="s">
        <v>12894</v>
      </c>
      <c r="RSD1" t="s">
        <v>12895</v>
      </c>
      <c r="RSE1" t="s">
        <v>12896</v>
      </c>
      <c r="RSF1" t="s">
        <v>12897</v>
      </c>
      <c r="RSG1" t="s">
        <v>12898</v>
      </c>
      <c r="RSH1" t="s">
        <v>12899</v>
      </c>
      <c r="RSI1" t="s">
        <v>12900</v>
      </c>
      <c r="RSJ1" t="s">
        <v>12901</v>
      </c>
      <c r="RSK1" t="s">
        <v>12902</v>
      </c>
      <c r="RSL1" t="s">
        <v>12903</v>
      </c>
      <c r="RSM1" t="s">
        <v>12904</v>
      </c>
      <c r="RSN1" t="s">
        <v>12905</v>
      </c>
      <c r="RSO1" t="s">
        <v>12906</v>
      </c>
      <c r="RSP1" t="s">
        <v>12907</v>
      </c>
      <c r="RSQ1" t="s">
        <v>12908</v>
      </c>
      <c r="RSR1" t="s">
        <v>12909</v>
      </c>
      <c r="RSS1" t="s">
        <v>12910</v>
      </c>
      <c r="RST1" t="s">
        <v>12911</v>
      </c>
      <c r="RSU1" t="s">
        <v>12912</v>
      </c>
      <c r="RSV1" t="s">
        <v>12913</v>
      </c>
      <c r="RSW1" t="s">
        <v>12914</v>
      </c>
      <c r="RSX1" t="s">
        <v>12915</v>
      </c>
      <c r="RSY1" t="s">
        <v>12916</v>
      </c>
      <c r="RSZ1" t="s">
        <v>12917</v>
      </c>
      <c r="RTA1" t="s">
        <v>12918</v>
      </c>
      <c r="RTB1" t="s">
        <v>12919</v>
      </c>
      <c r="RTC1" t="s">
        <v>12920</v>
      </c>
      <c r="RTD1" t="s">
        <v>12921</v>
      </c>
      <c r="RTE1" t="s">
        <v>12922</v>
      </c>
      <c r="RTF1" t="s">
        <v>12923</v>
      </c>
      <c r="RTG1" t="s">
        <v>12924</v>
      </c>
      <c r="RTH1" t="s">
        <v>12925</v>
      </c>
      <c r="RTI1" t="s">
        <v>12926</v>
      </c>
      <c r="RTJ1" t="s">
        <v>12927</v>
      </c>
      <c r="RTK1" t="s">
        <v>12928</v>
      </c>
      <c r="RTL1" t="s">
        <v>12929</v>
      </c>
      <c r="RTM1" t="s">
        <v>12930</v>
      </c>
      <c r="RTN1" t="s">
        <v>12931</v>
      </c>
      <c r="RTO1" t="s">
        <v>12932</v>
      </c>
      <c r="RTP1" t="s">
        <v>12933</v>
      </c>
      <c r="RTQ1" t="s">
        <v>12934</v>
      </c>
      <c r="RTR1" t="s">
        <v>12935</v>
      </c>
      <c r="RTS1" t="s">
        <v>12936</v>
      </c>
      <c r="RTT1" t="s">
        <v>12937</v>
      </c>
      <c r="RTU1" t="s">
        <v>12938</v>
      </c>
      <c r="RTV1" t="s">
        <v>12939</v>
      </c>
      <c r="RTW1" t="s">
        <v>12940</v>
      </c>
      <c r="RTX1" t="s">
        <v>12941</v>
      </c>
      <c r="RTY1" t="s">
        <v>12942</v>
      </c>
      <c r="RTZ1" t="s">
        <v>12943</v>
      </c>
      <c r="RUA1" t="s">
        <v>12944</v>
      </c>
      <c r="RUB1" t="s">
        <v>12945</v>
      </c>
      <c r="RUC1" t="s">
        <v>12946</v>
      </c>
      <c r="RUD1" t="s">
        <v>12947</v>
      </c>
      <c r="RUE1" t="s">
        <v>12948</v>
      </c>
      <c r="RUF1" t="s">
        <v>12949</v>
      </c>
      <c r="RUG1" t="s">
        <v>12950</v>
      </c>
      <c r="RUH1" t="s">
        <v>12951</v>
      </c>
      <c r="RUI1" t="s">
        <v>12952</v>
      </c>
      <c r="RUJ1" t="s">
        <v>12953</v>
      </c>
      <c r="RUK1" t="s">
        <v>12954</v>
      </c>
      <c r="RUL1" t="s">
        <v>12955</v>
      </c>
      <c r="RUM1" t="s">
        <v>12956</v>
      </c>
      <c r="RUN1" t="s">
        <v>12957</v>
      </c>
      <c r="RUO1" t="s">
        <v>12958</v>
      </c>
      <c r="RUP1" t="s">
        <v>12959</v>
      </c>
      <c r="RUQ1" t="s">
        <v>12960</v>
      </c>
      <c r="RUR1" t="s">
        <v>12961</v>
      </c>
      <c r="RUS1" t="s">
        <v>12962</v>
      </c>
      <c r="RUT1" t="s">
        <v>12963</v>
      </c>
      <c r="RUU1" t="s">
        <v>12964</v>
      </c>
      <c r="RUV1" t="s">
        <v>12965</v>
      </c>
      <c r="RUW1" t="s">
        <v>12966</v>
      </c>
      <c r="RUX1" t="s">
        <v>12967</v>
      </c>
      <c r="RUY1" t="s">
        <v>12968</v>
      </c>
      <c r="RUZ1" t="s">
        <v>12969</v>
      </c>
      <c r="RVA1" t="s">
        <v>12970</v>
      </c>
      <c r="RVB1" t="s">
        <v>12971</v>
      </c>
      <c r="RVC1" t="s">
        <v>12972</v>
      </c>
      <c r="RVD1" t="s">
        <v>12973</v>
      </c>
      <c r="RVE1" t="s">
        <v>12974</v>
      </c>
      <c r="RVF1" t="s">
        <v>12975</v>
      </c>
      <c r="RVG1" t="s">
        <v>12976</v>
      </c>
      <c r="RVH1" t="s">
        <v>12977</v>
      </c>
      <c r="RVI1" t="s">
        <v>12978</v>
      </c>
      <c r="RVJ1" t="s">
        <v>12979</v>
      </c>
      <c r="RVK1" t="s">
        <v>12980</v>
      </c>
      <c r="RVL1" t="s">
        <v>12981</v>
      </c>
      <c r="RVM1" t="s">
        <v>12982</v>
      </c>
      <c r="RVN1" t="s">
        <v>12983</v>
      </c>
      <c r="RVO1" t="s">
        <v>12984</v>
      </c>
      <c r="RVP1" t="s">
        <v>12985</v>
      </c>
      <c r="RVQ1" t="s">
        <v>12986</v>
      </c>
      <c r="RVR1" t="s">
        <v>12987</v>
      </c>
      <c r="RVS1" t="s">
        <v>12988</v>
      </c>
      <c r="RVT1" t="s">
        <v>12989</v>
      </c>
      <c r="RVU1" t="s">
        <v>12990</v>
      </c>
      <c r="RVV1" t="s">
        <v>12991</v>
      </c>
      <c r="RVW1" t="s">
        <v>12992</v>
      </c>
      <c r="RVX1" t="s">
        <v>12993</v>
      </c>
      <c r="RVY1" t="s">
        <v>12994</v>
      </c>
      <c r="RVZ1" t="s">
        <v>12995</v>
      </c>
      <c r="RWA1" t="s">
        <v>12996</v>
      </c>
      <c r="RWB1" t="s">
        <v>12997</v>
      </c>
      <c r="RWC1" t="s">
        <v>12998</v>
      </c>
      <c r="RWD1" t="s">
        <v>12999</v>
      </c>
      <c r="RWE1" t="s">
        <v>13000</v>
      </c>
      <c r="RWF1" t="s">
        <v>13001</v>
      </c>
      <c r="RWG1" t="s">
        <v>13002</v>
      </c>
      <c r="RWH1" t="s">
        <v>13003</v>
      </c>
      <c r="RWI1" t="s">
        <v>13004</v>
      </c>
      <c r="RWJ1" t="s">
        <v>13005</v>
      </c>
      <c r="RWK1" t="s">
        <v>13006</v>
      </c>
      <c r="RWL1" t="s">
        <v>13007</v>
      </c>
      <c r="RWM1" t="s">
        <v>13008</v>
      </c>
      <c r="RWN1" t="s">
        <v>13009</v>
      </c>
      <c r="RWO1" t="s">
        <v>13010</v>
      </c>
      <c r="RWP1" t="s">
        <v>13011</v>
      </c>
      <c r="RWQ1" t="s">
        <v>13012</v>
      </c>
      <c r="RWR1" t="s">
        <v>13013</v>
      </c>
      <c r="RWS1" t="s">
        <v>13014</v>
      </c>
      <c r="RWT1" t="s">
        <v>13015</v>
      </c>
      <c r="RWU1" t="s">
        <v>13016</v>
      </c>
      <c r="RWV1" t="s">
        <v>13017</v>
      </c>
      <c r="RWW1" t="s">
        <v>13018</v>
      </c>
      <c r="RWX1" t="s">
        <v>13019</v>
      </c>
      <c r="RWY1" t="s">
        <v>13020</v>
      </c>
      <c r="RWZ1" t="s">
        <v>13021</v>
      </c>
      <c r="RXA1" t="s">
        <v>13022</v>
      </c>
      <c r="RXB1" t="s">
        <v>13023</v>
      </c>
      <c r="RXC1" t="s">
        <v>13024</v>
      </c>
      <c r="RXD1" t="s">
        <v>13025</v>
      </c>
      <c r="RXE1" t="s">
        <v>13026</v>
      </c>
      <c r="RXF1" t="s">
        <v>13027</v>
      </c>
      <c r="RXG1" t="s">
        <v>13028</v>
      </c>
      <c r="RXH1" t="s">
        <v>13029</v>
      </c>
      <c r="RXI1" t="s">
        <v>13030</v>
      </c>
      <c r="RXJ1" t="s">
        <v>13031</v>
      </c>
      <c r="RXK1" t="s">
        <v>13032</v>
      </c>
      <c r="RXL1" t="s">
        <v>13033</v>
      </c>
      <c r="RXM1" t="s">
        <v>13034</v>
      </c>
      <c r="RXN1" t="s">
        <v>13035</v>
      </c>
      <c r="RXO1" t="s">
        <v>13036</v>
      </c>
      <c r="RXP1" t="s">
        <v>13037</v>
      </c>
      <c r="RXQ1" t="s">
        <v>13038</v>
      </c>
      <c r="RXR1" t="s">
        <v>13039</v>
      </c>
      <c r="RXS1" t="s">
        <v>13040</v>
      </c>
      <c r="RXT1" t="s">
        <v>13041</v>
      </c>
      <c r="RXU1" t="s">
        <v>13042</v>
      </c>
      <c r="RXV1" t="s">
        <v>13043</v>
      </c>
      <c r="RXW1" t="s">
        <v>13044</v>
      </c>
      <c r="RXX1" t="s">
        <v>13045</v>
      </c>
      <c r="RXY1" t="s">
        <v>13046</v>
      </c>
      <c r="RXZ1" t="s">
        <v>13047</v>
      </c>
      <c r="RYA1" t="s">
        <v>13048</v>
      </c>
      <c r="RYB1" t="s">
        <v>13049</v>
      </c>
      <c r="RYC1" t="s">
        <v>13050</v>
      </c>
      <c r="RYD1" t="s">
        <v>13051</v>
      </c>
      <c r="RYE1" t="s">
        <v>13052</v>
      </c>
      <c r="RYF1" t="s">
        <v>13053</v>
      </c>
      <c r="RYG1" t="s">
        <v>13054</v>
      </c>
      <c r="RYH1" t="s">
        <v>13055</v>
      </c>
      <c r="RYI1" t="s">
        <v>13056</v>
      </c>
      <c r="RYJ1" t="s">
        <v>13057</v>
      </c>
      <c r="RYK1" t="s">
        <v>13058</v>
      </c>
      <c r="RYL1" t="s">
        <v>13059</v>
      </c>
      <c r="RYM1" t="s">
        <v>13060</v>
      </c>
      <c r="RYN1" t="s">
        <v>13061</v>
      </c>
      <c r="RYO1" t="s">
        <v>13062</v>
      </c>
      <c r="RYP1" t="s">
        <v>13063</v>
      </c>
      <c r="RYQ1" t="s">
        <v>13064</v>
      </c>
      <c r="RYR1" t="s">
        <v>13065</v>
      </c>
      <c r="RYS1" t="s">
        <v>13066</v>
      </c>
      <c r="RYT1" t="s">
        <v>13067</v>
      </c>
      <c r="RYU1" t="s">
        <v>13068</v>
      </c>
      <c r="RYV1" t="s">
        <v>13069</v>
      </c>
      <c r="RYW1" t="s">
        <v>13070</v>
      </c>
      <c r="RYX1" t="s">
        <v>13071</v>
      </c>
      <c r="RYY1" t="s">
        <v>13072</v>
      </c>
      <c r="RYZ1" t="s">
        <v>13073</v>
      </c>
      <c r="RZA1" t="s">
        <v>13074</v>
      </c>
      <c r="RZB1" t="s">
        <v>13075</v>
      </c>
      <c r="RZC1" t="s">
        <v>13076</v>
      </c>
      <c r="RZD1" t="s">
        <v>13077</v>
      </c>
      <c r="RZE1" t="s">
        <v>13078</v>
      </c>
      <c r="RZF1" t="s">
        <v>13079</v>
      </c>
      <c r="RZG1" t="s">
        <v>13080</v>
      </c>
      <c r="RZH1" t="s">
        <v>13081</v>
      </c>
      <c r="RZI1" t="s">
        <v>13082</v>
      </c>
      <c r="RZJ1" t="s">
        <v>13083</v>
      </c>
      <c r="RZK1" t="s">
        <v>13084</v>
      </c>
      <c r="RZL1" t="s">
        <v>13085</v>
      </c>
      <c r="RZM1" t="s">
        <v>13086</v>
      </c>
      <c r="RZN1" t="s">
        <v>13087</v>
      </c>
      <c r="RZO1" t="s">
        <v>13088</v>
      </c>
      <c r="RZP1" t="s">
        <v>13089</v>
      </c>
      <c r="RZQ1" t="s">
        <v>13090</v>
      </c>
      <c r="RZR1" t="s">
        <v>13091</v>
      </c>
      <c r="RZS1" t="s">
        <v>13092</v>
      </c>
      <c r="RZT1" t="s">
        <v>13093</v>
      </c>
      <c r="RZU1" t="s">
        <v>13094</v>
      </c>
      <c r="RZV1" t="s">
        <v>13095</v>
      </c>
      <c r="RZW1" t="s">
        <v>13096</v>
      </c>
      <c r="RZX1" t="s">
        <v>13097</v>
      </c>
      <c r="RZY1" t="s">
        <v>13098</v>
      </c>
      <c r="RZZ1" t="s">
        <v>13099</v>
      </c>
      <c r="SAA1" t="s">
        <v>13100</v>
      </c>
      <c r="SAB1" t="s">
        <v>13101</v>
      </c>
      <c r="SAC1" t="s">
        <v>13102</v>
      </c>
      <c r="SAD1" t="s">
        <v>13103</v>
      </c>
      <c r="SAE1" t="s">
        <v>13104</v>
      </c>
      <c r="SAF1" t="s">
        <v>13105</v>
      </c>
      <c r="SAG1" t="s">
        <v>13106</v>
      </c>
      <c r="SAH1" t="s">
        <v>13107</v>
      </c>
      <c r="SAI1" t="s">
        <v>13108</v>
      </c>
      <c r="SAJ1" t="s">
        <v>13109</v>
      </c>
      <c r="SAK1" t="s">
        <v>13110</v>
      </c>
      <c r="SAL1" t="s">
        <v>13111</v>
      </c>
      <c r="SAM1" t="s">
        <v>13112</v>
      </c>
      <c r="SAN1" t="s">
        <v>13113</v>
      </c>
      <c r="SAO1" t="s">
        <v>13114</v>
      </c>
      <c r="SAP1" t="s">
        <v>13115</v>
      </c>
      <c r="SAQ1" t="s">
        <v>13116</v>
      </c>
      <c r="SAR1" t="s">
        <v>13117</v>
      </c>
      <c r="SAS1" t="s">
        <v>13118</v>
      </c>
      <c r="SAT1" t="s">
        <v>13119</v>
      </c>
      <c r="SAU1" t="s">
        <v>13120</v>
      </c>
      <c r="SAV1" t="s">
        <v>13121</v>
      </c>
      <c r="SAW1" t="s">
        <v>13122</v>
      </c>
      <c r="SAX1" t="s">
        <v>13123</v>
      </c>
      <c r="SAY1" t="s">
        <v>13124</v>
      </c>
      <c r="SAZ1" t="s">
        <v>13125</v>
      </c>
      <c r="SBA1" t="s">
        <v>13126</v>
      </c>
      <c r="SBB1" t="s">
        <v>13127</v>
      </c>
      <c r="SBC1" t="s">
        <v>13128</v>
      </c>
      <c r="SBD1" t="s">
        <v>13129</v>
      </c>
      <c r="SBE1" t="s">
        <v>13130</v>
      </c>
      <c r="SBF1" t="s">
        <v>13131</v>
      </c>
      <c r="SBG1" t="s">
        <v>13132</v>
      </c>
      <c r="SBH1" t="s">
        <v>13133</v>
      </c>
      <c r="SBI1" t="s">
        <v>13134</v>
      </c>
      <c r="SBJ1" t="s">
        <v>13135</v>
      </c>
      <c r="SBK1" t="s">
        <v>13136</v>
      </c>
      <c r="SBL1" t="s">
        <v>13137</v>
      </c>
      <c r="SBM1" t="s">
        <v>13138</v>
      </c>
      <c r="SBN1" t="s">
        <v>13139</v>
      </c>
      <c r="SBO1" t="s">
        <v>13140</v>
      </c>
      <c r="SBP1" t="s">
        <v>13141</v>
      </c>
      <c r="SBQ1" t="s">
        <v>13142</v>
      </c>
      <c r="SBR1" t="s">
        <v>13143</v>
      </c>
      <c r="SBS1" t="s">
        <v>13144</v>
      </c>
      <c r="SBT1" t="s">
        <v>13145</v>
      </c>
      <c r="SBU1" t="s">
        <v>13146</v>
      </c>
      <c r="SBV1" t="s">
        <v>13147</v>
      </c>
      <c r="SBW1" t="s">
        <v>13148</v>
      </c>
      <c r="SBX1" t="s">
        <v>13149</v>
      </c>
      <c r="SBY1" t="s">
        <v>13150</v>
      </c>
      <c r="SBZ1" t="s">
        <v>13151</v>
      </c>
      <c r="SCA1" t="s">
        <v>13152</v>
      </c>
      <c r="SCB1" t="s">
        <v>13153</v>
      </c>
      <c r="SCC1" t="s">
        <v>13154</v>
      </c>
      <c r="SCD1" t="s">
        <v>13155</v>
      </c>
      <c r="SCE1" t="s">
        <v>13156</v>
      </c>
      <c r="SCF1" t="s">
        <v>13157</v>
      </c>
      <c r="SCG1" t="s">
        <v>13158</v>
      </c>
      <c r="SCH1" t="s">
        <v>13159</v>
      </c>
      <c r="SCI1" t="s">
        <v>13160</v>
      </c>
      <c r="SCJ1" t="s">
        <v>13161</v>
      </c>
      <c r="SCK1" t="s">
        <v>13162</v>
      </c>
      <c r="SCL1" t="s">
        <v>13163</v>
      </c>
      <c r="SCM1" t="s">
        <v>13164</v>
      </c>
      <c r="SCN1" t="s">
        <v>13165</v>
      </c>
      <c r="SCO1" t="s">
        <v>13166</v>
      </c>
      <c r="SCP1" t="s">
        <v>13167</v>
      </c>
      <c r="SCQ1" t="s">
        <v>13168</v>
      </c>
      <c r="SCR1" t="s">
        <v>13169</v>
      </c>
      <c r="SCS1" t="s">
        <v>13170</v>
      </c>
      <c r="SCT1" t="s">
        <v>13171</v>
      </c>
      <c r="SCU1" t="s">
        <v>13172</v>
      </c>
      <c r="SCV1" t="s">
        <v>13173</v>
      </c>
      <c r="SCW1" t="s">
        <v>13174</v>
      </c>
      <c r="SCX1" t="s">
        <v>13175</v>
      </c>
      <c r="SCY1" t="s">
        <v>13176</v>
      </c>
      <c r="SCZ1" t="s">
        <v>13177</v>
      </c>
      <c r="SDA1" t="s">
        <v>13178</v>
      </c>
      <c r="SDB1" t="s">
        <v>13179</v>
      </c>
      <c r="SDC1" t="s">
        <v>13180</v>
      </c>
      <c r="SDD1" t="s">
        <v>13181</v>
      </c>
      <c r="SDE1" t="s">
        <v>13182</v>
      </c>
      <c r="SDF1" t="s">
        <v>13183</v>
      </c>
      <c r="SDG1" t="s">
        <v>13184</v>
      </c>
      <c r="SDH1" t="s">
        <v>13185</v>
      </c>
      <c r="SDI1" t="s">
        <v>13186</v>
      </c>
      <c r="SDJ1" t="s">
        <v>13187</v>
      </c>
      <c r="SDK1" t="s">
        <v>13188</v>
      </c>
      <c r="SDL1" t="s">
        <v>13189</v>
      </c>
      <c r="SDM1" t="s">
        <v>13190</v>
      </c>
      <c r="SDN1" t="s">
        <v>13191</v>
      </c>
      <c r="SDO1" t="s">
        <v>13192</v>
      </c>
      <c r="SDP1" t="s">
        <v>13193</v>
      </c>
      <c r="SDQ1" t="s">
        <v>13194</v>
      </c>
      <c r="SDR1" t="s">
        <v>13195</v>
      </c>
      <c r="SDS1" t="s">
        <v>13196</v>
      </c>
      <c r="SDT1" t="s">
        <v>13197</v>
      </c>
      <c r="SDU1" t="s">
        <v>13198</v>
      </c>
      <c r="SDV1" t="s">
        <v>13199</v>
      </c>
      <c r="SDW1" t="s">
        <v>13200</v>
      </c>
      <c r="SDX1" t="s">
        <v>13201</v>
      </c>
      <c r="SDY1" t="s">
        <v>13202</v>
      </c>
      <c r="SDZ1" t="s">
        <v>13203</v>
      </c>
      <c r="SEA1" t="s">
        <v>13204</v>
      </c>
      <c r="SEB1" t="s">
        <v>13205</v>
      </c>
      <c r="SEC1" t="s">
        <v>13206</v>
      </c>
      <c r="SED1" t="s">
        <v>13207</v>
      </c>
      <c r="SEE1" t="s">
        <v>13208</v>
      </c>
      <c r="SEF1" t="s">
        <v>13209</v>
      </c>
      <c r="SEG1" t="s">
        <v>13210</v>
      </c>
      <c r="SEH1" t="s">
        <v>13211</v>
      </c>
      <c r="SEI1" t="s">
        <v>13212</v>
      </c>
      <c r="SEJ1" t="s">
        <v>13213</v>
      </c>
      <c r="SEK1" t="s">
        <v>13214</v>
      </c>
      <c r="SEL1" t="s">
        <v>13215</v>
      </c>
      <c r="SEM1" t="s">
        <v>13216</v>
      </c>
      <c r="SEN1" t="s">
        <v>13217</v>
      </c>
      <c r="SEO1" t="s">
        <v>13218</v>
      </c>
      <c r="SEP1" t="s">
        <v>13219</v>
      </c>
      <c r="SEQ1" t="s">
        <v>13220</v>
      </c>
      <c r="SER1" t="s">
        <v>13221</v>
      </c>
      <c r="SES1" t="s">
        <v>13222</v>
      </c>
      <c r="SET1" t="s">
        <v>13223</v>
      </c>
      <c r="SEU1" t="s">
        <v>13224</v>
      </c>
      <c r="SEV1" t="s">
        <v>13225</v>
      </c>
      <c r="SEW1" t="s">
        <v>13226</v>
      </c>
      <c r="SEX1" t="s">
        <v>13227</v>
      </c>
      <c r="SEY1" t="s">
        <v>13228</v>
      </c>
      <c r="SEZ1" t="s">
        <v>13229</v>
      </c>
      <c r="SFA1" t="s">
        <v>13230</v>
      </c>
      <c r="SFB1" t="s">
        <v>13231</v>
      </c>
      <c r="SFC1" t="s">
        <v>13232</v>
      </c>
      <c r="SFD1" t="s">
        <v>13233</v>
      </c>
      <c r="SFE1" t="s">
        <v>13234</v>
      </c>
      <c r="SFF1" t="s">
        <v>13235</v>
      </c>
      <c r="SFG1" t="s">
        <v>13236</v>
      </c>
      <c r="SFH1" t="s">
        <v>13237</v>
      </c>
      <c r="SFI1" t="s">
        <v>13238</v>
      </c>
      <c r="SFJ1" t="s">
        <v>13239</v>
      </c>
      <c r="SFK1" t="s">
        <v>13240</v>
      </c>
      <c r="SFL1" t="s">
        <v>13241</v>
      </c>
      <c r="SFM1" t="s">
        <v>13242</v>
      </c>
      <c r="SFN1" t="s">
        <v>13243</v>
      </c>
      <c r="SFO1" t="s">
        <v>13244</v>
      </c>
      <c r="SFP1" t="s">
        <v>13245</v>
      </c>
      <c r="SFQ1" t="s">
        <v>13246</v>
      </c>
      <c r="SFR1" t="s">
        <v>13247</v>
      </c>
      <c r="SFS1" t="s">
        <v>13248</v>
      </c>
      <c r="SFT1" t="s">
        <v>13249</v>
      </c>
      <c r="SFU1" t="s">
        <v>13250</v>
      </c>
      <c r="SFV1" t="s">
        <v>13251</v>
      </c>
      <c r="SFW1" t="s">
        <v>13252</v>
      </c>
      <c r="SFX1" t="s">
        <v>13253</v>
      </c>
      <c r="SFY1" t="s">
        <v>13254</v>
      </c>
      <c r="SFZ1" t="s">
        <v>13255</v>
      </c>
      <c r="SGA1" t="s">
        <v>13256</v>
      </c>
      <c r="SGB1" t="s">
        <v>13257</v>
      </c>
      <c r="SGC1" t="s">
        <v>13258</v>
      </c>
      <c r="SGD1" t="s">
        <v>13259</v>
      </c>
      <c r="SGE1" t="s">
        <v>13260</v>
      </c>
      <c r="SGF1" t="s">
        <v>13261</v>
      </c>
      <c r="SGG1" t="s">
        <v>13262</v>
      </c>
      <c r="SGH1" t="s">
        <v>13263</v>
      </c>
      <c r="SGI1" t="s">
        <v>13264</v>
      </c>
      <c r="SGJ1" t="s">
        <v>13265</v>
      </c>
      <c r="SGK1" t="s">
        <v>13266</v>
      </c>
      <c r="SGL1" t="s">
        <v>13267</v>
      </c>
      <c r="SGM1" t="s">
        <v>13268</v>
      </c>
      <c r="SGN1" t="s">
        <v>13269</v>
      </c>
      <c r="SGO1" t="s">
        <v>13270</v>
      </c>
      <c r="SGP1" t="s">
        <v>13271</v>
      </c>
      <c r="SGQ1" t="s">
        <v>13272</v>
      </c>
      <c r="SGR1" t="s">
        <v>13273</v>
      </c>
      <c r="SGS1" t="s">
        <v>13274</v>
      </c>
      <c r="SGT1" t="s">
        <v>13275</v>
      </c>
      <c r="SGU1" t="s">
        <v>13276</v>
      </c>
      <c r="SGV1" t="s">
        <v>13277</v>
      </c>
      <c r="SGW1" t="s">
        <v>13278</v>
      </c>
      <c r="SGX1" t="s">
        <v>13279</v>
      </c>
      <c r="SGY1" t="s">
        <v>13280</v>
      </c>
      <c r="SGZ1" t="s">
        <v>13281</v>
      </c>
      <c r="SHA1" t="s">
        <v>13282</v>
      </c>
      <c r="SHB1" t="s">
        <v>13283</v>
      </c>
      <c r="SHC1" t="s">
        <v>13284</v>
      </c>
      <c r="SHD1" t="s">
        <v>13285</v>
      </c>
      <c r="SHE1" t="s">
        <v>13286</v>
      </c>
      <c r="SHF1" t="s">
        <v>13287</v>
      </c>
      <c r="SHG1" t="s">
        <v>13288</v>
      </c>
      <c r="SHH1" t="s">
        <v>13289</v>
      </c>
      <c r="SHI1" t="s">
        <v>13290</v>
      </c>
      <c r="SHJ1" t="s">
        <v>13291</v>
      </c>
      <c r="SHK1" t="s">
        <v>13292</v>
      </c>
      <c r="SHL1" t="s">
        <v>13293</v>
      </c>
      <c r="SHM1" t="s">
        <v>13294</v>
      </c>
      <c r="SHN1" t="s">
        <v>13295</v>
      </c>
      <c r="SHO1" t="s">
        <v>13296</v>
      </c>
      <c r="SHP1" t="s">
        <v>13297</v>
      </c>
      <c r="SHQ1" t="s">
        <v>13298</v>
      </c>
      <c r="SHR1" t="s">
        <v>13299</v>
      </c>
      <c r="SHS1" t="s">
        <v>13300</v>
      </c>
      <c r="SHT1" t="s">
        <v>13301</v>
      </c>
      <c r="SHU1" t="s">
        <v>13302</v>
      </c>
      <c r="SHV1" t="s">
        <v>13303</v>
      </c>
      <c r="SHW1" t="s">
        <v>13304</v>
      </c>
      <c r="SHX1" t="s">
        <v>13305</v>
      </c>
      <c r="SHY1" t="s">
        <v>13306</v>
      </c>
      <c r="SHZ1" t="s">
        <v>13307</v>
      </c>
      <c r="SIA1" t="s">
        <v>13308</v>
      </c>
      <c r="SIB1" t="s">
        <v>13309</v>
      </c>
      <c r="SIC1" t="s">
        <v>13310</v>
      </c>
      <c r="SID1" t="s">
        <v>13311</v>
      </c>
      <c r="SIE1" t="s">
        <v>13312</v>
      </c>
      <c r="SIF1" t="s">
        <v>13313</v>
      </c>
      <c r="SIG1" t="s">
        <v>13314</v>
      </c>
      <c r="SIH1" t="s">
        <v>13315</v>
      </c>
      <c r="SII1" t="s">
        <v>13316</v>
      </c>
      <c r="SIJ1" t="s">
        <v>13317</v>
      </c>
      <c r="SIK1" t="s">
        <v>13318</v>
      </c>
      <c r="SIL1" t="s">
        <v>13319</v>
      </c>
      <c r="SIM1" t="s">
        <v>13320</v>
      </c>
      <c r="SIN1" t="s">
        <v>13321</v>
      </c>
      <c r="SIO1" t="s">
        <v>13322</v>
      </c>
      <c r="SIP1" t="s">
        <v>13323</v>
      </c>
      <c r="SIQ1" t="s">
        <v>13324</v>
      </c>
      <c r="SIR1" t="s">
        <v>13325</v>
      </c>
      <c r="SIS1" t="s">
        <v>13326</v>
      </c>
      <c r="SIT1" t="s">
        <v>13327</v>
      </c>
      <c r="SIU1" t="s">
        <v>13328</v>
      </c>
      <c r="SIV1" t="s">
        <v>13329</v>
      </c>
      <c r="SIW1" t="s">
        <v>13330</v>
      </c>
      <c r="SIX1" t="s">
        <v>13331</v>
      </c>
      <c r="SIY1" t="s">
        <v>13332</v>
      </c>
      <c r="SIZ1" t="s">
        <v>13333</v>
      </c>
      <c r="SJA1" t="s">
        <v>13334</v>
      </c>
      <c r="SJB1" t="s">
        <v>13335</v>
      </c>
      <c r="SJC1" t="s">
        <v>13336</v>
      </c>
      <c r="SJD1" t="s">
        <v>13337</v>
      </c>
      <c r="SJE1" t="s">
        <v>13338</v>
      </c>
      <c r="SJF1" t="s">
        <v>13339</v>
      </c>
      <c r="SJG1" t="s">
        <v>13340</v>
      </c>
      <c r="SJH1" t="s">
        <v>13341</v>
      </c>
      <c r="SJI1" t="s">
        <v>13342</v>
      </c>
      <c r="SJJ1" t="s">
        <v>13343</v>
      </c>
      <c r="SJK1" t="s">
        <v>13344</v>
      </c>
      <c r="SJL1" t="s">
        <v>13345</v>
      </c>
      <c r="SJM1" t="s">
        <v>13346</v>
      </c>
      <c r="SJN1" t="s">
        <v>13347</v>
      </c>
      <c r="SJO1" t="s">
        <v>13348</v>
      </c>
      <c r="SJP1" t="s">
        <v>13349</v>
      </c>
      <c r="SJQ1" t="s">
        <v>13350</v>
      </c>
      <c r="SJR1" t="s">
        <v>13351</v>
      </c>
      <c r="SJS1" t="s">
        <v>13352</v>
      </c>
      <c r="SJT1" t="s">
        <v>13353</v>
      </c>
      <c r="SJU1" t="s">
        <v>13354</v>
      </c>
      <c r="SJV1" t="s">
        <v>13355</v>
      </c>
      <c r="SJW1" t="s">
        <v>13356</v>
      </c>
      <c r="SJX1" t="s">
        <v>13357</v>
      </c>
      <c r="SJY1" t="s">
        <v>13358</v>
      </c>
      <c r="SJZ1" t="s">
        <v>13359</v>
      </c>
      <c r="SKA1" t="s">
        <v>13360</v>
      </c>
      <c r="SKB1" t="s">
        <v>13361</v>
      </c>
      <c r="SKC1" t="s">
        <v>13362</v>
      </c>
      <c r="SKD1" t="s">
        <v>13363</v>
      </c>
      <c r="SKE1" t="s">
        <v>13364</v>
      </c>
      <c r="SKF1" t="s">
        <v>13365</v>
      </c>
      <c r="SKG1" t="s">
        <v>13366</v>
      </c>
      <c r="SKH1" t="s">
        <v>13367</v>
      </c>
      <c r="SKI1" t="s">
        <v>13368</v>
      </c>
      <c r="SKJ1" t="s">
        <v>13369</v>
      </c>
      <c r="SKK1" t="s">
        <v>13370</v>
      </c>
      <c r="SKL1" t="s">
        <v>13371</v>
      </c>
      <c r="SKM1" t="s">
        <v>13372</v>
      </c>
      <c r="SKN1" t="s">
        <v>13373</v>
      </c>
      <c r="SKO1" t="s">
        <v>13374</v>
      </c>
      <c r="SKP1" t="s">
        <v>13375</v>
      </c>
      <c r="SKQ1" t="s">
        <v>13376</v>
      </c>
      <c r="SKR1" t="s">
        <v>13377</v>
      </c>
      <c r="SKS1" t="s">
        <v>13378</v>
      </c>
      <c r="SKT1" t="s">
        <v>13379</v>
      </c>
      <c r="SKU1" t="s">
        <v>13380</v>
      </c>
      <c r="SKV1" t="s">
        <v>13381</v>
      </c>
      <c r="SKW1" t="s">
        <v>13382</v>
      </c>
      <c r="SKX1" t="s">
        <v>13383</v>
      </c>
      <c r="SKY1" t="s">
        <v>13384</v>
      </c>
      <c r="SKZ1" t="s">
        <v>13385</v>
      </c>
      <c r="SLA1" t="s">
        <v>13386</v>
      </c>
      <c r="SLB1" t="s">
        <v>13387</v>
      </c>
      <c r="SLC1" t="s">
        <v>13388</v>
      </c>
      <c r="SLD1" t="s">
        <v>13389</v>
      </c>
      <c r="SLE1" t="s">
        <v>13390</v>
      </c>
      <c r="SLF1" t="s">
        <v>13391</v>
      </c>
      <c r="SLG1" t="s">
        <v>13392</v>
      </c>
      <c r="SLH1" t="s">
        <v>13393</v>
      </c>
      <c r="SLI1" t="s">
        <v>13394</v>
      </c>
      <c r="SLJ1" t="s">
        <v>13395</v>
      </c>
      <c r="SLK1" t="s">
        <v>13396</v>
      </c>
      <c r="SLL1" t="s">
        <v>13397</v>
      </c>
      <c r="SLM1" t="s">
        <v>13398</v>
      </c>
      <c r="SLN1" t="s">
        <v>13399</v>
      </c>
      <c r="SLO1" t="s">
        <v>13400</v>
      </c>
      <c r="SLP1" t="s">
        <v>13401</v>
      </c>
      <c r="SLQ1" t="s">
        <v>13402</v>
      </c>
      <c r="SLR1" t="s">
        <v>13403</v>
      </c>
      <c r="SLS1" t="s">
        <v>13404</v>
      </c>
      <c r="SLT1" t="s">
        <v>13405</v>
      </c>
      <c r="SLU1" t="s">
        <v>13406</v>
      </c>
      <c r="SLV1" t="s">
        <v>13407</v>
      </c>
      <c r="SLW1" t="s">
        <v>13408</v>
      </c>
      <c r="SLX1" t="s">
        <v>13409</v>
      </c>
      <c r="SLY1" t="s">
        <v>13410</v>
      </c>
      <c r="SLZ1" t="s">
        <v>13411</v>
      </c>
      <c r="SMA1" t="s">
        <v>13412</v>
      </c>
      <c r="SMB1" t="s">
        <v>13413</v>
      </c>
      <c r="SMC1" t="s">
        <v>13414</v>
      </c>
      <c r="SMD1" t="s">
        <v>13415</v>
      </c>
      <c r="SME1" t="s">
        <v>13416</v>
      </c>
      <c r="SMF1" t="s">
        <v>13417</v>
      </c>
      <c r="SMG1" t="s">
        <v>13418</v>
      </c>
      <c r="SMH1" t="s">
        <v>13419</v>
      </c>
      <c r="SMI1" t="s">
        <v>13420</v>
      </c>
      <c r="SMJ1" t="s">
        <v>13421</v>
      </c>
      <c r="SMK1" t="s">
        <v>13422</v>
      </c>
      <c r="SML1" t="s">
        <v>13423</v>
      </c>
      <c r="SMM1" t="s">
        <v>13424</v>
      </c>
      <c r="SMN1" t="s">
        <v>13425</v>
      </c>
      <c r="SMO1" t="s">
        <v>13426</v>
      </c>
      <c r="SMP1" t="s">
        <v>13427</v>
      </c>
      <c r="SMQ1" t="s">
        <v>13428</v>
      </c>
      <c r="SMR1" t="s">
        <v>13429</v>
      </c>
      <c r="SMS1" t="s">
        <v>13430</v>
      </c>
      <c r="SMT1" t="s">
        <v>13431</v>
      </c>
      <c r="SMU1" t="s">
        <v>13432</v>
      </c>
      <c r="SMV1" t="s">
        <v>13433</v>
      </c>
      <c r="SMW1" t="s">
        <v>13434</v>
      </c>
      <c r="SMX1" t="s">
        <v>13435</v>
      </c>
      <c r="SMY1" t="s">
        <v>13436</v>
      </c>
      <c r="SMZ1" t="s">
        <v>13437</v>
      </c>
      <c r="SNA1" t="s">
        <v>13438</v>
      </c>
      <c r="SNB1" t="s">
        <v>13439</v>
      </c>
      <c r="SNC1" t="s">
        <v>13440</v>
      </c>
      <c r="SND1" t="s">
        <v>13441</v>
      </c>
      <c r="SNE1" t="s">
        <v>13442</v>
      </c>
      <c r="SNF1" t="s">
        <v>13443</v>
      </c>
      <c r="SNG1" t="s">
        <v>13444</v>
      </c>
      <c r="SNH1" t="s">
        <v>13445</v>
      </c>
      <c r="SNI1" t="s">
        <v>13446</v>
      </c>
      <c r="SNJ1" t="s">
        <v>13447</v>
      </c>
      <c r="SNK1" t="s">
        <v>13448</v>
      </c>
      <c r="SNL1" t="s">
        <v>13449</v>
      </c>
      <c r="SNM1" t="s">
        <v>13450</v>
      </c>
      <c r="SNN1" t="s">
        <v>13451</v>
      </c>
      <c r="SNO1" t="s">
        <v>13452</v>
      </c>
      <c r="SNP1" t="s">
        <v>13453</v>
      </c>
      <c r="SNQ1" t="s">
        <v>13454</v>
      </c>
      <c r="SNR1" t="s">
        <v>13455</v>
      </c>
      <c r="SNS1" t="s">
        <v>13456</v>
      </c>
      <c r="SNT1" t="s">
        <v>13457</v>
      </c>
      <c r="SNU1" t="s">
        <v>13458</v>
      </c>
      <c r="SNV1" t="s">
        <v>13459</v>
      </c>
      <c r="SNW1" t="s">
        <v>13460</v>
      </c>
      <c r="SNX1" t="s">
        <v>13461</v>
      </c>
      <c r="SNY1" t="s">
        <v>13462</v>
      </c>
      <c r="SNZ1" t="s">
        <v>13463</v>
      </c>
      <c r="SOA1" t="s">
        <v>13464</v>
      </c>
      <c r="SOB1" t="s">
        <v>13465</v>
      </c>
      <c r="SOC1" t="s">
        <v>13466</v>
      </c>
      <c r="SOD1" t="s">
        <v>13467</v>
      </c>
      <c r="SOE1" t="s">
        <v>13468</v>
      </c>
      <c r="SOF1" t="s">
        <v>13469</v>
      </c>
      <c r="SOG1" t="s">
        <v>13470</v>
      </c>
      <c r="SOH1" t="s">
        <v>13471</v>
      </c>
      <c r="SOI1" t="s">
        <v>13472</v>
      </c>
      <c r="SOJ1" t="s">
        <v>13473</v>
      </c>
      <c r="SOK1" t="s">
        <v>13474</v>
      </c>
      <c r="SOL1" t="s">
        <v>13475</v>
      </c>
      <c r="SOM1" t="s">
        <v>13476</v>
      </c>
      <c r="SON1" t="s">
        <v>13477</v>
      </c>
      <c r="SOO1" t="s">
        <v>13478</v>
      </c>
      <c r="SOP1" t="s">
        <v>13479</v>
      </c>
      <c r="SOQ1" t="s">
        <v>13480</v>
      </c>
      <c r="SOR1" t="s">
        <v>13481</v>
      </c>
      <c r="SOS1" t="s">
        <v>13482</v>
      </c>
      <c r="SOT1" t="s">
        <v>13483</v>
      </c>
      <c r="SOU1" t="s">
        <v>13484</v>
      </c>
      <c r="SOV1" t="s">
        <v>13485</v>
      </c>
      <c r="SOW1" t="s">
        <v>13486</v>
      </c>
      <c r="SOX1" t="s">
        <v>13487</v>
      </c>
      <c r="SOY1" t="s">
        <v>13488</v>
      </c>
      <c r="SOZ1" t="s">
        <v>13489</v>
      </c>
      <c r="SPA1" t="s">
        <v>13490</v>
      </c>
      <c r="SPB1" t="s">
        <v>13491</v>
      </c>
      <c r="SPC1" t="s">
        <v>13492</v>
      </c>
      <c r="SPD1" t="s">
        <v>13493</v>
      </c>
      <c r="SPE1" t="s">
        <v>13494</v>
      </c>
      <c r="SPF1" t="s">
        <v>13495</v>
      </c>
      <c r="SPG1" t="s">
        <v>13496</v>
      </c>
      <c r="SPH1" t="s">
        <v>13497</v>
      </c>
      <c r="SPI1" t="s">
        <v>13498</v>
      </c>
      <c r="SPJ1" t="s">
        <v>13499</v>
      </c>
      <c r="SPK1" t="s">
        <v>13500</v>
      </c>
      <c r="SPL1" t="s">
        <v>13501</v>
      </c>
      <c r="SPM1" t="s">
        <v>13502</v>
      </c>
      <c r="SPN1" t="s">
        <v>13503</v>
      </c>
      <c r="SPO1" t="s">
        <v>13504</v>
      </c>
      <c r="SPP1" t="s">
        <v>13505</v>
      </c>
      <c r="SPQ1" t="s">
        <v>13506</v>
      </c>
      <c r="SPR1" t="s">
        <v>13507</v>
      </c>
      <c r="SPS1" t="s">
        <v>13508</v>
      </c>
      <c r="SPT1" t="s">
        <v>13509</v>
      </c>
      <c r="SPU1" t="s">
        <v>13510</v>
      </c>
      <c r="SPV1" t="s">
        <v>13511</v>
      </c>
      <c r="SPW1" t="s">
        <v>13512</v>
      </c>
      <c r="SPX1" t="s">
        <v>13513</v>
      </c>
      <c r="SPY1" t="s">
        <v>13514</v>
      </c>
      <c r="SPZ1" t="s">
        <v>13515</v>
      </c>
      <c r="SQA1" t="s">
        <v>13516</v>
      </c>
      <c r="SQB1" t="s">
        <v>13517</v>
      </c>
      <c r="SQC1" t="s">
        <v>13518</v>
      </c>
      <c r="SQD1" t="s">
        <v>13519</v>
      </c>
      <c r="SQE1" t="s">
        <v>13520</v>
      </c>
      <c r="SQF1" t="s">
        <v>13521</v>
      </c>
      <c r="SQG1" t="s">
        <v>13522</v>
      </c>
      <c r="SQH1" t="s">
        <v>13523</v>
      </c>
      <c r="SQI1" t="s">
        <v>13524</v>
      </c>
      <c r="SQJ1" t="s">
        <v>13525</v>
      </c>
      <c r="SQK1" t="s">
        <v>13526</v>
      </c>
      <c r="SQL1" t="s">
        <v>13527</v>
      </c>
      <c r="SQM1" t="s">
        <v>13528</v>
      </c>
      <c r="SQN1" t="s">
        <v>13529</v>
      </c>
      <c r="SQO1" t="s">
        <v>13530</v>
      </c>
      <c r="SQP1" t="s">
        <v>13531</v>
      </c>
      <c r="SQQ1" t="s">
        <v>13532</v>
      </c>
      <c r="SQR1" t="s">
        <v>13533</v>
      </c>
      <c r="SQS1" t="s">
        <v>13534</v>
      </c>
      <c r="SQT1" t="s">
        <v>13535</v>
      </c>
      <c r="SQU1" t="s">
        <v>13536</v>
      </c>
      <c r="SQV1" t="s">
        <v>13537</v>
      </c>
      <c r="SQW1" t="s">
        <v>13538</v>
      </c>
      <c r="SQX1" t="s">
        <v>13539</v>
      </c>
      <c r="SQY1" t="s">
        <v>13540</v>
      </c>
      <c r="SQZ1" t="s">
        <v>13541</v>
      </c>
      <c r="SRA1" t="s">
        <v>13542</v>
      </c>
      <c r="SRB1" t="s">
        <v>13543</v>
      </c>
      <c r="SRC1" t="s">
        <v>13544</v>
      </c>
      <c r="SRD1" t="s">
        <v>13545</v>
      </c>
      <c r="SRE1" t="s">
        <v>13546</v>
      </c>
      <c r="SRF1" t="s">
        <v>13547</v>
      </c>
      <c r="SRG1" t="s">
        <v>13548</v>
      </c>
      <c r="SRH1" t="s">
        <v>13549</v>
      </c>
      <c r="SRI1" t="s">
        <v>13550</v>
      </c>
      <c r="SRJ1" t="s">
        <v>13551</v>
      </c>
      <c r="SRK1" t="s">
        <v>13552</v>
      </c>
      <c r="SRL1" t="s">
        <v>13553</v>
      </c>
      <c r="SRM1" t="s">
        <v>13554</v>
      </c>
      <c r="SRN1" t="s">
        <v>13555</v>
      </c>
      <c r="SRO1" t="s">
        <v>13556</v>
      </c>
      <c r="SRP1" t="s">
        <v>13557</v>
      </c>
      <c r="SRQ1" t="s">
        <v>13558</v>
      </c>
      <c r="SRR1" t="s">
        <v>13559</v>
      </c>
      <c r="SRS1" t="s">
        <v>13560</v>
      </c>
      <c r="SRT1" t="s">
        <v>13561</v>
      </c>
      <c r="SRU1" t="s">
        <v>13562</v>
      </c>
      <c r="SRV1" t="s">
        <v>13563</v>
      </c>
      <c r="SRW1" t="s">
        <v>13564</v>
      </c>
      <c r="SRX1" t="s">
        <v>13565</v>
      </c>
      <c r="SRY1" t="s">
        <v>13566</v>
      </c>
      <c r="SRZ1" t="s">
        <v>13567</v>
      </c>
      <c r="SSA1" t="s">
        <v>13568</v>
      </c>
      <c r="SSB1" t="s">
        <v>13569</v>
      </c>
      <c r="SSC1" t="s">
        <v>13570</v>
      </c>
      <c r="SSD1" t="s">
        <v>13571</v>
      </c>
      <c r="SSE1" t="s">
        <v>13572</v>
      </c>
      <c r="SSF1" t="s">
        <v>13573</v>
      </c>
      <c r="SSG1" t="s">
        <v>13574</v>
      </c>
      <c r="SSH1" t="s">
        <v>13575</v>
      </c>
      <c r="SSI1" t="s">
        <v>13576</v>
      </c>
      <c r="SSJ1" t="s">
        <v>13577</v>
      </c>
      <c r="SSK1" t="s">
        <v>13578</v>
      </c>
      <c r="SSL1" t="s">
        <v>13579</v>
      </c>
      <c r="SSM1" t="s">
        <v>13580</v>
      </c>
      <c r="SSN1" t="s">
        <v>13581</v>
      </c>
      <c r="SSO1" t="s">
        <v>13582</v>
      </c>
      <c r="SSP1" t="s">
        <v>13583</v>
      </c>
      <c r="SSQ1" t="s">
        <v>13584</v>
      </c>
      <c r="SSR1" t="s">
        <v>13585</v>
      </c>
      <c r="SSS1" t="s">
        <v>13586</v>
      </c>
      <c r="SST1" t="s">
        <v>13587</v>
      </c>
      <c r="SSU1" t="s">
        <v>13588</v>
      </c>
      <c r="SSV1" t="s">
        <v>13589</v>
      </c>
      <c r="SSW1" t="s">
        <v>13590</v>
      </c>
      <c r="SSX1" t="s">
        <v>13591</v>
      </c>
      <c r="SSY1" t="s">
        <v>13592</v>
      </c>
      <c r="SSZ1" t="s">
        <v>13593</v>
      </c>
      <c r="STA1" t="s">
        <v>13594</v>
      </c>
      <c r="STB1" t="s">
        <v>13595</v>
      </c>
      <c r="STC1" t="s">
        <v>13596</v>
      </c>
      <c r="STD1" t="s">
        <v>13597</v>
      </c>
      <c r="STE1" t="s">
        <v>13598</v>
      </c>
      <c r="STF1" t="s">
        <v>13599</v>
      </c>
      <c r="STG1" t="s">
        <v>13600</v>
      </c>
      <c r="STH1" t="s">
        <v>13601</v>
      </c>
      <c r="STI1" t="s">
        <v>13602</v>
      </c>
      <c r="STJ1" t="s">
        <v>13603</v>
      </c>
      <c r="STK1" t="s">
        <v>13604</v>
      </c>
      <c r="STL1" t="s">
        <v>13605</v>
      </c>
      <c r="STM1" t="s">
        <v>13606</v>
      </c>
      <c r="STN1" t="s">
        <v>13607</v>
      </c>
      <c r="STO1" t="s">
        <v>13608</v>
      </c>
      <c r="STP1" t="s">
        <v>13609</v>
      </c>
      <c r="STQ1" t="s">
        <v>13610</v>
      </c>
      <c r="STR1" t="s">
        <v>13611</v>
      </c>
      <c r="STS1" t="s">
        <v>13612</v>
      </c>
      <c r="STT1" t="s">
        <v>13613</v>
      </c>
      <c r="STU1" t="s">
        <v>13614</v>
      </c>
      <c r="STV1" t="s">
        <v>13615</v>
      </c>
      <c r="STW1" t="s">
        <v>13616</v>
      </c>
      <c r="STX1" t="s">
        <v>13617</v>
      </c>
      <c r="STY1" t="s">
        <v>13618</v>
      </c>
      <c r="STZ1" t="s">
        <v>13619</v>
      </c>
      <c r="SUA1" t="s">
        <v>13620</v>
      </c>
      <c r="SUB1" t="s">
        <v>13621</v>
      </c>
      <c r="SUC1" t="s">
        <v>13622</v>
      </c>
      <c r="SUD1" t="s">
        <v>13623</v>
      </c>
      <c r="SUE1" t="s">
        <v>13624</v>
      </c>
      <c r="SUF1" t="s">
        <v>13625</v>
      </c>
      <c r="SUG1" t="s">
        <v>13626</v>
      </c>
      <c r="SUH1" t="s">
        <v>13627</v>
      </c>
      <c r="SUI1" t="s">
        <v>13628</v>
      </c>
      <c r="SUJ1" t="s">
        <v>13629</v>
      </c>
      <c r="SUK1" t="s">
        <v>13630</v>
      </c>
      <c r="SUL1" t="s">
        <v>13631</v>
      </c>
      <c r="SUM1" t="s">
        <v>13632</v>
      </c>
      <c r="SUN1" t="s">
        <v>13633</v>
      </c>
      <c r="SUO1" t="s">
        <v>13634</v>
      </c>
      <c r="SUP1" t="s">
        <v>13635</v>
      </c>
      <c r="SUQ1" t="s">
        <v>13636</v>
      </c>
      <c r="SUR1" t="s">
        <v>13637</v>
      </c>
      <c r="SUS1" t="s">
        <v>13638</v>
      </c>
      <c r="SUT1" t="s">
        <v>13639</v>
      </c>
      <c r="SUU1" t="s">
        <v>13640</v>
      </c>
      <c r="SUV1" t="s">
        <v>13641</v>
      </c>
      <c r="SUW1" t="s">
        <v>13642</v>
      </c>
      <c r="SUX1" t="s">
        <v>13643</v>
      </c>
      <c r="SUY1" t="s">
        <v>13644</v>
      </c>
      <c r="SUZ1" t="s">
        <v>13645</v>
      </c>
      <c r="SVA1" t="s">
        <v>13646</v>
      </c>
      <c r="SVB1" t="s">
        <v>13647</v>
      </c>
      <c r="SVC1" t="s">
        <v>13648</v>
      </c>
      <c r="SVD1" t="s">
        <v>13649</v>
      </c>
      <c r="SVE1" t="s">
        <v>13650</v>
      </c>
      <c r="SVF1" t="s">
        <v>13651</v>
      </c>
      <c r="SVG1" t="s">
        <v>13652</v>
      </c>
      <c r="SVH1" t="s">
        <v>13653</v>
      </c>
      <c r="SVI1" t="s">
        <v>13654</v>
      </c>
      <c r="SVJ1" t="s">
        <v>13655</v>
      </c>
      <c r="SVK1" t="s">
        <v>13656</v>
      </c>
      <c r="SVL1" t="s">
        <v>13657</v>
      </c>
      <c r="SVM1" t="s">
        <v>13658</v>
      </c>
      <c r="SVN1" t="s">
        <v>13659</v>
      </c>
      <c r="SVO1" t="s">
        <v>13660</v>
      </c>
      <c r="SVP1" t="s">
        <v>13661</v>
      </c>
      <c r="SVQ1" t="s">
        <v>13662</v>
      </c>
      <c r="SVR1" t="s">
        <v>13663</v>
      </c>
      <c r="SVS1" t="s">
        <v>13664</v>
      </c>
      <c r="SVT1" t="s">
        <v>13665</v>
      </c>
      <c r="SVU1" t="s">
        <v>13666</v>
      </c>
      <c r="SVV1" t="s">
        <v>13667</v>
      </c>
      <c r="SVW1" t="s">
        <v>13668</v>
      </c>
      <c r="SVX1" t="s">
        <v>13669</v>
      </c>
      <c r="SVY1" t="s">
        <v>13670</v>
      </c>
      <c r="SVZ1" t="s">
        <v>13671</v>
      </c>
      <c r="SWA1" t="s">
        <v>13672</v>
      </c>
      <c r="SWB1" t="s">
        <v>13673</v>
      </c>
      <c r="SWC1" t="s">
        <v>13674</v>
      </c>
      <c r="SWD1" t="s">
        <v>13675</v>
      </c>
      <c r="SWE1" t="s">
        <v>13676</v>
      </c>
      <c r="SWF1" t="s">
        <v>13677</v>
      </c>
      <c r="SWG1" t="s">
        <v>13678</v>
      </c>
      <c r="SWH1" t="s">
        <v>13679</v>
      </c>
      <c r="SWI1" t="s">
        <v>13680</v>
      </c>
      <c r="SWJ1" t="s">
        <v>13681</v>
      </c>
      <c r="SWK1" t="s">
        <v>13682</v>
      </c>
      <c r="SWL1" t="s">
        <v>13683</v>
      </c>
      <c r="SWM1" t="s">
        <v>13684</v>
      </c>
      <c r="SWN1" t="s">
        <v>13685</v>
      </c>
      <c r="SWO1" t="s">
        <v>13686</v>
      </c>
      <c r="SWP1" t="s">
        <v>13687</v>
      </c>
      <c r="SWQ1" t="s">
        <v>13688</v>
      </c>
      <c r="SWR1" t="s">
        <v>13689</v>
      </c>
      <c r="SWS1" t="s">
        <v>13690</v>
      </c>
      <c r="SWT1" t="s">
        <v>13691</v>
      </c>
      <c r="SWU1" t="s">
        <v>13692</v>
      </c>
      <c r="SWV1" t="s">
        <v>13693</v>
      </c>
      <c r="SWW1" t="s">
        <v>13694</v>
      </c>
      <c r="SWX1" t="s">
        <v>13695</v>
      </c>
      <c r="SWY1" t="s">
        <v>13696</v>
      </c>
      <c r="SWZ1" t="s">
        <v>13697</v>
      </c>
      <c r="SXA1" t="s">
        <v>13698</v>
      </c>
      <c r="SXB1" t="s">
        <v>13699</v>
      </c>
      <c r="SXC1" t="s">
        <v>13700</v>
      </c>
      <c r="SXD1" t="s">
        <v>13701</v>
      </c>
      <c r="SXE1" t="s">
        <v>13702</v>
      </c>
      <c r="SXF1" t="s">
        <v>13703</v>
      </c>
      <c r="SXG1" t="s">
        <v>13704</v>
      </c>
      <c r="SXH1" t="s">
        <v>13705</v>
      </c>
      <c r="SXI1" t="s">
        <v>13706</v>
      </c>
      <c r="SXJ1" t="s">
        <v>13707</v>
      </c>
      <c r="SXK1" t="s">
        <v>13708</v>
      </c>
      <c r="SXL1" t="s">
        <v>13709</v>
      </c>
      <c r="SXM1" t="s">
        <v>13710</v>
      </c>
      <c r="SXN1" t="s">
        <v>13711</v>
      </c>
      <c r="SXO1" t="s">
        <v>13712</v>
      </c>
      <c r="SXP1" t="s">
        <v>13713</v>
      </c>
      <c r="SXQ1" t="s">
        <v>13714</v>
      </c>
      <c r="SXR1" t="s">
        <v>13715</v>
      </c>
      <c r="SXS1" t="s">
        <v>13716</v>
      </c>
      <c r="SXT1" t="s">
        <v>13717</v>
      </c>
      <c r="SXU1" t="s">
        <v>13718</v>
      </c>
      <c r="SXV1" t="s">
        <v>13719</v>
      </c>
      <c r="SXW1" t="s">
        <v>13720</v>
      </c>
      <c r="SXX1" t="s">
        <v>13721</v>
      </c>
      <c r="SXY1" t="s">
        <v>13722</v>
      </c>
      <c r="SXZ1" t="s">
        <v>13723</v>
      </c>
      <c r="SYA1" t="s">
        <v>13724</v>
      </c>
      <c r="SYB1" t="s">
        <v>13725</v>
      </c>
      <c r="SYC1" t="s">
        <v>13726</v>
      </c>
      <c r="SYD1" t="s">
        <v>13727</v>
      </c>
      <c r="SYE1" t="s">
        <v>13728</v>
      </c>
      <c r="SYF1" t="s">
        <v>13729</v>
      </c>
      <c r="SYG1" t="s">
        <v>13730</v>
      </c>
      <c r="SYH1" t="s">
        <v>13731</v>
      </c>
      <c r="SYI1" t="s">
        <v>13732</v>
      </c>
      <c r="SYJ1" t="s">
        <v>13733</v>
      </c>
      <c r="SYK1" t="s">
        <v>13734</v>
      </c>
      <c r="SYL1" t="s">
        <v>13735</v>
      </c>
      <c r="SYM1" t="s">
        <v>13736</v>
      </c>
      <c r="SYN1" t="s">
        <v>13737</v>
      </c>
      <c r="SYO1" t="s">
        <v>13738</v>
      </c>
      <c r="SYP1" t="s">
        <v>13739</v>
      </c>
      <c r="SYQ1" t="s">
        <v>13740</v>
      </c>
      <c r="SYR1" t="s">
        <v>13741</v>
      </c>
      <c r="SYS1" t="s">
        <v>13742</v>
      </c>
      <c r="SYT1" t="s">
        <v>13743</v>
      </c>
      <c r="SYU1" t="s">
        <v>13744</v>
      </c>
      <c r="SYV1" t="s">
        <v>13745</v>
      </c>
      <c r="SYW1" t="s">
        <v>13746</v>
      </c>
      <c r="SYX1" t="s">
        <v>13747</v>
      </c>
      <c r="SYY1" t="s">
        <v>13748</v>
      </c>
      <c r="SYZ1" t="s">
        <v>13749</v>
      </c>
      <c r="SZA1" t="s">
        <v>13750</v>
      </c>
      <c r="SZB1" t="s">
        <v>13751</v>
      </c>
      <c r="SZC1" t="s">
        <v>13752</v>
      </c>
      <c r="SZD1" t="s">
        <v>13753</v>
      </c>
      <c r="SZE1" t="s">
        <v>13754</v>
      </c>
      <c r="SZF1" t="s">
        <v>13755</v>
      </c>
      <c r="SZG1" t="s">
        <v>13756</v>
      </c>
      <c r="SZH1" t="s">
        <v>13757</v>
      </c>
      <c r="SZI1" t="s">
        <v>13758</v>
      </c>
      <c r="SZJ1" t="s">
        <v>13759</v>
      </c>
      <c r="SZK1" t="s">
        <v>13760</v>
      </c>
      <c r="SZL1" t="s">
        <v>13761</v>
      </c>
      <c r="SZM1" t="s">
        <v>13762</v>
      </c>
      <c r="SZN1" t="s">
        <v>13763</v>
      </c>
      <c r="SZO1" t="s">
        <v>13764</v>
      </c>
      <c r="SZP1" t="s">
        <v>13765</v>
      </c>
      <c r="SZQ1" t="s">
        <v>13766</v>
      </c>
      <c r="SZR1" t="s">
        <v>13767</v>
      </c>
      <c r="SZS1" t="s">
        <v>13768</v>
      </c>
      <c r="SZT1" t="s">
        <v>13769</v>
      </c>
      <c r="SZU1" t="s">
        <v>13770</v>
      </c>
      <c r="SZV1" t="s">
        <v>13771</v>
      </c>
      <c r="SZW1" t="s">
        <v>13772</v>
      </c>
      <c r="SZX1" t="s">
        <v>13773</v>
      </c>
      <c r="SZY1" t="s">
        <v>13774</v>
      </c>
      <c r="SZZ1" t="s">
        <v>13775</v>
      </c>
      <c r="TAA1" t="s">
        <v>13776</v>
      </c>
      <c r="TAB1" t="s">
        <v>13777</v>
      </c>
      <c r="TAC1" t="s">
        <v>13778</v>
      </c>
      <c r="TAD1" t="s">
        <v>13779</v>
      </c>
      <c r="TAE1" t="s">
        <v>13780</v>
      </c>
      <c r="TAF1" t="s">
        <v>13781</v>
      </c>
      <c r="TAG1" t="s">
        <v>13782</v>
      </c>
      <c r="TAH1" t="s">
        <v>13783</v>
      </c>
      <c r="TAI1" t="s">
        <v>13784</v>
      </c>
      <c r="TAJ1" t="s">
        <v>13785</v>
      </c>
      <c r="TAK1" t="s">
        <v>13786</v>
      </c>
      <c r="TAL1" t="s">
        <v>13787</v>
      </c>
      <c r="TAM1" t="s">
        <v>13788</v>
      </c>
      <c r="TAN1" t="s">
        <v>13789</v>
      </c>
      <c r="TAO1" t="s">
        <v>13790</v>
      </c>
      <c r="TAP1" t="s">
        <v>13791</v>
      </c>
      <c r="TAQ1" t="s">
        <v>13792</v>
      </c>
      <c r="TAR1" t="s">
        <v>13793</v>
      </c>
      <c r="TAS1" t="s">
        <v>13794</v>
      </c>
      <c r="TAT1" t="s">
        <v>13795</v>
      </c>
      <c r="TAU1" t="s">
        <v>13796</v>
      </c>
      <c r="TAV1" t="s">
        <v>13797</v>
      </c>
      <c r="TAW1" t="s">
        <v>13798</v>
      </c>
      <c r="TAX1" t="s">
        <v>13799</v>
      </c>
      <c r="TAY1" t="s">
        <v>13800</v>
      </c>
      <c r="TAZ1" t="s">
        <v>13801</v>
      </c>
      <c r="TBA1" t="s">
        <v>13802</v>
      </c>
      <c r="TBB1" t="s">
        <v>13803</v>
      </c>
      <c r="TBC1" t="s">
        <v>13804</v>
      </c>
      <c r="TBD1" t="s">
        <v>13805</v>
      </c>
      <c r="TBE1" t="s">
        <v>13806</v>
      </c>
      <c r="TBF1" t="s">
        <v>13807</v>
      </c>
      <c r="TBG1" t="s">
        <v>13808</v>
      </c>
      <c r="TBH1" t="s">
        <v>13809</v>
      </c>
      <c r="TBI1" t="s">
        <v>13810</v>
      </c>
      <c r="TBJ1" t="s">
        <v>13811</v>
      </c>
      <c r="TBK1" t="s">
        <v>13812</v>
      </c>
      <c r="TBL1" t="s">
        <v>13813</v>
      </c>
      <c r="TBM1" t="s">
        <v>13814</v>
      </c>
      <c r="TBN1" t="s">
        <v>13815</v>
      </c>
      <c r="TBO1" t="s">
        <v>13816</v>
      </c>
      <c r="TBP1" t="s">
        <v>13817</v>
      </c>
      <c r="TBQ1" t="s">
        <v>13818</v>
      </c>
      <c r="TBR1" t="s">
        <v>13819</v>
      </c>
      <c r="TBS1" t="s">
        <v>13820</v>
      </c>
      <c r="TBT1" t="s">
        <v>13821</v>
      </c>
      <c r="TBU1" t="s">
        <v>13822</v>
      </c>
      <c r="TBV1" t="s">
        <v>13823</v>
      </c>
      <c r="TBW1" t="s">
        <v>13824</v>
      </c>
      <c r="TBX1" t="s">
        <v>13825</v>
      </c>
      <c r="TBY1" t="s">
        <v>13826</v>
      </c>
      <c r="TBZ1" t="s">
        <v>13827</v>
      </c>
      <c r="TCA1" t="s">
        <v>13828</v>
      </c>
      <c r="TCB1" t="s">
        <v>13829</v>
      </c>
      <c r="TCC1" t="s">
        <v>13830</v>
      </c>
      <c r="TCD1" t="s">
        <v>13831</v>
      </c>
      <c r="TCE1" t="s">
        <v>13832</v>
      </c>
      <c r="TCF1" t="s">
        <v>13833</v>
      </c>
      <c r="TCG1" t="s">
        <v>13834</v>
      </c>
      <c r="TCH1" t="s">
        <v>13835</v>
      </c>
      <c r="TCI1" t="s">
        <v>13836</v>
      </c>
      <c r="TCJ1" t="s">
        <v>13837</v>
      </c>
      <c r="TCK1" t="s">
        <v>13838</v>
      </c>
      <c r="TCL1" t="s">
        <v>13839</v>
      </c>
      <c r="TCM1" t="s">
        <v>13840</v>
      </c>
      <c r="TCN1" t="s">
        <v>13841</v>
      </c>
      <c r="TCO1" t="s">
        <v>13842</v>
      </c>
      <c r="TCP1" t="s">
        <v>13843</v>
      </c>
      <c r="TCQ1" t="s">
        <v>13844</v>
      </c>
      <c r="TCR1" t="s">
        <v>13845</v>
      </c>
      <c r="TCS1" t="s">
        <v>13846</v>
      </c>
      <c r="TCT1" t="s">
        <v>13847</v>
      </c>
      <c r="TCU1" t="s">
        <v>13848</v>
      </c>
      <c r="TCV1" t="s">
        <v>13849</v>
      </c>
      <c r="TCW1" t="s">
        <v>13850</v>
      </c>
      <c r="TCX1" t="s">
        <v>13851</v>
      </c>
      <c r="TCY1" t="s">
        <v>13852</v>
      </c>
      <c r="TCZ1" t="s">
        <v>13853</v>
      </c>
      <c r="TDA1" t="s">
        <v>13854</v>
      </c>
      <c r="TDB1" t="s">
        <v>13855</v>
      </c>
      <c r="TDC1" t="s">
        <v>13856</v>
      </c>
      <c r="TDD1" t="s">
        <v>13857</v>
      </c>
      <c r="TDE1" t="s">
        <v>13858</v>
      </c>
      <c r="TDF1" t="s">
        <v>13859</v>
      </c>
      <c r="TDG1" t="s">
        <v>13860</v>
      </c>
      <c r="TDH1" t="s">
        <v>13861</v>
      </c>
      <c r="TDI1" t="s">
        <v>13862</v>
      </c>
      <c r="TDJ1" t="s">
        <v>13863</v>
      </c>
      <c r="TDK1" t="s">
        <v>13864</v>
      </c>
      <c r="TDL1" t="s">
        <v>13865</v>
      </c>
      <c r="TDM1" t="s">
        <v>13866</v>
      </c>
      <c r="TDN1" t="s">
        <v>13867</v>
      </c>
      <c r="TDO1" t="s">
        <v>13868</v>
      </c>
      <c r="TDP1" t="s">
        <v>13869</v>
      </c>
      <c r="TDQ1" t="s">
        <v>13870</v>
      </c>
      <c r="TDR1" t="s">
        <v>13871</v>
      </c>
      <c r="TDS1" t="s">
        <v>13872</v>
      </c>
      <c r="TDT1" t="s">
        <v>13873</v>
      </c>
      <c r="TDU1" t="s">
        <v>13874</v>
      </c>
      <c r="TDV1" t="s">
        <v>13875</v>
      </c>
      <c r="TDW1" t="s">
        <v>13876</v>
      </c>
      <c r="TDX1" t="s">
        <v>13877</v>
      </c>
      <c r="TDY1" t="s">
        <v>13878</v>
      </c>
      <c r="TDZ1" t="s">
        <v>13879</v>
      </c>
      <c r="TEA1" t="s">
        <v>13880</v>
      </c>
      <c r="TEB1" t="s">
        <v>13881</v>
      </c>
      <c r="TEC1" t="s">
        <v>13882</v>
      </c>
      <c r="TED1" t="s">
        <v>13883</v>
      </c>
      <c r="TEE1" t="s">
        <v>13884</v>
      </c>
      <c r="TEF1" t="s">
        <v>13885</v>
      </c>
      <c r="TEG1" t="s">
        <v>13886</v>
      </c>
      <c r="TEH1" t="s">
        <v>13887</v>
      </c>
      <c r="TEI1" t="s">
        <v>13888</v>
      </c>
      <c r="TEJ1" t="s">
        <v>13889</v>
      </c>
      <c r="TEK1" t="s">
        <v>13890</v>
      </c>
      <c r="TEL1" t="s">
        <v>13891</v>
      </c>
      <c r="TEM1" t="s">
        <v>13892</v>
      </c>
      <c r="TEN1" t="s">
        <v>13893</v>
      </c>
      <c r="TEO1" t="s">
        <v>13894</v>
      </c>
      <c r="TEP1" t="s">
        <v>13895</v>
      </c>
      <c r="TEQ1" t="s">
        <v>13896</v>
      </c>
      <c r="TER1" t="s">
        <v>13897</v>
      </c>
      <c r="TES1" t="s">
        <v>13898</v>
      </c>
      <c r="TET1" t="s">
        <v>13899</v>
      </c>
      <c r="TEU1" t="s">
        <v>13900</v>
      </c>
      <c r="TEV1" t="s">
        <v>13901</v>
      </c>
      <c r="TEW1" t="s">
        <v>13902</v>
      </c>
      <c r="TEX1" t="s">
        <v>13903</v>
      </c>
      <c r="TEY1" t="s">
        <v>13904</v>
      </c>
      <c r="TEZ1" t="s">
        <v>13905</v>
      </c>
      <c r="TFA1" t="s">
        <v>13906</v>
      </c>
      <c r="TFB1" t="s">
        <v>13907</v>
      </c>
      <c r="TFC1" t="s">
        <v>13908</v>
      </c>
      <c r="TFD1" t="s">
        <v>13909</v>
      </c>
      <c r="TFE1" t="s">
        <v>13910</v>
      </c>
      <c r="TFF1" t="s">
        <v>13911</v>
      </c>
      <c r="TFG1" t="s">
        <v>13912</v>
      </c>
      <c r="TFH1" t="s">
        <v>13913</v>
      </c>
      <c r="TFI1" t="s">
        <v>13914</v>
      </c>
      <c r="TFJ1" t="s">
        <v>13915</v>
      </c>
      <c r="TFK1" t="s">
        <v>13916</v>
      </c>
      <c r="TFL1" t="s">
        <v>13917</v>
      </c>
      <c r="TFM1" t="s">
        <v>13918</v>
      </c>
      <c r="TFN1" t="s">
        <v>13919</v>
      </c>
      <c r="TFO1" t="s">
        <v>13920</v>
      </c>
      <c r="TFP1" t="s">
        <v>13921</v>
      </c>
      <c r="TFQ1" t="s">
        <v>13922</v>
      </c>
      <c r="TFR1" t="s">
        <v>13923</v>
      </c>
      <c r="TFS1" t="s">
        <v>13924</v>
      </c>
      <c r="TFT1" t="s">
        <v>13925</v>
      </c>
      <c r="TFU1" t="s">
        <v>13926</v>
      </c>
      <c r="TFV1" t="s">
        <v>13927</v>
      </c>
      <c r="TFW1" t="s">
        <v>13928</v>
      </c>
      <c r="TFX1" t="s">
        <v>13929</v>
      </c>
      <c r="TFY1" t="s">
        <v>13930</v>
      </c>
      <c r="TFZ1" t="s">
        <v>13931</v>
      </c>
      <c r="TGA1" t="s">
        <v>13932</v>
      </c>
      <c r="TGB1" t="s">
        <v>13933</v>
      </c>
      <c r="TGC1" t="s">
        <v>13934</v>
      </c>
      <c r="TGD1" t="s">
        <v>13935</v>
      </c>
      <c r="TGE1" t="s">
        <v>13936</v>
      </c>
      <c r="TGF1" t="s">
        <v>13937</v>
      </c>
      <c r="TGG1" t="s">
        <v>13938</v>
      </c>
      <c r="TGH1" t="s">
        <v>13939</v>
      </c>
      <c r="TGI1" t="s">
        <v>13940</v>
      </c>
      <c r="TGJ1" t="s">
        <v>13941</v>
      </c>
      <c r="TGK1" t="s">
        <v>13942</v>
      </c>
      <c r="TGL1" t="s">
        <v>13943</v>
      </c>
      <c r="TGM1" t="s">
        <v>13944</v>
      </c>
      <c r="TGN1" t="s">
        <v>13945</v>
      </c>
      <c r="TGO1" t="s">
        <v>13946</v>
      </c>
      <c r="TGP1" t="s">
        <v>13947</v>
      </c>
      <c r="TGQ1" t="s">
        <v>13948</v>
      </c>
      <c r="TGR1" t="s">
        <v>13949</v>
      </c>
      <c r="TGS1" t="s">
        <v>13950</v>
      </c>
      <c r="TGT1" t="s">
        <v>13951</v>
      </c>
      <c r="TGU1" t="s">
        <v>13952</v>
      </c>
      <c r="TGV1" t="s">
        <v>13953</v>
      </c>
      <c r="TGW1" t="s">
        <v>13954</v>
      </c>
      <c r="TGX1" t="s">
        <v>13955</v>
      </c>
      <c r="TGY1" t="s">
        <v>13956</v>
      </c>
      <c r="TGZ1" t="s">
        <v>13957</v>
      </c>
      <c r="THA1" t="s">
        <v>13958</v>
      </c>
      <c r="THB1" t="s">
        <v>13959</v>
      </c>
      <c r="THC1" t="s">
        <v>13960</v>
      </c>
      <c r="THD1" t="s">
        <v>13961</v>
      </c>
      <c r="THE1" t="s">
        <v>13962</v>
      </c>
      <c r="THF1" t="s">
        <v>13963</v>
      </c>
      <c r="THG1" t="s">
        <v>13964</v>
      </c>
      <c r="THH1" t="s">
        <v>13965</v>
      </c>
      <c r="THI1" t="s">
        <v>13966</v>
      </c>
      <c r="THJ1" t="s">
        <v>13967</v>
      </c>
      <c r="THK1" t="s">
        <v>13968</v>
      </c>
      <c r="THL1" t="s">
        <v>13969</v>
      </c>
      <c r="THM1" t="s">
        <v>13970</v>
      </c>
      <c r="THN1" t="s">
        <v>13971</v>
      </c>
      <c r="THO1" t="s">
        <v>13972</v>
      </c>
      <c r="THP1" t="s">
        <v>13973</v>
      </c>
      <c r="THQ1" t="s">
        <v>13974</v>
      </c>
      <c r="THR1" t="s">
        <v>13975</v>
      </c>
      <c r="THS1" t="s">
        <v>13976</v>
      </c>
      <c r="THT1" t="s">
        <v>13977</v>
      </c>
      <c r="THU1" t="s">
        <v>13978</v>
      </c>
      <c r="THV1" t="s">
        <v>13979</v>
      </c>
      <c r="THW1" t="s">
        <v>13980</v>
      </c>
      <c r="THX1" t="s">
        <v>13981</v>
      </c>
      <c r="THY1" t="s">
        <v>13982</v>
      </c>
      <c r="THZ1" t="s">
        <v>13983</v>
      </c>
      <c r="TIA1" t="s">
        <v>13984</v>
      </c>
      <c r="TIB1" t="s">
        <v>13985</v>
      </c>
      <c r="TIC1" t="s">
        <v>13986</v>
      </c>
      <c r="TID1" t="s">
        <v>13987</v>
      </c>
      <c r="TIE1" t="s">
        <v>13988</v>
      </c>
      <c r="TIF1" t="s">
        <v>13989</v>
      </c>
      <c r="TIG1" t="s">
        <v>13990</v>
      </c>
      <c r="TIH1" t="s">
        <v>13991</v>
      </c>
      <c r="TII1" t="s">
        <v>13992</v>
      </c>
      <c r="TIJ1" t="s">
        <v>13993</v>
      </c>
      <c r="TIK1" t="s">
        <v>13994</v>
      </c>
      <c r="TIL1" t="s">
        <v>13995</v>
      </c>
      <c r="TIM1" t="s">
        <v>13996</v>
      </c>
      <c r="TIN1" t="s">
        <v>13997</v>
      </c>
      <c r="TIO1" t="s">
        <v>13998</v>
      </c>
      <c r="TIP1" t="s">
        <v>13999</v>
      </c>
      <c r="TIQ1" t="s">
        <v>14000</v>
      </c>
      <c r="TIR1" t="s">
        <v>14001</v>
      </c>
      <c r="TIS1" t="s">
        <v>14002</v>
      </c>
      <c r="TIT1" t="s">
        <v>14003</v>
      </c>
      <c r="TIU1" t="s">
        <v>14004</v>
      </c>
      <c r="TIV1" t="s">
        <v>14005</v>
      </c>
      <c r="TIW1" t="s">
        <v>14006</v>
      </c>
      <c r="TIX1" t="s">
        <v>14007</v>
      </c>
      <c r="TIY1" t="s">
        <v>14008</v>
      </c>
      <c r="TIZ1" t="s">
        <v>14009</v>
      </c>
      <c r="TJA1" t="s">
        <v>14010</v>
      </c>
      <c r="TJB1" t="s">
        <v>14011</v>
      </c>
      <c r="TJC1" t="s">
        <v>14012</v>
      </c>
      <c r="TJD1" t="s">
        <v>14013</v>
      </c>
      <c r="TJE1" t="s">
        <v>14014</v>
      </c>
      <c r="TJF1" t="s">
        <v>14015</v>
      </c>
      <c r="TJG1" t="s">
        <v>14016</v>
      </c>
      <c r="TJH1" t="s">
        <v>14017</v>
      </c>
      <c r="TJI1" t="s">
        <v>14018</v>
      </c>
      <c r="TJJ1" t="s">
        <v>14019</v>
      </c>
      <c r="TJK1" t="s">
        <v>14020</v>
      </c>
      <c r="TJL1" t="s">
        <v>14021</v>
      </c>
      <c r="TJM1" t="s">
        <v>14022</v>
      </c>
      <c r="TJN1" t="s">
        <v>14023</v>
      </c>
      <c r="TJO1" t="s">
        <v>14024</v>
      </c>
      <c r="TJP1" t="s">
        <v>14025</v>
      </c>
      <c r="TJQ1" t="s">
        <v>14026</v>
      </c>
      <c r="TJR1" t="s">
        <v>14027</v>
      </c>
      <c r="TJS1" t="s">
        <v>14028</v>
      </c>
      <c r="TJT1" t="s">
        <v>14029</v>
      </c>
      <c r="TJU1" t="s">
        <v>14030</v>
      </c>
      <c r="TJV1" t="s">
        <v>14031</v>
      </c>
      <c r="TJW1" t="s">
        <v>14032</v>
      </c>
      <c r="TJX1" t="s">
        <v>14033</v>
      </c>
      <c r="TJY1" t="s">
        <v>14034</v>
      </c>
      <c r="TJZ1" t="s">
        <v>14035</v>
      </c>
      <c r="TKA1" t="s">
        <v>14036</v>
      </c>
      <c r="TKB1" t="s">
        <v>14037</v>
      </c>
      <c r="TKC1" t="s">
        <v>14038</v>
      </c>
      <c r="TKD1" t="s">
        <v>14039</v>
      </c>
      <c r="TKE1" t="s">
        <v>14040</v>
      </c>
      <c r="TKF1" t="s">
        <v>14041</v>
      </c>
      <c r="TKG1" t="s">
        <v>14042</v>
      </c>
      <c r="TKH1" t="s">
        <v>14043</v>
      </c>
      <c r="TKI1" t="s">
        <v>14044</v>
      </c>
      <c r="TKJ1" t="s">
        <v>14045</v>
      </c>
      <c r="TKK1" t="s">
        <v>14046</v>
      </c>
      <c r="TKL1" t="s">
        <v>14047</v>
      </c>
      <c r="TKM1" t="s">
        <v>14048</v>
      </c>
      <c r="TKN1" t="s">
        <v>14049</v>
      </c>
      <c r="TKO1" t="s">
        <v>14050</v>
      </c>
      <c r="TKP1" t="s">
        <v>14051</v>
      </c>
      <c r="TKQ1" t="s">
        <v>14052</v>
      </c>
      <c r="TKR1" t="s">
        <v>14053</v>
      </c>
      <c r="TKS1" t="s">
        <v>14054</v>
      </c>
      <c r="TKT1" t="s">
        <v>14055</v>
      </c>
      <c r="TKU1" t="s">
        <v>14056</v>
      </c>
      <c r="TKV1" t="s">
        <v>14057</v>
      </c>
      <c r="TKW1" t="s">
        <v>14058</v>
      </c>
      <c r="TKX1" t="s">
        <v>14059</v>
      </c>
      <c r="TKY1" t="s">
        <v>14060</v>
      </c>
      <c r="TKZ1" t="s">
        <v>14061</v>
      </c>
      <c r="TLA1" t="s">
        <v>14062</v>
      </c>
      <c r="TLB1" t="s">
        <v>14063</v>
      </c>
      <c r="TLC1" t="s">
        <v>14064</v>
      </c>
      <c r="TLD1" t="s">
        <v>14065</v>
      </c>
      <c r="TLE1" t="s">
        <v>14066</v>
      </c>
      <c r="TLF1" t="s">
        <v>14067</v>
      </c>
      <c r="TLG1" t="s">
        <v>14068</v>
      </c>
      <c r="TLH1" t="s">
        <v>14069</v>
      </c>
      <c r="TLI1" t="s">
        <v>14070</v>
      </c>
      <c r="TLJ1" t="s">
        <v>14071</v>
      </c>
      <c r="TLK1" t="s">
        <v>14072</v>
      </c>
      <c r="TLL1" t="s">
        <v>14073</v>
      </c>
      <c r="TLM1" t="s">
        <v>14074</v>
      </c>
      <c r="TLN1" t="s">
        <v>14075</v>
      </c>
      <c r="TLO1" t="s">
        <v>14076</v>
      </c>
      <c r="TLP1" t="s">
        <v>14077</v>
      </c>
      <c r="TLQ1" t="s">
        <v>14078</v>
      </c>
      <c r="TLR1" t="s">
        <v>14079</v>
      </c>
      <c r="TLS1" t="s">
        <v>14080</v>
      </c>
      <c r="TLT1" t="s">
        <v>14081</v>
      </c>
      <c r="TLU1" t="s">
        <v>14082</v>
      </c>
      <c r="TLV1" t="s">
        <v>14083</v>
      </c>
      <c r="TLW1" t="s">
        <v>14084</v>
      </c>
      <c r="TLX1" t="s">
        <v>14085</v>
      </c>
      <c r="TLY1" t="s">
        <v>14086</v>
      </c>
      <c r="TLZ1" t="s">
        <v>14087</v>
      </c>
      <c r="TMA1" t="s">
        <v>14088</v>
      </c>
      <c r="TMB1" t="s">
        <v>14089</v>
      </c>
      <c r="TMC1" t="s">
        <v>14090</v>
      </c>
      <c r="TMD1" t="s">
        <v>14091</v>
      </c>
      <c r="TME1" t="s">
        <v>14092</v>
      </c>
      <c r="TMF1" t="s">
        <v>14093</v>
      </c>
      <c r="TMG1" t="s">
        <v>14094</v>
      </c>
      <c r="TMH1" t="s">
        <v>14095</v>
      </c>
      <c r="TMI1" t="s">
        <v>14096</v>
      </c>
      <c r="TMJ1" t="s">
        <v>14097</v>
      </c>
      <c r="TMK1" t="s">
        <v>14098</v>
      </c>
      <c r="TML1" t="s">
        <v>14099</v>
      </c>
      <c r="TMM1" t="s">
        <v>14100</v>
      </c>
      <c r="TMN1" t="s">
        <v>14101</v>
      </c>
      <c r="TMO1" t="s">
        <v>14102</v>
      </c>
      <c r="TMP1" t="s">
        <v>14103</v>
      </c>
      <c r="TMQ1" t="s">
        <v>14104</v>
      </c>
      <c r="TMR1" t="s">
        <v>14105</v>
      </c>
      <c r="TMS1" t="s">
        <v>14106</v>
      </c>
      <c r="TMT1" t="s">
        <v>14107</v>
      </c>
      <c r="TMU1" t="s">
        <v>14108</v>
      </c>
      <c r="TMV1" t="s">
        <v>14109</v>
      </c>
      <c r="TMW1" t="s">
        <v>14110</v>
      </c>
      <c r="TMX1" t="s">
        <v>14111</v>
      </c>
      <c r="TMY1" t="s">
        <v>14112</v>
      </c>
      <c r="TMZ1" t="s">
        <v>14113</v>
      </c>
      <c r="TNA1" t="s">
        <v>14114</v>
      </c>
      <c r="TNB1" t="s">
        <v>14115</v>
      </c>
      <c r="TNC1" t="s">
        <v>14116</v>
      </c>
      <c r="TND1" t="s">
        <v>14117</v>
      </c>
      <c r="TNE1" t="s">
        <v>14118</v>
      </c>
      <c r="TNF1" t="s">
        <v>14119</v>
      </c>
      <c r="TNG1" t="s">
        <v>14120</v>
      </c>
      <c r="TNH1" t="s">
        <v>14121</v>
      </c>
      <c r="TNI1" t="s">
        <v>14122</v>
      </c>
      <c r="TNJ1" t="s">
        <v>14123</v>
      </c>
      <c r="TNK1" t="s">
        <v>14124</v>
      </c>
      <c r="TNL1" t="s">
        <v>14125</v>
      </c>
      <c r="TNM1" t="s">
        <v>14126</v>
      </c>
      <c r="TNN1" t="s">
        <v>14127</v>
      </c>
      <c r="TNO1" t="s">
        <v>14128</v>
      </c>
      <c r="TNP1" t="s">
        <v>14129</v>
      </c>
      <c r="TNQ1" t="s">
        <v>14130</v>
      </c>
      <c r="TNR1" t="s">
        <v>14131</v>
      </c>
      <c r="TNS1" t="s">
        <v>14132</v>
      </c>
      <c r="TNT1" t="s">
        <v>14133</v>
      </c>
      <c r="TNU1" t="s">
        <v>14134</v>
      </c>
      <c r="TNV1" t="s">
        <v>14135</v>
      </c>
      <c r="TNW1" t="s">
        <v>14136</v>
      </c>
      <c r="TNX1" t="s">
        <v>14137</v>
      </c>
      <c r="TNY1" t="s">
        <v>14138</v>
      </c>
      <c r="TNZ1" t="s">
        <v>14139</v>
      </c>
      <c r="TOA1" t="s">
        <v>14140</v>
      </c>
      <c r="TOB1" t="s">
        <v>14141</v>
      </c>
      <c r="TOC1" t="s">
        <v>14142</v>
      </c>
      <c r="TOD1" t="s">
        <v>14143</v>
      </c>
      <c r="TOE1" t="s">
        <v>14144</v>
      </c>
      <c r="TOF1" t="s">
        <v>14145</v>
      </c>
      <c r="TOG1" t="s">
        <v>14146</v>
      </c>
      <c r="TOH1" t="s">
        <v>14147</v>
      </c>
      <c r="TOI1" t="s">
        <v>14148</v>
      </c>
      <c r="TOJ1" t="s">
        <v>14149</v>
      </c>
      <c r="TOK1" t="s">
        <v>14150</v>
      </c>
      <c r="TOL1" t="s">
        <v>14151</v>
      </c>
      <c r="TOM1" t="s">
        <v>14152</v>
      </c>
      <c r="TON1" t="s">
        <v>14153</v>
      </c>
      <c r="TOO1" t="s">
        <v>14154</v>
      </c>
      <c r="TOP1" t="s">
        <v>14155</v>
      </c>
      <c r="TOQ1" t="s">
        <v>14156</v>
      </c>
      <c r="TOR1" t="s">
        <v>14157</v>
      </c>
      <c r="TOS1" t="s">
        <v>14158</v>
      </c>
      <c r="TOT1" t="s">
        <v>14159</v>
      </c>
      <c r="TOU1" t="s">
        <v>14160</v>
      </c>
      <c r="TOV1" t="s">
        <v>14161</v>
      </c>
      <c r="TOW1" t="s">
        <v>14162</v>
      </c>
      <c r="TOX1" t="s">
        <v>14163</v>
      </c>
      <c r="TOY1" t="s">
        <v>14164</v>
      </c>
      <c r="TOZ1" t="s">
        <v>14165</v>
      </c>
      <c r="TPA1" t="s">
        <v>14166</v>
      </c>
      <c r="TPB1" t="s">
        <v>14167</v>
      </c>
      <c r="TPC1" t="s">
        <v>14168</v>
      </c>
      <c r="TPD1" t="s">
        <v>14169</v>
      </c>
      <c r="TPE1" t="s">
        <v>14170</v>
      </c>
      <c r="TPF1" t="s">
        <v>14171</v>
      </c>
      <c r="TPG1" t="s">
        <v>14172</v>
      </c>
      <c r="TPH1" t="s">
        <v>14173</v>
      </c>
      <c r="TPI1" t="s">
        <v>14174</v>
      </c>
      <c r="TPJ1" t="s">
        <v>14175</v>
      </c>
      <c r="TPK1" t="s">
        <v>14176</v>
      </c>
      <c r="TPL1" t="s">
        <v>14177</v>
      </c>
      <c r="TPM1" t="s">
        <v>14178</v>
      </c>
      <c r="TPN1" t="s">
        <v>14179</v>
      </c>
      <c r="TPO1" t="s">
        <v>14180</v>
      </c>
      <c r="TPP1" t="s">
        <v>14181</v>
      </c>
      <c r="TPQ1" t="s">
        <v>14182</v>
      </c>
      <c r="TPR1" t="s">
        <v>14183</v>
      </c>
      <c r="TPS1" t="s">
        <v>14184</v>
      </c>
      <c r="TPT1" t="s">
        <v>14185</v>
      </c>
      <c r="TPU1" t="s">
        <v>14186</v>
      </c>
      <c r="TPV1" t="s">
        <v>14187</v>
      </c>
      <c r="TPW1" t="s">
        <v>14188</v>
      </c>
      <c r="TPX1" t="s">
        <v>14189</v>
      </c>
      <c r="TPY1" t="s">
        <v>14190</v>
      </c>
      <c r="TPZ1" t="s">
        <v>14191</v>
      </c>
      <c r="TQA1" t="s">
        <v>14192</v>
      </c>
      <c r="TQB1" t="s">
        <v>14193</v>
      </c>
      <c r="TQC1" t="s">
        <v>14194</v>
      </c>
      <c r="TQD1" t="s">
        <v>14195</v>
      </c>
      <c r="TQE1" t="s">
        <v>14196</v>
      </c>
      <c r="TQF1" t="s">
        <v>14197</v>
      </c>
      <c r="TQG1" t="s">
        <v>14198</v>
      </c>
      <c r="TQH1" t="s">
        <v>14199</v>
      </c>
      <c r="TQI1" t="s">
        <v>14200</v>
      </c>
      <c r="TQJ1" t="s">
        <v>14201</v>
      </c>
      <c r="TQK1" t="s">
        <v>14202</v>
      </c>
      <c r="TQL1" t="s">
        <v>14203</v>
      </c>
      <c r="TQM1" t="s">
        <v>14204</v>
      </c>
      <c r="TQN1" t="s">
        <v>14205</v>
      </c>
      <c r="TQO1" t="s">
        <v>14206</v>
      </c>
      <c r="TQP1" t="s">
        <v>14207</v>
      </c>
      <c r="TQQ1" t="s">
        <v>14208</v>
      </c>
      <c r="TQR1" t="s">
        <v>14209</v>
      </c>
      <c r="TQS1" t="s">
        <v>14210</v>
      </c>
      <c r="TQT1" t="s">
        <v>14211</v>
      </c>
      <c r="TQU1" t="s">
        <v>14212</v>
      </c>
      <c r="TQV1" t="s">
        <v>14213</v>
      </c>
      <c r="TQW1" t="s">
        <v>14214</v>
      </c>
      <c r="TQX1" t="s">
        <v>14215</v>
      </c>
      <c r="TQY1" t="s">
        <v>14216</v>
      </c>
      <c r="TQZ1" t="s">
        <v>14217</v>
      </c>
      <c r="TRA1" t="s">
        <v>14218</v>
      </c>
      <c r="TRB1" t="s">
        <v>14219</v>
      </c>
      <c r="TRC1" t="s">
        <v>14220</v>
      </c>
      <c r="TRD1" t="s">
        <v>14221</v>
      </c>
      <c r="TRE1" t="s">
        <v>14222</v>
      </c>
      <c r="TRF1" t="s">
        <v>14223</v>
      </c>
      <c r="TRG1" t="s">
        <v>14224</v>
      </c>
      <c r="TRH1" t="s">
        <v>14225</v>
      </c>
      <c r="TRI1" t="s">
        <v>14226</v>
      </c>
      <c r="TRJ1" t="s">
        <v>14227</v>
      </c>
      <c r="TRK1" t="s">
        <v>14228</v>
      </c>
      <c r="TRL1" t="s">
        <v>14229</v>
      </c>
      <c r="TRM1" t="s">
        <v>14230</v>
      </c>
      <c r="TRN1" t="s">
        <v>14231</v>
      </c>
      <c r="TRO1" t="s">
        <v>14232</v>
      </c>
      <c r="TRP1" t="s">
        <v>14233</v>
      </c>
      <c r="TRQ1" t="s">
        <v>14234</v>
      </c>
      <c r="TRR1" t="s">
        <v>14235</v>
      </c>
      <c r="TRS1" t="s">
        <v>14236</v>
      </c>
      <c r="TRT1" t="s">
        <v>14237</v>
      </c>
      <c r="TRU1" t="s">
        <v>14238</v>
      </c>
      <c r="TRV1" t="s">
        <v>14239</v>
      </c>
      <c r="TRW1" t="s">
        <v>14240</v>
      </c>
      <c r="TRX1" t="s">
        <v>14241</v>
      </c>
      <c r="TRY1" t="s">
        <v>14242</v>
      </c>
      <c r="TRZ1" t="s">
        <v>14243</v>
      </c>
      <c r="TSA1" t="s">
        <v>14244</v>
      </c>
      <c r="TSB1" t="s">
        <v>14245</v>
      </c>
      <c r="TSC1" t="s">
        <v>14246</v>
      </c>
      <c r="TSD1" t="s">
        <v>14247</v>
      </c>
      <c r="TSE1" t="s">
        <v>14248</v>
      </c>
      <c r="TSF1" t="s">
        <v>14249</v>
      </c>
      <c r="TSG1" t="s">
        <v>14250</v>
      </c>
      <c r="TSH1" t="s">
        <v>14251</v>
      </c>
      <c r="TSI1" t="s">
        <v>14252</v>
      </c>
      <c r="TSJ1" t="s">
        <v>14253</v>
      </c>
      <c r="TSK1" t="s">
        <v>14254</v>
      </c>
      <c r="TSL1" t="s">
        <v>14255</v>
      </c>
      <c r="TSM1" t="s">
        <v>14256</v>
      </c>
      <c r="TSN1" t="s">
        <v>14257</v>
      </c>
      <c r="TSO1" t="s">
        <v>14258</v>
      </c>
      <c r="TSP1" t="s">
        <v>14259</v>
      </c>
      <c r="TSQ1" t="s">
        <v>14260</v>
      </c>
      <c r="TSR1" t="s">
        <v>14261</v>
      </c>
      <c r="TSS1" t="s">
        <v>14262</v>
      </c>
      <c r="TST1" t="s">
        <v>14263</v>
      </c>
      <c r="TSU1" t="s">
        <v>14264</v>
      </c>
      <c r="TSV1" t="s">
        <v>14265</v>
      </c>
      <c r="TSW1" t="s">
        <v>14266</v>
      </c>
      <c r="TSX1" t="s">
        <v>14267</v>
      </c>
      <c r="TSY1" t="s">
        <v>14268</v>
      </c>
      <c r="TSZ1" t="s">
        <v>14269</v>
      </c>
      <c r="TTA1" t="s">
        <v>14270</v>
      </c>
      <c r="TTB1" t="s">
        <v>14271</v>
      </c>
      <c r="TTC1" t="s">
        <v>14272</v>
      </c>
      <c r="TTD1" t="s">
        <v>14273</v>
      </c>
      <c r="TTE1" t="s">
        <v>14274</v>
      </c>
      <c r="TTF1" t="s">
        <v>14275</v>
      </c>
      <c r="TTG1" t="s">
        <v>14276</v>
      </c>
      <c r="TTH1" t="s">
        <v>14277</v>
      </c>
      <c r="TTI1" t="s">
        <v>14278</v>
      </c>
      <c r="TTJ1" t="s">
        <v>14279</v>
      </c>
      <c r="TTK1" t="s">
        <v>14280</v>
      </c>
      <c r="TTL1" t="s">
        <v>14281</v>
      </c>
      <c r="TTM1" t="s">
        <v>14282</v>
      </c>
      <c r="TTN1" t="s">
        <v>14283</v>
      </c>
      <c r="TTO1" t="s">
        <v>14284</v>
      </c>
      <c r="TTP1" t="s">
        <v>14285</v>
      </c>
      <c r="TTQ1" t="s">
        <v>14286</v>
      </c>
      <c r="TTR1" t="s">
        <v>14287</v>
      </c>
      <c r="TTS1" t="s">
        <v>14288</v>
      </c>
      <c r="TTT1" t="s">
        <v>14289</v>
      </c>
      <c r="TTU1" t="s">
        <v>14290</v>
      </c>
      <c r="TTV1" t="s">
        <v>14291</v>
      </c>
      <c r="TTW1" t="s">
        <v>14292</v>
      </c>
      <c r="TTX1" t="s">
        <v>14293</v>
      </c>
      <c r="TTY1" t="s">
        <v>14294</v>
      </c>
      <c r="TTZ1" t="s">
        <v>14295</v>
      </c>
      <c r="TUA1" t="s">
        <v>14296</v>
      </c>
      <c r="TUB1" t="s">
        <v>14297</v>
      </c>
      <c r="TUC1" t="s">
        <v>14298</v>
      </c>
      <c r="TUD1" t="s">
        <v>14299</v>
      </c>
      <c r="TUE1" t="s">
        <v>14300</v>
      </c>
      <c r="TUF1" t="s">
        <v>14301</v>
      </c>
      <c r="TUG1" t="s">
        <v>14302</v>
      </c>
      <c r="TUH1" t="s">
        <v>14303</v>
      </c>
      <c r="TUI1" t="s">
        <v>14304</v>
      </c>
      <c r="TUJ1" t="s">
        <v>14305</v>
      </c>
      <c r="TUK1" t="s">
        <v>14306</v>
      </c>
      <c r="TUL1" t="s">
        <v>14307</v>
      </c>
      <c r="TUM1" t="s">
        <v>14308</v>
      </c>
      <c r="TUN1" t="s">
        <v>14309</v>
      </c>
      <c r="TUO1" t="s">
        <v>14310</v>
      </c>
      <c r="TUP1" t="s">
        <v>14311</v>
      </c>
      <c r="TUQ1" t="s">
        <v>14312</v>
      </c>
      <c r="TUR1" t="s">
        <v>14313</v>
      </c>
      <c r="TUS1" t="s">
        <v>14314</v>
      </c>
      <c r="TUT1" t="s">
        <v>14315</v>
      </c>
      <c r="TUU1" t="s">
        <v>14316</v>
      </c>
      <c r="TUV1" t="s">
        <v>14317</v>
      </c>
      <c r="TUW1" t="s">
        <v>14318</v>
      </c>
      <c r="TUX1" t="s">
        <v>14319</v>
      </c>
      <c r="TUY1" t="s">
        <v>14320</v>
      </c>
      <c r="TUZ1" t="s">
        <v>14321</v>
      </c>
      <c r="TVA1" t="s">
        <v>14322</v>
      </c>
      <c r="TVB1" t="s">
        <v>14323</v>
      </c>
      <c r="TVC1" t="s">
        <v>14324</v>
      </c>
      <c r="TVD1" t="s">
        <v>14325</v>
      </c>
      <c r="TVE1" t="s">
        <v>14326</v>
      </c>
      <c r="TVF1" t="s">
        <v>14327</v>
      </c>
      <c r="TVG1" t="s">
        <v>14328</v>
      </c>
      <c r="TVH1" t="s">
        <v>14329</v>
      </c>
      <c r="TVI1" t="s">
        <v>14330</v>
      </c>
      <c r="TVJ1" t="s">
        <v>14331</v>
      </c>
      <c r="TVK1" t="s">
        <v>14332</v>
      </c>
      <c r="TVL1" t="s">
        <v>14333</v>
      </c>
      <c r="TVM1" t="s">
        <v>14334</v>
      </c>
      <c r="TVN1" t="s">
        <v>14335</v>
      </c>
      <c r="TVO1" t="s">
        <v>14336</v>
      </c>
      <c r="TVP1" t="s">
        <v>14337</v>
      </c>
      <c r="TVQ1" t="s">
        <v>14338</v>
      </c>
      <c r="TVR1" t="s">
        <v>14339</v>
      </c>
      <c r="TVS1" t="s">
        <v>14340</v>
      </c>
      <c r="TVT1" t="s">
        <v>14341</v>
      </c>
      <c r="TVU1" t="s">
        <v>14342</v>
      </c>
      <c r="TVV1" t="s">
        <v>14343</v>
      </c>
      <c r="TVW1" t="s">
        <v>14344</v>
      </c>
      <c r="TVX1" t="s">
        <v>14345</v>
      </c>
      <c r="TVY1" t="s">
        <v>14346</v>
      </c>
      <c r="TVZ1" t="s">
        <v>14347</v>
      </c>
      <c r="TWA1" t="s">
        <v>14348</v>
      </c>
      <c r="TWB1" t="s">
        <v>14349</v>
      </c>
      <c r="TWC1" t="s">
        <v>14350</v>
      </c>
      <c r="TWD1" t="s">
        <v>14351</v>
      </c>
      <c r="TWE1" t="s">
        <v>14352</v>
      </c>
      <c r="TWF1" t="s">
        <v>14353</v>
      </c>
      <c r="TWG1" t="s">
        <v>14354</v>
      </c>
      <c r="TWH1" t="s">
        <v>14355</v>
      </c>
      <c r="TWI1" t="s">
        <v>14356</v>
      </c>
      <c r="TWJ1" t="s">
        <v>14357</v>
      </c>
      <c r="TWK1" t="s">
        <v>14358</v>
      </c>
      <c r="TWL1" t="s">
        <v>14359</v>
      </c>
      <c r="TWM1" t="s">
        <v>14360</v>
      </c>
      <c r="TWN1" t="s">
        <v>14361</v>
      </c>
      <c r="TWO1" t="s">
        <v>14362</v>
      </c>
      <c r="TWP1" t="s">
        <v>14363</v>
      </c>
      <c r="TWQ1" t="s">
        <v>14364</v>
      </c>
      <c r="TWR1" t="s">
        <v>14365</v>
      </c>
      <c r="TWS1" t="s">
        <v>14366</v>
      </c>
      <c r="TWT1" t="s">
        <v>14367</v>
      </c>
      <c r="TWU1" t="s">
        <v>14368</v>
      </c>
      <c r="TWV1" t="s">
        <v>14369</v>
      </c>
      <c r="TWW1" t="s">
        <v>14370</v>
      </c>
      <c r="TWX1" t="s">
        <v>14371</v>
      </c>
      <c r="TWY1" t="s">
        <v>14372</v>
      </c>
      <c r="TWZ1" t="s">
        <v>14373</v>
      </c>
      <c r="TXA1" t="s">
        <v>14374</v>
      </c>
      <c r="TXB1" t="s">
        <v>14375</v>
      </c>
      <c r="TXC1" t="s">
        <v>14376</v>
      </c>
      <c r="TXD1" t="s">
        <v>14377</v>
      </c>
      <c r="TXE1" t="s">
        <v>14378</v>
      </c>
      <c r="TXF1" t="s">
        <v>14379</v>
      </c>
      <c r="TXG1" t="s">
        <v>14380</v>
      </c>
      <c r="TXH1" t="s">
        <v>14381</v>
      </c>
      <c r="TXI1" t="s">
        <v>14382</v>
      </c>
      <c r="TXJ1" t="s">
        <v>14383</v>
      </c>
      <c r="TXK1" t="s">
        <v>14384</v>
      </c>
      <c r="TXL1" t="s">
        <v>14385</v>
      </c>
      <c r="TXM1" t="s">
        <v>14386</v>
      </c>
      <c r="TXN1" t="s">
        <v>14387</v>
      </c>
      <c r="TXO1" t="s">
        <v>14388</v>
      </c>
      <c r="TXP1" t="s">
        <v>14389</v>
      </c>
      <c r="TXQ1" t="s">
        <v>14390</v>
      </c>
      <c r="TXR1" t="s">
        <v>14391</v>
      </c>
      <c r="TXS1" t="s">
        <v>14392</v>
      </c>
      <c r="TXT1" t="s">
        <v>14393</v>
      </c>
      <c r="TXU1" t="s">
        <v>14394</v>
      </c>
      <c r="TXV1" t="s">
        <v>14395</v>
      </c>
      <c r="TXW1" t="s">
        <v>14396</v>
      </c>
      <c r="TXX1" t="s">
        <v>14397</v>
      </c>
      <c r="TXY1" t="s">
        <v>14398</v>
      </c>
      <c r="TXZ1" t="s">
        <v>14399</v>
      </c>
      <c r="TYA1" t="s">
        <v>14400</v>
      </c>
      <c r="TYB1" t="s">
        <v>14401</v>
      </c>
      <c r="TYC1" t="s">
        <v>14402</v>
      </c>
      <c r="TYD1" t="s">
        <v>14403</v>
      </c>
      <c r="TYE1" t="s">
        <v>14404</v>
      </c>
      <c r="TYF1" t="s">
        <v>14405</v>
      </c>
      <c r="TYG1" t="s">
        <v>14406</v>
      </c>
      <c r="TYH1" t="s">
        <v>14407</v>
      </c>
      <c r="TYI1" t="s">
        <v>14408</v>
      </c>
      <c r="TYJ1" t="s">
        <v>14409</v>
      </c>
      <c r="TYK1" t="s">
        <v>14410</v>
      </c>
      <c r="TYL1" t="s">
        <v>14411</v>
      </c>
      <c r="TYM1" t="s">
        <v>14412</v>
      </c>
      <c r="TYN1" t="s">
        <v>14413</v>
      </c>
      <c r="TYO1" t="s">
        <v>14414</v>
      </c>
      <c r="TYP1" t="s">
        <v>14415</v>
      </c>
      <c r="TYQ1" t="s">
        <v>14416</v>
      </c>
      <c r="TYR1" t="s">
        <v>14417</v>
      </c>
      <c r="TYS1" t="s">
        <v>14418</v>
      </c>
      <c r="TYT1" t="s">
        <v>14419</v>
      </c>
      <c r="TYU1" t="s">
        <v>14420</v>
      </c>
      <c r="TYV1" t="s">
        <v>14421</v>
      </c>
      <c r="TYW1" t="s">
        <v>14422</v>
      </c>
      <c r="TYX1" t="s">
        <v>14423</v>
      </c>
      <c r="TYY1" t="s">
        <v>14424</v>
      </c>
      <c r="TYZ1" t="s">
        <v>14425</v>
      </c>
      <c r="TZA1" t="s">
        <v>14426</v>
      </c>
      <c r="TZB1" t="s">
        <v>14427</v>
      </c>
      <c r="TZC1" t="s">
        <v>14428</v>
      </c>
      <c r="TZD1" t="s">
        <v>14429</v>
      </c>
      <c r="TZE1" t="s">
        <v>14430</v>
      </c>
      <c r="TZF1" t="s">
        <v>14431</v>
      </c>
      <c r="TZG1" t="s">
        <v>14432</v>
      </c>
      <c r="TZH1" t="s">
        <v>14433</v>
      </c>
      <c r="TZI1" t="s">
        <v>14434</v>
      </c>
      <c r="TZJ1" t="s">
        <v>14435</v>
      </c>
      <c r="TZK1" t="s">
        <v>14436</v>
      </c>
      <c r="TZL1" t="s">
        <v>14437</v>
      </c>
      <c r="TZM1" t="s">
        <v>14438</v>
      </c>
      <c r="TZN1" t="s">
        <v>14439</v>
      </c>
      <c r="TZO1" t="s">
        <v>14440</v>
      </c>
      <c r="TZP1" t="s">
        <v>14441</v>
      </c>
      <c r="TZQ1" t="s">
        <v>14442</v>
      </c>
      <c r="TZR1" t="s">
        <v>14443</v>
      </c>
      <c r="TZS1" t="s">
        <v>14444</v>
      </c>
      <c r="TZT1" t="s">
        <v>14445</v>
      </c>
      <c r="TZU1" t="s">
        <v>14446</v>
      </c>
      <c r="TZV1" t="s">
        <v>14447</v>
      </c>
      <c r="TZW1" t="s">
        <v>14448</v>
      </c>
      <c r="TZX1" t="s">
        <v>14449</v>
      </c>
      <c r="TZY1" t="s">
        <v>14450</v>
      </c>
      <c r="TZZ1" t="s">
        <v>14451</v>
      </c>
      <c r="UAA1" t="s">
        <v>14452</v>
      </c>
      <c r="UAB1" t="s">
        <v>14453</v>
      </c>
      <c r="UAC1" t="s">
        <v>14454</v>
      </c>
      <c r="UAD1" t="s">
        <v>14455</v>
      </c>
      <c r="UAE1" t="s">
        <v>14456</v>
      </c>
      <c r="UAF1" t="s">
        <v>14457</v>
      </c>
      <c r="UAG1" t="s">
        <v>14458</v>
      </c>
      <c r="UAH1" t="s">
        <v>14459</v>
      </c>
      <c r="UAI1" t="s">
        <v>14460</v>
      </c>
      <c r="UAJ1" t="s">
        <v>14461</v>
      </c>
      <c r="UAK1" t="s">
        <v>14462</v>
      </c>
      <c r="UAL1" t="s">
        <v>14463</v>
      </c>
      <c r="UAM1" t="s">
        <v>14464</v>
      </c>
      <c r="UAN1" t="s">
        <v>14465</v>
      </c>
      <c r="UAO1" t="s">
        <v>14466</v>
      </c>
      <c r="UAP1" t="s">
        <v>14467</v>
      </c>
      <c r="UAQ1" t="s">
        <v>14468</v>
      </c>
      <c r="UAR1" t="s">
        <v>14469</v>
      </c>
      <c r="UAS1" t="s">
        <v>14470</v>
      </c>
      <c r="UAT1" t="s">
        <v>14471</v>
      </c>
      <c r="UAU1" t="s">
        <v>14472</v>
      </c>
      <c r="UAV1" t="s">
        <v>14473</v>
      </c>
      <c r="UAW1" t="s">
        <v>14474</v>
      </c>
      <c r="UAX1" t="s">
        <v>14475</v>
      </c>
      <c r="UAY1" t="s">
        <v>14476</v>
      </c>
      <c r="UAZ1" t="s">
        <v>14477</v>
      </c>
      <c r="UBA1" t="s">
        <v>14478</v>
      </c>
      <c r="UBB1" t="s">
        <v>14479</v>
      </c>
      <c r="UBC1" t="s">
        <v>14480</v>
      </c>
      <c r="UBD1" t="s">
        <v>14481</v>
      </c>
      <c r="UBE1" t="s">
        <v>14482</v>
      </c>
      <c r="UBF1" t="s">
        <v>14483</v>
      </c>
      <c r="UBG1" t="s">
        <v>14484</v>
      </c>
      <c r="UBH1" t="s">
        <v>14485</v>
      </c>
      <c r="UBI1" t="s">
        <v>14486</v>
      </c>
      <c r="UBJ1" t="s">
        <v>14487</v>
      </c>
      <c r="UBK1" t="s">
        <v>14488</v>
      </c>
      <c r="UBL1" t="s">
        <v>14489</v>
      </c>
      <c r="UBM1" t="s">
        <v>14490</v>
      </c>
      <c r="UBN1" t="s">
        <v>14491</v>
      </c>
      <c r="UBO1" t="s">
        <v>14492</v>
      </c>
      <c r="UBP1" t="s">
        <v>14493</v>
      </c>
      <c r="UBQ1" t="s">
        <v>14494</v>
      </c>
      <c r="UBR1" t="s">
        <v>14495</v>
      </c>
      <c r="UBS1" t="s">
        <v>14496</v>
      </c>
      <c r="UBT1" t="s">
        <v>14497</v>
      </c>
      <c r="UBU1" t="s">
        <v>14498</v>
      </c>
      <c r="UBV1" t="s">
        <v>14499</v>
      </c>
      <c r="UBW1" t="s">
        <v>14500</v>
      </c>
      <c r="UBX1" t="s">
        <v>14501</v>
      </c>
      <c r="UBY1" t="s">
        <v>14502</v>
      </c>
      <c r="UBZ1" t="s">
        <v>14503</v>
      </c>
      <c r="UCA1" t="s">
        <v>14504</v>
      </c>
      <c r="UCB1" t="s">
        <v>14505</v>
      </c>
      <c r="UCC1" t="s">
        <v>14506</v>
      </c>
      <c r="UCD1" t="s">
        <v>14507</v>
      </c>
      <c r="UCE1" t="s">
        <v>14508</v>
      </c>
      <c r="UCF1" t="s">
        <v>14509</v>
      </c>
      <c r="UCG1" t="s">
        <v>14510</v>
      </c>
      <c r="UCH1" t="s">
        <v>14511</v>
      </c>
      <c r="UCI1" t="s">
        <v>14512</v>
      </c>
      <c r="UCJ1" t="s">
        <v>14513</v>
      </c>
      <c r="UCK1" t="s">
        <v>14514</v>
      </c>
      <c r="UCL1" t="s">
        <v>14515</v>
      </c>
      <c r="UCM1" t="s">
        <v>14516</v>
      </c>
      <c r="UCN1" t="s">
        <v>14517</v>
      </c>
      <c r="UCO1" t="s">
        <v>14518</v>
      </c>
      <c r="UCP1" t="s">
        <v>14519</v>
      </c>
      <c r="UCQ1" t="s">
        <v>14520</v>
      </c>
      <c r="UCR1" t="s">
        <v>14521</v>
      </c>
      <c r="UCS1" t="s">
        <v>14522</v>
      </c>
      <c r="UCT1" t="s">
        <v>14523</v>
      </c>
      <c r="UCU1" t="s">
        <v>14524</v>
      </c>
      <c r="UCV1" t="s">
        <v>14525</v>
      </c>
      <c r="UCW1" t="s">
        <v>14526</v>
      </c>
      <c r="UCX1" t="s">
        <v>14527</v>
      </c>
      <c r="UCY1" t="s">
        <v>14528</v>
      </c>
      <c r="UCZ1" t="s">
        <v>14529</v>
      </c>
      <c r="UDA1" t="s">
        <v>14530</v>
      </c>
      <c r="UDB1" t="s">
        <v>14531</v>
      </c>
      <c r="UDC1" t="s">
        <v>14532</v>
      </c>
      <c r="UDD1" t="s">
        <v>14533</v>
      </c>
      <c r="UDE1" t="s">
        <v>14534</v>
      </c>
      <c r="UDF1" t="s">
        <v>14535</v>
      </c>
      <c r="UDG1" t="s">
        <v>14536</v>
      </c>
      <c r="UDH1" t="s">
        <v>14537</v>
      </c>
      <c r="UDI1" t="s">
        <v>14538</v>
      </c>
      <c r="UDJ1" t="s">
        <v>14539</v>
      </c>
      <c r="UDK1" t="s">
        <v>14540</v>
      </c>
      <c r="UDL1" t="s">
        <v>14541</v>
      </c>
      <c r="UDM1" t="s">
        <v>14542</v>
      </c>
      <c r="UDN1" t="s">
        <v>14543</v>
      </c>
      <c r="UDO1" t="s">
        <v>14544</v>
      </c>
      <c r="UDP1" t="s">
        <v>14545</v>
      </c>
      <c r="UDQ1" t="s">
        <v>14546</v>
      </c>
      <c r="UDR1" t="s">
        <v>14547</v>
      </c>
      <c r="UDS1" t="s">
        <v>14548</v>
      </c>
      <c r="UDT1" t="s">
        <v>14549</v>
      </c>
      <c r="UDU1" t="s">
        <v>14550</v>
      </c>
      <c r="UDV1" t="s">
        <v>14551</v>
      </c>
      <c r="UDW1" t="s">
        <v>14552</v>
      </c>
      <c r="UDX1" t="s">
        <v>14553</v>
      </c>
      <c r="UDY1" t="s">
        <v>14554</v>
      </c>
      <c r="UDZ1" t="s">
        <v>14555</v>
      </c>
      <c r="UEA1" t="s">
        <v>14556</v>
      </c>
      <c r="UEB1" t="s">
        <v>14557</v>
      </c>
      <c r="UEC1" t="s">
        <v>14558</v>
      </c>
      <c r="UED1" t="s">
        <v>14559</v>
      </c>
      <c r="UEE1" t="s">
        <v>14560</v>
      </c>
      <c r="UEF1" t="s">
        <v>14561</v>
      </c>
      <c r="UEG1" t="s">
        <v>14562</v>
      </c>
      <c r="UEH1" t="s">
        <v>14563</v>
      </c>
      <c r="UEI1" t="s">
        <v>14564</v>
      </c>
      <c r="UEJ1" t="s">
        <v>14565</v>
      </c>
      <c r="UEK1" t="s">
        <v>14566</v>
      </c>
      <c r="UEL1" t="s">
        <v>14567</v>
      </c>
      <c r="UEM1" t="s">
        <v>14568</v>
      </c>
      <c r="UEN1" t="s">
        <v>14569</v>
      </c>
      <c r="UEO1" t="s">
        <v>14570</v>
      </c>
      <c r="UEP1" t="s">
        <v>14571</v>
      </c>
      <c r="UEQ1" t="s">
        <v>14572</v>
      </c>
      <c r="UER1" t="s">
        <v>14573</v>
      </c>
      <c r="UES1" t="s">
        <v>14574</v>
      </c>
      <c r="UET1" t="s">
        <v>14575</v>
      </c>
      <c r="UEU1" t="s">
        <v>14576</v>
      </c>
      <c r="UEV1" t="s">
        <v>14577</v>
      </c>
      <c r="UEW1" t="s">
        <v>14578</v>
      </c>
      <c r="UEX1" t="s">
        <v>14579</v>
      </c>
      <c r="UEY1" t="s">
        <v>14580</v>
      </c>
      <c r="UEZ1" t="s">
        <v>14581</v>
      </c>
      <c r="UFA1" t="s">
        <v>14582</v>
      </c>
      <c r="UFB1" t="s">
        <v>14583</v>
      </c>
      <c r="UFC1" t="s">
        <v>14584</v>
      </c>
      <c r="UFD1" t="s">
        <v>14585</v>
      </c>
      <c r="UFE1" t="s">
        <v>14586</v>
      </c>
      <c r="UFF1" t="s">
        <v>14587</v>
      </c>
      <c r="UFG1" t="s">
        <v>14588</v>
      </c>
      <c r="UFH1" t="s">
        <v>14589</v>
      </c>
      <c r="UFI1" t="s">
        <v>14590</v>
      </c>
      <c r="UFJ1" t="s">
        <v>14591</v>
      </c>
      <c r="UFK1" t="s">
        <v>14592</v>
      </c>
      <c r="UFL1" t="s">
        <v>14593</v>
      </c>
      <c r="UFM1" t="s">
        <v>14594</v>
      </c>
      <c r="UFN1" t="s">
        <v>14595</v>
      </c>
      <c r="UFO1" t="s">
        <v>14596</v>
      </c>
      <c r="UFP1" t="s">
        <v>14597</v>
      </c>
      <c r="UFQ1" t="s">
        <v>14598</v>
      </c>
      <c r="UFR1" t="s">
        <v>14599</v>
      </c>
      <c r="UFS1" t="s">
        <v>14600</v>
      </c>
      <c r="UFT1" t="s">
        <v>14601</v>
      </c>
      <c r="UFU1" t="s">
        <v>14602</v>
      </c>
      <c r="UFV1" t="s">
        <v>14603</v>
      </c>
      <c r="UFW1" t="s">
        <v>14604</v>
      </c>
      <c r="UFX1" t="s">
        <v>14605</v>
      </c>
      <c r="UFY1" t="s">
        <v>14606</v>
      </c>
      <c r="UFZ1" t="s">
        <v>14607</v>
      </c>
      <c r="UGA1" t="s">
        <v>14608</v>
      </c>
      <c r="UGB1" t="s">
        <v>14609</v>
      </c>
      <c r="UGC1" t="s">
        <v>14610</v>
      </c>
      <c r="UGD1" t="s">
        <v>14611</v>
      </c>
      <c r="UGE1" t="s">
        <v>14612</v>
      </c>
      <c r="UGF1" t="s">
        <v>14613</v>
      </c>
      <c r="UGG1" t="s">
        <v>14614</v>
      </c>
      <c r="UGH1" t="s">
        <v>14615</v>
      </c>
      <c r="UGI1" t="s">
        <v>14616</v>
      </c>
      <c r="UGJ1" t="s">
        <v>14617</v>
      </c>
      <c r="UGK1" t="s">
        <v>14618</v>
      </c>
      <c r="UGL1" t="s">
        <v>14619</v>
      </c>
      <c r="UGM1" t="s">
        <v>14620</v>
      </c>
      <c r="UGN1" t="s">
        <v>14621</v>
      </c>
      <c r="UGO1" t="s">
        <v>14622</v>
      </c>
      <c r="UGP1" t="s">
        <v>14623</v>
      </c>
      <c r="UGQ1" t="s">
        <v>14624</v>
      </c>
      <c r="UGR1" t="s">
        <v>14625</v>
      </c>
      <c r="UGS1" t="s">
        <v>14626</v>
      </c>
      <c r="UGT1" t="s">
        <v>14627</v>
      </c>
      <c r="UGU1" t="s">
        <v>14628</v>
      </c>
      <c r="UGV1" t="s">
        <v>14629</v>
      </c>
      <c r="UGW1" t="s">
        <v>14630</v>
      </c>
      <c r="UGX1" t="s">
        <v>14631</v>
      </c>
      <c r="UGY1" t="s">
        <v>14632</v>
      </c>
      <c r="UGZ1" t="s">
        <v>14633</v>
      </c>
      <c r="UHA1" t="s">
        <v>14634</v>
      </c>
      <c r="UHB1" t="s">
        <v>14635</v>
      </c>
      <c r="UHC1" t="s">
        <v>14636</v>
      </c>
      <c r="UHD1" t="s">
        <v>14637</v>
      </c>
      <c r="UHE1" t="s">
        <v>14638</v>
      </c>
      <c r="UHF1" t="s">
        <v>14639</v>
      </c>
      <c r="UHG1" t="s">
        <v>14640</v>
      </c>
      <c r="UHH1" t="s">
        <v>14641</v>
      </c>
      <c r="UHI1" t="s">
        <v>14642</v>
      </c>
      <c r="UHJ1" t="s">
        <v>14643</v>
      </c>
      <c r="UHK1" t="s">
        <v>14644</v>
      </c>
      <c r="UHL1" t="s">
        <v>14645</v>
      </c>
      <c r="UHM1" t="s">
        <v>14646</v>
      </c>
      <c r="UHN1" t="s">
        <v>14647</v>
      </c>
      <c r="UHO1" t="s">
        <v>14648</v>
      </c>
      <c r="UHP1" t="s">
        <v>14649</v>
      </c>
      <c r="UHQ1" t="s">
        <v>14650</v>
      </c>
      <c r="UHR1" t="s">
        <v>14651</v>
      </c>
      <c r="UHS1" t="s">
        <v>14652</v>
      </c>
      <c r="UHT1" t="s">
        <v>14653</v>
      </c>
      <c r="UHU1" t="s">
        <v>14654</v>
      </c>
      <c r="UHV1" t="s">
        <v>14655</v>
      </c>
      <c r="UHW1" t="s">
        <v>14656</v>
      </c>
      <c r="UHX1" t="s">
        <v>14657</v>
      </c>
      <c r="UHY1" t="s">
        <v>14658</v>
      </c>
      <c r="UHZ1" t="s">
        <v>14659</v>
      </c>
      <c r="UIA1" t="s">
        <v>14660</v>
      </c>
      <c r="UIB1" t="s">
        <v>14661</v>
      </c>
      <c r="UIC1" t="s">
        <v>14662</v>
      </c>
      <c r="UID1" t="s">
        <v>14663</v>
      </c>
      <c r="UIE1" t="s">
        <v>14664</v>
      </c>
      <c r="UIF1" t="s">
        <v>14665</v>
      </c>
      <c r="UIG1" t="s">
        <v>14666</v>
      </c>
      <c r="UIH1" t="s">
        <v>14667</v>
      </c>
      <c r="UII1" t="s">
        <v>14668</v>
      </c>
      <c r="UIJ1" t="s">
        <v>14669</v>
      </c>
      <c r="UIK1" t="s">
        <v>14670</v>
      </c>
      <c r="UIL1" t="s">
        <v>14671</v>
      </c>
      <c r="UIM1" t="s">
        <v>14672</v>
      </c>
      <c r="UIN1" t="s">
        <v>14673</v>
      </c>
      <c r="UIO1" t="s">
        <v>14674</v>
      </c>
      <c r="UIP1" t="s">
        <v>14675</v>
      </c>
      <c r="UIQ1" t="s">
        <v>14676</v>
      </c>
      <c r="UIR1" t="s">
        <v>14677</v>
      </c>
      <c r="UIS1" t="s">
        <v>14678</v>
      </c>
      <c r="UIT1" t="s">
        <v>14679</v>
      </c>
      <c r="UIU1" t="s">
        <v>14680</v>
      </c>
      <c r="UIV1" t="s">
        <v>14681</v>
      </c>
      <c r="UIW1" t="s">
        <v>14682</v>
      </c>
      <c r="UIX1" t="s">
        <v>14683</v>
      </c>
      <c r="UIY1" t="s">
        <v>14684</v>
      </c>
      <c r="UIZ1" t="s">
        <v>14685</v>
      </c>
      <c r="UJA1" t="s">
        <v>14686</v>
      </c>
      <c r="UJB1" t="s">
        <v>14687</v>
      </c>
      <c r="UJC1" t="s">
        <v>14688</v>
      </c>
      <c r="UJD1" t="s">
        <v>14689</v>
      </c>
      <c r="UJE1" t="s">
        <v>14690</v>
      </c>
      <c r="UJF1" t="s">
        <v>14691</v>
      </c>
      <c r="UJG1" t="s">
        <v>14692</v>
      </c>
      <c r="UJH1" t="s">
        <v>14693</v>
      </c>
      <c r="UJI1" t="s">
        <v>14694</v>
      </c>
      <c r="UJJ1" t="s">
        <v>14695</v>
      </c>
      <c r="UJK1" t="s">
        <v>14696</v>
      </c>
      <c r="UJL1" t="s">
        <v>14697</v>
      </c>
      <c r="UJM1" t="s">
        <v>14698</v>
      </c>
      <c r="UJN1" t="s">
        <v>14699</v>
      </c>
      <c r="UJO1" t="s">
        <v>14700</v>
      </c>
      <c r="UJP1" t="s">
        <v>14701</v>
      </c>
      <c r="UJQ1" t="s">
        <v>14702</v>
      </c>
      <c r="UJR1" t="s">
        <v>14703</v>
      </c>
      <c r="UJS1" t="s">
        <v>14704</v>
      </c>
      <c r="UJT1" t="s">
        <v>14705</v>
      </c>
      <c r="UJU1" t="s">
        <v>14706</v>
      </c>
      <c r="UJV1" t="s">
        <v>14707</v>
      </c>
      <c r="UJW1" t="s">
        <v>14708</v>
      </c>
      <c r="UJX1" t="s">
        <v>14709</v>
      </c>
      <c r="UJY1" t="s">
        <v>14710</v>
      </c>
      <c r="UJZ1" t="s">
        <v>14711</v>
      </c>
      <c r="UKA1" t="s">
        <v>14712</v>
      </c>
      <c r="UKB1" t="s">
        <v>14713</v>
      </c>
      <c r="UKC1" t="s">
        <v>14714</v>
      </c>
      <c r="UKD1" t="s">
        <v>14715</v>
      </c>
      <c r="UKE1" t="s">
        <v>14716</v>
      </c>
      <c r="UKF1" t="s">
        <v>14717</v>
      </c>
      <c r="UKG1" t="s">
        <v>14718</v>
      </c>
      <c r="UKH1" t="s">
        <v>14719</v>
      </c>
      <c r="UKI1" t="s">
        <v>14720</v>
      </c>
      <c r="UKJ1" t="s">
        <v>14721</v>
      </c>
      <c r="UKK1" t="s">
        <v>14722</v>
      </c>
      <c r="UKL1" t="s">
        <v>14723</v>
      </c>
      <c r="UKM1" t="s">
        <v>14724</v>
      </c>
      <c r="UKN1" t="s">
        <v>14725</v>
      </c>
      <c r="UKO1" t="s">
        <v>14726</v>
      </c>
      <c r="UKP1" t="s">
        <v>14727</v>
      </c>
      <c r="UKQ1" t="s">
        <v>14728</v>
      </c>
      <c r="UKR1" t="s">
        <v>14729</v>
      </c>
      <c r="UKS1" t="s">
        <v>14730</v>
      </c>
      <c r="UKT1" t="s">
        <v>14731</v>
      </c>
      <c r="UKU1" t="s">
        <v>14732</v>
      </c>
      <c r="UKV1" t="s">
        <v>14733</v>
      </c>
      <c r="UKW1" t="s">
        <v>14734</v>
      </c>
      <c r="UKX1" t="s">
        <v>14735</v>
      </c>
      <c r="UKY1" t="s">
        <v>14736</v>
      </c>
      <c r="UKZ1" t="s">
        <v>14737</v>
      </c>
      <c r="ULA1" t="s">
        <v>14738</v>
      </c>
      <c r="ULB1" t="s">
        <v>14739</v>
      </c>
      <c r="ULC1" t="s">
        <v>14740</v>
      </c>
      <c r="ULD1" t="s">
        <v>14741</v>
      </c>
      <c r="ULE1" t="s">
        <v>14742</v>
      </c>
      <c r="ULF1" t="s">
        <v>14743</v>
      </c>
      <c r="ULG1" t="s">
        <v>14744</v>
      </c>
      <c r="ULH1" t="s">
        <v>14745</v>
      </c>
      <c r="ULI1" t="s">
        <v>14746</v>
      </c>
      <c r="ULJ1" t="s">
        <v>14747</v>
      </c>
      <c r="ULK1" t="s">
        <v>14748</v>
      </c>
      <c r="ULL1" t="s">
        <v>14749</v>
      </c>
      <c r="ULM1" t="s">
        <v>14750</v>
      </c>
      <c r="ULN1" t="s">
        <v>14751</v>
      </c>
      <c r="ULO1" t="s">
        <v>14752</v>
      </c>
      <c r="ULP1" t="s">
        <v>14753</v>
      </c>
      <c r="ULQ1" t="s">
        <v>14754</v>
      </c>
      <c r="ULR1" t="s">
        <v>14755</v>
      </c>
      <c r="ULS1" t="s">
        <v>14756</v>
      </c>
      <c r="ULT1" t="s">
        <v>14757</v>
      </c>
      <c r="ULU1" t="s">
        <v>14758</v>
      </c>
      <c r="ULV1" t="s">
        <v>14759</v>
      </c>
      <c r="ULW1" t="s">
        <v>14760</v>
      </c>
      <c r="ULX1" t="s">
        <v>14761</v>
      </c>
      <c r="ULY1" t="s">
        <v>14762</v>
      </c>
      <c r="ULZ1" t="s">
        <v>14763</v>
      </c>
      <c r="UMA1" t="s">
        <v>14764</v>
      </c>
      <c r="UMB1" t="s">
        <v>14765</v>
      </c>
      <c r="UMC1" t="s">
        <v>14766</v>
      </c>
      <c r="UMD1" t="s">
        <v>14767</v>
      </c>
      <c r="UME1" t="s">
        <v>14768</v>
      </c>
      <c r="UMF1" t="s">
        <v>14769</v>
      </c>
      <c r="UMG1" t="s">
        <v>14770</v>
      </c>
      <c r="UMH1" t="s">
        <v>14771</v>
      </c>
      <c r="UMI1" t="s">
        <v>14772</v>
      </c>
      <c r="UMJ1" t="s">
        <v>14773</v>
      </c>
      <c r="UMK1" t="s">
        <v>14774</v>
      </c>
      <c r="UML1" t="s">
        <v>14775</v>
      </c>
      <c r="UMM1" t="s">
        <v>14776</v>
      </c>
      <c r="UMN1" t="s">
        <v>14777</v>
      </c>
      <c r="UMO1" t="s">
        <v>14778</v>
      </c>
      <c r="UMP1" t="s">
        <v>14779</v>
      </c>
      <c r="UMQ1" t="s">
        <v>14780</v>
      </c>
      <c r="UMR1" t="s">
        <v>14781</v>
      </c>
      <c r="UMS1" t="s">
        <v>14782</v>
      </c>
      <c r="UMT1" t="s">
        <v>14783</v>
      </c>
      <c r="UMU1" t="s">
        <v>14784</v>
      </c>
      <c r="UMV1" t="s">
        <v>14785</v>
      </c>
      <c r="UMW1" t="s">
        <v>14786</v>
      </c>
      <c r="UMX1" t="s">
        <v>14787</v>
      </c>
      <c r="UMY1" t="s">
        <v>14788</v>
      </c>
      <c r="UMZ1" t="s">
        <v>14789</v>
      </c>
      <c r="UNA1" t="s">
        <v>14790</v>
      </c>
      <c r="UNB1" t="s">
        <v>14791</v>
      </c>
      <c r="UNC1" t="s">
        <v>14792</v>
      </c>
      <c r="UND1" t="s">
        <v>14793</v>
      </c>
      <c r="UNE1" t="s">
        <v>14794</v>
      </c>
      <c r="UNF1" t="s">
        <v>14795</v>
      </c>
      <c r="UNG1" t="s">
        <v>14796</v>
      </c>
      <c r="UNH1" t="s">
        <v>14797</v>
      </c>
      <c r="UNI1" t="s">
        <v>14798</v>
      </c>
      <c r="UNJ1" t="s">
        <v>14799</v>
      </c>
      <c r="UNK1" t="s">
        <v>14800</v>
      </c>
      <c r="UNL1" t="s">
        <v>14801</v>
      </c>
      <c r="UNM1" t="s">
        <v>14802</v>
      </c>
      <c r="UNN1" t="s">
        <v>14803</v>
      </c>
      <c r="UNO1" t="s">
        <v>14804</v>
      </c>
      <c r="UNP1" t="s">
        <v>14805</v>
      </c>
      <c r="UNQ1" t="s">
        <v>14806</v>
      </c>
      <c r="UNR1" t="s">
        <v>14807</v>
      </c>
      <c r="UNS1" t="s">
        <v>14808</v>
      </c>
      <c r="UNT1" t="s">
        <v>14809</v>
      </c>
      <c r="UNU1" t="s">
        <v>14810</v>
      </c>
      <c r="UNV1" t="s">
        <v>14811</v>
      </c>
      <c r="UNW1" t="s">
        <v>14812</v>
      </c>
      <c r="UNX1" t="s">
        <v>14813</v>
      </c>
      <c r="UNY1" t="s">
        <v>14814</v>
      </c>
      <c r="UNZ1" t="s">
        <v>14815</v>
      </c>
      <c r="UOA1" t="s">
        <v>14816</v>
      </c>
      <c r="UOB1" t="s">
        <v>14817</v>
      </c>
      <c r="UOC1" t="s">
        <v>14818</v>
      </c>
      <c r="UOD1" t="s">
        <v>14819</v>
      </c>
      <c r="UOE1" t="s">
        <v>14820</v>
      </c>
      <c r="UOF1" t="s">
        <v>14821</v>
      </c>
      <c r="UOG1" t="s">
        <v>14822</v>
      </c>
      <c r="UOH1" t="s">
        <v>14823</v>
      </c>
      <c r="UOI1" t="s">
        <v>14824</v>
      </c>
      <c r="UOJ1" t="s">
        <v>14825</v>
      </c>
      <c r="UOK1" t="s">
        <v>14826</v>
      </c>
      <c r="UOL1" t="s">
        <v>14827</v>
      </c>
      <c r="UOM1" t="s">
        <v>14828</v>
      </c>
      <c r="UON1" t="s">
        <v>14829</v>
      </c>
      <c r="UOO1" t="s">
        <v>14830</v>
      </c>
      <c r="UOP1" t="s">
        <v>14831</v>
      </c>
      <c r="UOQ1" t="s">
        <v>14832</v>
      </c>
      <c r="UOR1" t="s">
        <v>14833</v>
      </c>
      <c r="UOS1" t="s">
        <v>14834</v>
      </c>
      <c r="UOT1" t="s">
        <v>14835</v>
      </c>
      <c r="UOU1" t="s">
        <v>14836</v>
      </c>
      <c r="UOV1" t="s">
        <v>14837</v>
      </c>
      <c r="UOW1" t="s">
        <v>14838</v>
      </c>
      <c r="UOX1" t="s">
        <v>14839</v>
      </c>
      <c r="UOY1" t="s">
        <v>14840</v>
      </c>
      <c r="UOZ1" t="s">
        <v>14841</v>
      </c>
      <c r="UPA1" t="s">
        <v>14842</v>
      </c>
      <c r="UPB1" t="s">
        <v>14843</v>
      </c>
      <c r="UPC1" t="s">
        <v>14844</v>
      </c>
      <c r="UPD1" t="s">
        <v>14845</v>
      </c>
      <c r="UPE1" t="s">
        <v>14846</v>
      </c>
      <c r="UPF1" t="s">
        <v>14847</v>
      </c>
      <c r="UPG1" t="s">
        <v>14848</v>
      </c>
      <c r="UPH1" t="s">
        <v>14849</v>
      </c>
      <c r="UPI1" t="s">
        <v>14850</v>
      </c>
      <c r="UPJ1" t="s">
        <v>14851</v>
      </c>
      <c r="UPK1" t="s">
        <v>14852</v>
      </c>
      <c r="UPL1" t="s">
        <v>14853</v>
      </c>
      <c r="UPM1" t="s">
        <v>14854</v>
      </c>
      <c r="UPN1" t="s">
        <v>14855</v>
      </c>
      <c r="UPO1" t="s">
        <v>14856</v>
      </c>
      <c r="UPP1" t="s">
        <v>14857</v>
      </c>
      <c r="UPQ1" t="s">
        <v>14858</v>
      </c>
      <c r="UPR1" t="s">
        <v>14859</v>
      </c>
      <c r="UPS1" t="s">
        <v>14860</v>
      </c>
      <c r="UPT1" t="s">
        <v>14861</v>
      </c>
      <c r="UPU1" t="s">
        <v>14862</v>
      </c>
      <c r="UPV1" t="s">
        <v>14863</v>
      </c>
      <c r="UPW1" t="s">
        <v>14864</v>
      </c>
      <c r="UPX1" t="s">
        <v>14865</v>
      </c>
      <c r="UPY1" t="s">
        <v>14866</v>
      </c>
      <c r="UPZ1" t="s">
        <v>14867</v>
      </c>
      <c r="UQA1" t="s">
        <v>14868</v>
      </c>
      <c r="UQB1" t="s">
        <v>14869</v>
      </c>
      <c r="UQC1" t="s">
        <v>14870</v>
      </c>
      <c r="UQD1" t="s">
        <v>14871</v>
      </c>
      <c r="UQE1" t="s">
        <v>14872</v>
      </c>
      <c r="UQF1" t="s">
        <v>14873</v>
      </c>
      <c r="UQG1" t="s">
        <v>14874</v>
      </c>
      <c r="UQH1" t="s">
        <v>14875</v>
      </c>
      <c r="UQI1" t="s">
        <v>14876</v>
      </c>
      <c r="UQJ1" t="s">
        <v>14877</v>
      </c>
      <c r="UQK1" t="s">
        <v>14878</v>
      </c>
      <c r="UQL1" t="s">
        <v>14879</v>
      </c>
      <c r="UQM1" t="s">
        <v>14880</v>
      </c>
      <c r="UQN1" t="s">
        <v>14881</v>
      </c>
      <c r="UQO1" t="s">
        <v>14882</v>
      </c>
      <c r="UQP1" t="s">
        <v>14883</v>
      </c>
      <c r="UQQ1" t="s">
        <v>14884</v>
      </c>
      <c r="UQR1" t="s">
        <v>14885</v>
      </c>
      <c r="UQS1" t="s">
        <v>14886</v>
      </c>
      <c r="UQT1" t="s">
        <v>14887</v>
      </c>
      <c r="UQU1" t="s">
        <v>14888</v>
      </c>
      <c r="UQV1" t="s">
        <v>14889</v>
      </c>
      <c r="UQW1" t="s">
        <v>14890</v>
      </c>
      <c r="UQX1" t="s">
        <v>14891</v>
      </c>
      <c r="UQY1" t="s">
        <v>14892</v>
      </c>
      <c r="UQZ1" t="s">
        <v>14893</v>
      </c>
      <c r="URA1" t="s">
        <v>14894</v>
      </c>
      <c r="URB1" t="s">
        <v>14895</v>
      </c>
      <c r="URC1" t="s">
        <v>14896</v>
      </c>
      <c r="URD1" t="s">
        <v>14897</v>
      </c>
      <c r="URE1" t="s">
        <v>14898</v>
      </c>
      <c r="URF1" t="s">
        <v>14899</v>
      </c>
      <c r="URG1" t="s">
        <v>14900</v>
      </c>
      <c r="URH1" t="s">
        <v>14901</v>
      </c>
      <c r="URI1" t="s">
        <v>14902</v>
      </c>
      <c r="URJ1" t="s">
        <v>14903</v>
      </c>
      <c r="URK1" t="s">
        <v>14904</v>
      </c>
      <c r="URL1" t="s">
        <v>14905</v>
      </c>
      <c r="URM1" t="s">
        <v>14906</v>
      </c>
      <c r="URN1" t="s">
        <v>14907</v>
      </c>
      <c r="URO1" t="s">
        <v>14908</v>
      </c>
      <c r="URP1" t="s">
        <v>14909</v>
      </c>
      <c r="URQ1" t="s">
        <v>14910</v>
      </c>
      <c r="URR1" t="s">
        <v>14911</v>
      </c>
      <c r="URS1" t="s">
        <v>14912</v>
      </c>
      <c r="URT1" t="s">
        <v>14913</v>
      </c>
      <c r="URU1" t="s">
        <v>14914</v>
      </c>
      <c r="URV1" t="s">
        <v>14915</v>
      </c>
      <c r="URW1" t="s">
        <v>14916</v>
      </c>
      <c r="URX1" t="s">
        <v>14917</v>
      </c>
      <c r="URY1" t="s">
        <v>14918</v>
      </c>
      <c r="URZ1" t="s">
        <v>14919</v>
      </c>
      <c r="USA1" t="s">
        <v>14920</v>
      </c>
      <c r="USB1" t="s">
        <v>14921</v>
      </c>
      <c r="USC1" t="s">
        <v>14922</v>
      </c>
      <c r="USD1" t="s">
        <v>14923</v>
      </c>
      <c r="USE1" t="s">
        <v>14924</v>
      </c>
      <c r="USF1" t="s">
        <v>14925</v>
      </c>
      <c r="USG1" t="s">
        <v>14926</v>
      </c>
      <c r="USH1" t="s">
        <v>14927</v>
      </c>
      <c r="USI1" t="s">
        <v>14928</v>
      </c>
      <c r="USJ1" t="s">
        <v>14929</v>
      </c>
      <c r="USK1" t="s">
        <v>14930</v>
      </c>
      <c r="USL1" t="s">
        <v>14931</v>
      </c>
      <c r="USM1" t="s">
        <v>14932</v>
      </c>
      <c r="USN1" t="s">
        <v>14933</v>
      </c>
      <c r="USO1" t="s">
        <v>14934</v>
      </c>
      <c r="USP1" t="s">
        <v>14935</v>
      </c>
      <c r="USQ1" t="s">
        <v>14936</v>
      </c>
      <c r="USR1" t="s">
        <v>14937</v>
      </c>
      <c r="USS1" t="s">
        <v>14938</v>
      </c>
      <c r="UST1" t="s">
        <v>14939</v>
      </c>
      <c r="USU1" t="s">
        <v>14940</v>
      </c>
      <c r="USV1" t="s">
        <v>14941</v>
      </c>
      <c r="USW1" t="s">
        <v>14942</v>
      </c>
      <c r="USX1" t="s">
        <v>14943</v>
      </c>
      <c r="USY1" t="s">
        <v>14944</v>
      </c>
      <c r="USZ1" t="s">
        <v>14945</v>
      </c>
      <c r="UTA1" t="s">
        <v>14946</v>
      </c>
      <c r="UTB1" t="s">
        <v>14947</v>
      </c>
      <c r="UTC1" t="s">
        <v>14948</v>
      </c>
      <c r="UTD1" t="s">
        <v>14949</v>
      </c>
      <c r="UTE1" t="s">
        <v>14950</v>
      </c>
      <c r="UTF1" t="s">
        <v>14951</v>
      </c>
      <c r="UTG1" t="s">
        <v>14952</v>
      </c>
      <c r="UTH1" t="s">
        <v>14953</v>
      </c>
      <c r="UTI1" t="s">
        <v>14954</v>
      </c>
      <c r="UTJ1" t="s">
        <v>14955</v>
      </c>
      <c r="UTK1" t="s">
        <v>14956</v>
      </c>
      <c r="UTL1" t="s">
        <v>14957</v>
      </c>
      <c r="UTM1" t="s">
        <v>14958</v>
      </c>
      <c r="UTN1" t="s">
        <v>14959</v>
      </c>
      <c r="UTO1" t="s">
        <v>14960</v>
      </c>
      <c r="UTP1" t="s">
        <v>14961</v>
      </c>
      <c r="UTQ1" t="s">
        <v>14962</v>
      </c>
      <c r="UTR1" t="s">
        <v>14963</v>
      </c>
      <c r="UTS1" t="s">
        <v>14964</v>
      </c>
      <c r="UTT1" t="s">
        <v>14965</v>
      </c>
      <c r="UTU1" t="s">
        <v>14966</v>
      </c>
      <c r="UTV1" t="s">
        <v>14967</v>
      </c>
      <c r="UTW1" t="s">
        <v>14968</v>
      </c>
      <c r="UTX1" t="s">
        <v>14969</v>
      </c>
      <c r="UTY1" t="s">
        <v>14970</v>
      </c>
      <c r="UTZ1" t="s">
        <v>14971</v>
      </c>
      <c r="UUA1" t="s">
        <v>14972</v>
      </c>
      <c r="UUB1" t="s">
        <v>14973</v>
      </c>
      <c r="UUC1" t="s">
        <v>14974</v>
      </c>
      <c r="UUD1" t="s">
        <v>14975</v>
      </c>
      <c r="UUE1" t="s">
        <v>14976</v>
      </c>
      <c r="UUF1" t="s">
        <v>14977</v>
      </c>
      <c r="UUG1" t="s">
        <v>14978</v>
      </c>
      <c r="UUH1" t="s">
        <v>14979</v>
      </c>
      <c r="UUI1" t="s">
        <v>14980</v>
      </c>
      <c r="UUJ1" t="s">
        <v>14981</v>
      </c>
      <c r="UUK1" t="s">
        <v>14982</v>
      </c>
      <c r="UUL1" t="s">
        <v>14983</v>
      </c>
      <c r="UUM1" t="s">
        <v>14984</v>
      </c>
      <c r="UUN1" t="s">
        <v>14985</v>
      </c>
      <c r="UUO1" t="s">
        <v>14986</v>
      </c>
      <c r="UUP1" t="s">
        <v>14987</v>
      </c>
      <c r="UUQ1" t="s">
        <v>14988</v>
      </c>
      <c r="UUR1" t="s">
        <v>14989</v>
      </c>
      <c r="UUS1" t="s">
        <v>14990</v>
      </c>
      <c r="UUT1" t="s">
        <v>14991</v>
      </c>
      <c r="UUU1" t="s">
        <v>14992</v>
      </c>
      <c r="UUV1" t="s">
        <v>14993</v>
      </c>
      <c r="UUW1" t="s">
        <v>14994</v>
      </c>
      <c r="UUX1" t="s">
        <v>14995</v>
      </c>
      <c r="UUY1" t="s">
        <v>14996</v>
      </c>
      <c r="UUZ1" t="s">
        <v>14997</v>
      </c>
      <c r="UVA1" t="s">
        <v>14998</v>
      </c>
      <c r="UVB1" t="s">
        <v>14999</v>
      </c>
      <c r="UVC1" t="s">
        <v>15000</v>
      </c>
      <c r="UVD1" t="s">
        <v>15001</v>
      </c>
      <c r="UVE1" t="s">
        <v>15002</v>
      </c>
      <c r="UVF1" t="s">
        <v>15003</v>
      </c>
      <c r="UVG1" t="s">
        <v>15004</v>
      </c>
      <c r="UVH1" t="s">
        <v>15005</v>
      </c>
      <c r="UVI1" t="s">
        <v>15006</v>
      </c>
      <c r="UVJ1" t="s">
        <v>15007</v>
      </c>
      <c r="UVK1" t="s">
        <v>15008</v>
      </c>
      <c r="UVL1" t="s">
        <v>15009</v>
      </c>
      <c r="UVM1" t="s">
        <v>15010</v>
      </c>
      <c r="UVN1" t="s">
        <v>15011</v>
      </c>
      <c r="UVO1" t="s">
        <v>15012</v>
      </c>
      <c r="UVP1" t="s">
        <v>15013</v>
      </c>
      <c r="UVQ1" t="s">
        <v>15014</v>
      </c>
      <c r="UVR1" t="s">
        <v>15015</v>
      </c>
      <c r="UVS1" t="s">
        <v>15016</v>
      </c>
      <c r="UVT1" t="s">
        <v>15017</v>
      </c>
      <c r="UVU1" t="s">
        <v>15018</v>
      </c>
      <c r="UVV1" t="s">
        <v>15019</v>
      </c>
      <c r="UVW1" t="s">
        <v>15020</v>
      </c>
      <c r="UVX1" t="s">
        <v>15021</v>
      </c>
      <c r="UVY1" t="s">
        <v>15022</v>
      </c>
      <c r="UVZ1" t="s">
        <v>15023</v>
      </c>
      <c r="UWA1" t="s">
        <v>15024</v>
      </c>
      <c r="UWB1" t="s">
        <v>15025</v>
      </c>
      <c r="UWC1" t="s">
        <v>15026</v>
      </c>
      <c r="UWD1" t="s">
        <v>15027</v>
      </c>
      <c r="UWE1" t="s">
        <v>15028</v>
      </c>
      <c r="UWF1" t="s">
        <v>15029</v>
      </c>
      <c r="UWG1" t="s">
        <v>15030</v>
      </c>
      <c r="UWH1" t="s">
        <v>15031</v>
      </c>
      <c r="UWI1" t="s">
        <v>15032</v>
      </c>
      <c r="UWJ1" t="s">
        <v>15033</v>
      </c>
      <c r="UWK1" t="s">
        <v>15034</v>
      </c>
      <c r="UWL1" t="s">
        <v>15035</v>
      </c>
      <c r="UWM1" t="s">
        <v>15036</v>
      </c>
      <c r="UWN1" t="s">
        <v>15037</v>
      </c>
      <c r="UWO1" t="s">
        <v>15038</v>
      </c>
      <c r="UWP1" t="s">
        <v>15039</v>
      </c>
      <c r="UWQ1" t="s">
        <v>15040</v>
      </c>
      <c r="UWR1" t="s">
        <v>15041</v>
      </c>
      <c r="UWS1" t="s">
        <v>15042</v>
      </c>
      <c r="UWT1" t="s">
        <v>15043</v>
      </c>
      <c r="UWU1" t="s">
        <v>15044</v>
      </c>
      <c r="UWV1" t="s">
        <v>15045</v>
      </c>
      <c r="UWW1" t="s">
        <v>15046</v>
      </c>
      <c r="UWX1" t="s">
        <v>15047</v>
      </c>
      <c r="UWY1" t="s">
        <v>15048</v>
      </c>
      <c r="UWZ1" t="s">
        <v>15049</v>
      </c>
      <c r="UXA1" t="s">
        <v>15050</v>
      </c>
      <c r="UXB1" t="s">
        <v>15051</v>
      </c>
      <c r="UXC1" t="s">
        <v>15052</v>
      </c>
      <c r="UXD1" t="s">
        <v>15053</v>
      </c>
      <c r="UXE1" t="s">
        <v>15054</v>
      </c>
      <c r="UXF1" t="s">
        <v>15055</v>
      </c>
      <c r="UXG1" t="s">
        <v>15056</v>
      </c>
      <c r="UXH1" t="s">
        <v>15057</v>
      </c>
      <c r="UXI1" t="s">
        <v>15058</v>
      </c>
      <c r="UXJ1" t="s">
        <v>15059</v>
      </c>
      <c r="UXK1" t="s">
        <v>15060</v>
      </c>
      <c r="UXL1" t="s">
        <v>15061</v>
      </c>
      <c r="UXM1" t="s">
        <v>15062</v>
      </c>
      <c r="UXN1" t="s">
        <v>15063</v>
      </c>
      <c r="UXO1" t="s">
        <v>15064</v>
      </c>
      <c r="UXP1" t="s">
        <v>15065</v>
      </c>
      <c r="UXQ1" t="s">
        <v>15066</v>
      </c>
      <c r="UXR1" t="s">
        <v>15067</v>
      </c>
      <c r="UXS1" t="s">
        <v>15068</v>
      </c>
      <c r="UXT1" t="s">
        <v>15069</v>
      </c>
      <c r="UXU1" t="s">
        <v>15070</v>
      </c>
      <c r="UXV1" t="s">
        <v>15071</v>
      </c>
      <c r="UXW1" t="s">
        <v>15072</v>
      </c>
      <c r="UXX1" t="s">
        <v>15073</v>
      </c>
      <c r="UXY1" t="s">
        <v>15074</v>
      </c>
      <c r="UXZ1" t="s">
        <v>15075</v>
      </c>
      <c r="UYA1" t="s">
        <v>15076</v>
      </c>
      <c r="UYB1" t="s">
        <v>15077</v>
      </c>
      <c r="UYC1" t="s">
        <v>15078</v>
      </c>
      <c r="UYD1" t="s">
        <v>15079</v>
      </c>
      <c r="UYE1" t="s">
        <v>15080</v>
      </c>
      <c r="UYF1" t="s">
        <v>15081</v>
      </c>
      <c r="UYG1" t="s">
        <v>15082</v>
      </c>
      <c r="UYH1" t="s">
        <v>15083</v>
      </c>
      <c r="UYI1" t="s">
        <v>15084</v>
      </c>
      <c r="UYJ1" t="s">
        <v>15085</v>
      </c>
      <c r="UYK1" t="s">
        <v>15086</v>
      </c>
      <c r="UYL1" t="s">
        <v>15087</v>
      </c>
      <c r="UYM1" t="s">
        <v>15088</v>
      </c>
      <c r="UYN1" t="s">
        <v>15089</v>
      </c>
      <c r="UYO1" t="s">
        <v>15090</v>
      </c>
      <c r="UYP1" t="s">
        <v>15091</v>
      </c>
      <c r="UYQ1" t="s">
        <v>15092</v>
      </c>
      <c r="UYR1" t="s">
        <v>15093</v>
      </c>
      <c r="UYS1" t="s">
        <v>15094</v>
      </c>
      <c r="UYT1" t="s">
        <v>15095</v>
      </c>
      <c r="UYU1" t="s">
        <v>15096</v>
      </c>
      <c r="UYV1" t="s">
        <v>15097</v>
      </c>
      <c r="UYW1" t="s">
        <v>15098</v>
      </c>
      <c r="UYX1" t="s">
        <v>15099</v>
      </c>
      <c r="UYY1" t="s">
        <v>15100</v>
      </c>
      <c r="UYZ1" t="s">
        <v>15101</v>
      </c>
      <c r="UZA1" t="s">
        <v>15102</v>
      </c>
      <c r="UZB1" t="s">
        <v>15103</v>
      </c>
      <c r="UZC1" t="s">
        <v>15104</v>
      </c>
      <c r="UZD1" t="s">
        <v>15105</v>
      </c>
      <c r="UZE1" t="s">
        <v>15106</v>
      </c>
      <c r="UZF1" t="s">
        <v>15107</v>
      </c>
      <c r="UZG1" t="s">
        <v>15108</v>
      </c>
      <c r="UZH1" t="s">
        <v>15109</v>
      </c>
      <c r="UZI1" t="s">
        <v>15110</v>
      </c>
      <c r="UZJ1" t="s">
        <v>15111</v>
      </c>
      <c r="UZK1" t="s">
        <v>15112</v>
      </c>
      <c r="UZL1" t="s">
        <v>15113</v>
      </c>
      <c r="UZM1" t="s">
        <v>15114</v>
      </c>
      <c r="UZN1" t="s">
        <v>15115</v>
      </c>
      <c r="UZO1" t="s">
        <v>15116</v>
      </c>
      <c r="UZP1" t="s">
        <v>15117</v>
      </c>
      <c r="UZQ1" t="s">
        <v>15118</v>
      </c>
      <c r="UZR1" t="s">
        <v>15119</v>
      </c>
      <c r="UZS1" t="s">
        <v>15120</v>
      </c>
      <c r="UZT1" t="s">
        <v>15121</v>
      </c>
      <c r="UZU1" t="s">
        <v>15122</v>
      </c>
      <c r="UZV1" t="s">
        <v>15123</v>
      </c>
      <c r="UZW1" t="s">
        <v>15124</v>
      </c>
      <c r="UZX1" t="s">
        <v>15125</v>
      </c>
      <c r="UZY1" t="s">
        <v>15126</v>
      </c>
      <c r="UZZ1" t="s">
        <v>15127</v>
      </c>
      <c r="VAA1" t="s">
        <v>15128</v>
      </c>
      <c r="VAB1" t="s">
        <v>15129</v>
      </c>
      <c r="VAC1" t="s">
        <v>15130</v>
      </c>
      <c r="VAD1" t="s">
        <v>15131</v>
      </c>
      <c r="VAE1" t="s">
        <v>15132</v>
      </c>
      <c r="VAF1" t="s">
        <v>15133</v>
      </c>
      <c r="VAG1" t="s">
        <v>15134</v>
      </c>
      <c r="VAH1" t="s">
        <v>15135</v>
      </c>
      <c r="VAI1" t="s">
        <v>15136</v>
      </c>
      <c r="VAJ1" t="s">
        <v>15137</v>
      </c>
      <c r="VAK1" t="s">
        <v>15138</v>
      </c>
      <c r="VAL1" t="s">
        <v>15139</v>
      </c>
      <c r="VAM1" t="s">
        <v>15140</v>
      </c>
      <c r="VAN1" t="s">
        <v>15141</v>
      </c>
      <c r="VAO1" t="s">
        <v>15142</v>
      </c>
      <c r="VAP1" t="s">
        <v>15143</v>
      </c>
      <c r="VAQ1" t="s">
        <v>15144</v>
      </c>
      <c r="VAR1" t="s">
        <v>15145</v>
      </c>
      <c r="VAS1" t="s">
        <v>15146</v>
      </c>
      <c r="VAT1" t="s">
        <v>15147</v>
      </c>
      <c r="VAU1" t="s">
        <v>15148</v>
      </c>
      <c r="VAV1" t="s">
        <v>15149</v>
      </c>
      <c r="VAW1" t="s">
        <v>15150</v>
      </c>
      <c r="VAX1" t="s">
        <v>15151</v>
      </c>
      <c r="VAY1" t="s">
        <v>15152</v>
      </c>
      <c r="VAZ1" t="s">
        <v>15153</v>
      </c>
      <c r="VBA1" t="s">
        <v>15154</v>
      </c>
      <c r="VBB1" t="s">
        <v>15155</v>
      </c>
      <c r="VBC1" t="s">
        <v>15156</v>
      </c>
      <c r="VBD1" t="s">
        <v>15157</v>
      </c>
      <c r="VBE1" t="s">
        <v>15158</v>
      </c>
      <c r="VBF1" t="s">
        <v>15159</v>
      </c>
      <c r="VBG1" t="s">
        <v>15160</v>
      </c>
      <c r="VBH1" t="s">
        <v>15161</v>
      </c>
      <c r="VBI1" t="s">
        <v>15162</v>
      </c>
      <c r="VBJ1" t="s">
        <v>15163</v>
      </c>
      <c r="VBK1" t="s">
        <v>15164</v>
      </c>
      <c r="VBL1" t="s">
        <v>15165</v>
      </c>
      <c r="VBM1" t="s">
        <v>15166</v>
      </c>
      <c r="VBN1" t="s">
        <v>15167</v>
      </c>
      <c r="VBO1" t="s">
        <v>15168</v>
      </c>
      <c r="VBP1" t="s">
        <v>15169</v>
      </c>
      <c r="VBQ1" t="s">
        <v>15170</v>
      </c>
      <c r="VBR1" t="s">
        <v>15171</v>
      </c>
      <c r="VBS1" t="s">
        <v>15172</v>
      </c>
      <c r="VBT1" t="s">
        <v>15173</v>
      </c>
      <c r="VBU1" t="s">
        <v>15174</v>
      </c>
      <c r="VBV1" t="s">
        <v>15175</v>
      </c>
      <c r="VBW1" t="s">
        <v>15176</v>
      </c>
      <c r="VBX1" t="s">
        <v>15177</v>
      </c>
      <c r="VBY1" t="s">
        <v>15178</v>
      </c>
      <c r="VBZ1" t="s">
        <v>15179</v>
      </c>
      <c r="VCA1" t="s">
        <v>15180</v>
      </c>
      <c r="VCB1" t="s">
        <v>15181</v>
      </c>
      <c r="VCC1" t="s">
        <v>15182</v>
      </c>
      <c r="VCD1" t="s">
        <v>15183</v>
      </c>
      <c r="VCE1" t="s">
        <v>15184</v>
      </c>
      <c r="VCF1" t="s">
        <v>15185</v>
      </c>
      <c r="VCG1" t="s">
        <v>15186</v>
      </c>
      <c r="VCH1" t="s">
        <v>15187</v>
      </c>
      <c r="VCI1" t="s">
        <v>15188</v>
      </c>
      <c r="VCJ1" t="s">
        <v>15189</v>
      </c>
      <c r="VCK1" t="s">
        <v>15190</v>
      </c>
      <c r="VCL1" t="s">
        <v>15191</v>
      </c>
      <c r="VCM1" t="s">
        <v>15192</v>
      </c>
      <c r="VCN1" t="s">
        <v>15193</v>
      </c>
      <c r="VCO1" t="s">
        <v>15194</v>
      </c>
      <c r="VCP1" t="s">
        <v>15195</v>
      </c>
      <c r="VCQ1" t="s">
        <v>15196</v>
      </c>
      <c r="VCR1" t="s">
        <v>15197</v>
      </c>
      <c r="VCS1" t="s">
        <v>15198</v>
      </c>
      <c r="VCT1" t="s">
        <v>15199</v>
      </c>
      <c r="VCU1" t="s">
        <v>15200</v>
      </c>
      <c r="VCV1" t="s">
        <v>15201</v>
      </c>
      <c r="VCW1" t="s">
        <v>15202</v>
      </c>
      <c r="VCX1" t="s">
        <v>15203</v>
      </c>
      <c r="VCY1" t="s">
        <v>15204</v>
      </c>
      <c r="VCZ1" t="s">
        <v>15205</v>
      </c>
      <c r="VDA1" t="s">
        <v>15206</v>
      </c>
      <c r="VDB1" t="s">
        <v>15207</v>
      </c>
      <c r="VDC1" t="s">
        <v>15208</v>
      </c>
      <c r="VDD1" t="s">
        <v>15209</v>
      </c>
      <c r="VDE1" t="s">
        <v>15210</v>
      </c>
      <c r="VDF1" t="s">
        <v>15211</v>
      </c>
      <c r="VDG1" t="s">
        <v>15212</v>
      </c>
      <c r="VDH1" t="s">
        <v>15213</v>
      </c>
      <c r="VDI1" t="s">
        <v>15214</v>
      </c>
      <c r="VDJ1" t="s">
        <v>15215</v>
      </c>
      <c r="VDK1" t="s">
        <v>15216</v>
      </c>
      <c r="VDL1" t="s">
        <v>15217</v>
      </c>
      <c r="VDM1" t="s">
        <v>15218</v>
      </c>
      <c r="VDN1" t="s">
        <v>15219</v>
      </c>
      <c r="VDO1" t="s">
        <v>15220</v>
      </c>
      <c r="VDP1" t="s">
        <v>15221</v>
      </c>
      <c r="VDQ1" t="s">
        <v>15222</v>
      </c>
      <c r="VDR1" t="s">
        <v>15223</v>
      </c>
      <c r="VDS1" t="s">
        <v>15224</v>
      </c>
      <c r="VDT1" t="s">
        <v>15225</v>
      </c>
      <c r="VDU1" t="s">
        <v>15226</v>
      </c>
      <c r="VDV1" t="s">
        <v>15227</v>
      </c>
      <c r="VDW1" t="s">
        <v>15228</v>
      </c>
      <c r="VDX1" t="s">
        <v>15229</v>
      </c>
      <c r="VDY1" t="s">
        <v>15230</v>
      </c>
      <c r="VDZ1" t="s">
        <v>15231</v>
      </c>
      <c r="VEA1" t="s">
        <v>15232</v>
      </c>
      <c r="VEB1" t="s">
        <v>15233</v>
      </c>
      <c r="VEC1" t="s">
        <v>15234</v>
      </c>
      <c r="VED1" t="s">
        <v>15235</v>
      </c>
      <c r="VEE1" t="s">
        <v>15236</v>
      </c>
      <c r="VEF1" t="s">
        <v>15237</v>
      </c>
      <c r="VEG1" t="s">
        <v>15238</v>
      </c>
      <c r="VEH1" t="s">
        <v>15239</v>
      </c>
      <c r="VEI1" t="s">
        <v>15240</v>
      </c>
      <c r="VEJ1" t="s">
        <v>15241</v>
      </c>
      <c r="VEK1" t="s">
        <v>15242</v>
      </c>
      <c r="VEL1" t="s">
        <v>15243</v>
      </c>
      <c r="VEM1" t="s">
        <v>15244</v>
      </c>
      <c r="VEN1" t="s">
        <v>15245</v>
      </c>
      <c r="VEO1" t="s">
        <v>15246</v>
      </c>
      <c r="VEP1" t="s">
        <v>15247</v>
      </c>
      <c r="VEQ1" t="s">
        <v>15248</v>
      </c>
      <c r="VER1" t="s">
        <v>15249</v>
      </c>
      <c r="VES1" t="s">
        <v>15250</v>
      </c>
      <c r="VET1" t="s">
        <v>15251</v>
      </c>
      <c r="VEU1" t="s">
        <v>15252</v>
      </c>
      <c r="VEV1" t="s">
        <v>15253</v>
      </c>
      <c r="VEW1" t="s">
        <v>15254</v>
      </c>
      <c r="VEX1" t="s">
        <v>15255</v>
      </c>
      <c r="VEY1" t="s">
        <v>15256</v>
      </c>
      <c r="VEZ1" t="s">
        <v>15257</v>
      </c>
      <c r="VFA1" t="s">
        <v>15258</v>
      </c>
      <c r="VFB1" t="s">
        <v>15259</v>
      </c>
      <c r="VFC1" t="s">
        <v>15260</v>
      </c>
      <c r="VFD1" t="s">
        <v>15261</v>
      </c>
      <c r="VFE1" t="s">
        <v>15262</v>
      </c>
      <c r="VFF1" t="s">
        <v>15263</v>
      </c>
      <c r="VFG1" t="s">
        <v>15264</v>
      </c>
      <c r="VFH1" t="s">
        <v>15265</v>
      </c>
      <c r="VFI1" t="s">
        <v>15266</v>
      </c>
      <c r="VFJ1" t="s">
        <v>15267</v>
      </c>
      <c r="VFK1" t="s">
        <v>15268</v>
      </c>
      <c r="VFL1" t="s">
        <v>15269</v>
      </c>
      <c r="VFM1" t="s">
        <v>15270</v>
      </c>
      <c r="VFN1" t="s">
        <v>15271</v>
      </c>
      <c r="VFO1" t="s">
        <v>15272</v>
      </c>
      <c r="VFP1" t="s">
        <v>15273</v>
      </c>
      <c r="VFQ1" t="s">
        <v>15274</v>
      </c>
      <c r="VFR1" t="s">
        <v>15275</v>
      </c>
      <c r="VFS1" t="s">
        <v>15276</v>
      </c>
      <c r="VFT1" t="s">
        <v>15277</v>
      </c>
      <c r="VFU1" t="s">
        <v>15278</v>
      </c>
      <c r="VFV1" t="s">
        <v>15279</v>
      </c>
      <c r="VFW1" t="s">
        <v>15280</v>
      </c>
      <c r="VFX1" t="s">
        <v>15281</v>
      </c>
      <c r="VFY1" t="s">
        <v>15282</v>
      </c>
      <c r="VFZ1" t="s">
        <v>15283</v>
      </c>
      <c r="VGA1" t="s">
        <v>15284</v>
      </c>
      <c r="VGB1" t="s">
        <v>15285</v>
      </c>
      <c r="VGC1" t="s">
        <v>15286</v>
      </c>
      <c r="VGD1" t="s">
        <v>15287</v>
      </c>
      <c r="VGE1" t="s">
        <v>15288</v>
      </c>
      <c r="VGF1" t="s">
        <v>15289</v>
      </c>
      <c r="VGG1" t="s">
        <v>15290</v>
      </c>
      <c r="VGH1" t="s">
        <v>15291</v>
      </c>
      <c r="VGI1" t="s">
        <v>15292</v>
      </c>
      <c r="VGJ1" t="s">
        <v>15293</v>
      </c>
      <c r="VGK1" t="s">
        <v>15294</v>
      </c>
      <c r="VGL1" t="s">
        <v>15295</v>
      </c>
      <c r="VGM1" t="s">
        <v>15296</v>
      </c>
      <c r="VGN1" t="s">
        <v>15297</v>
      </c>
      <c r="VGO1" t="s">
        <v>15298</v>
      </c>
      <c r="VGP1" t="s">
        <v>15299</v>
      </c>
      <c r="VGQ1" t="s">
        <v>15300</v>
      </c>
      <c r="VGR1" t="s">
        <v>15301</v>
      </c>
      <c r="VGS1" t="s">
        <v>15302</v>
      </c>
      <c r="VGT1" t="s">
        <v>15303</v>
      </c>
      <c r="VGU1" t="s">
        <v>15304</v>
      </c>
      <c r="VGV1" t="s">
        <v>15305</v>
      </c>
      <c r="VGW1" t="s">
        <v>15306</v>
      </c>
      <c r="VGX1" t="s">
        <v>15307</v>
      </c>
      <c r="VGY1" t="s">
        <v>15308</v>
      </c>
      <c r="VGZ1" t="s">
        <v>15309</v>
      </c>
      <c r="VHA1" t="s">
        <v>15310</v>
      </c>
      <c r="VHB1" t="s">
        <v>15311</v>
      </c>
      <c r="VHC1" t="s">
        <v>15312</v>
      </c>
      <c r="VHD1" t="s">
        <v>15313</v>
      </c>
      <c r="VHE1" t="s">
        <v>15314</v>
      </c>
      <c r="VHF1" t="s">
        <v>15315</v>
      </c>
      <c r="VHG1" t="s">
        <v>15316</v>
      </c>
      <c r="VHH1" t="s">
        <v>15317</v>
      </c>
      <c r="VHI1" t="s">
        <v>15318</v>
      </c>
      <c r="VHJ1" t="s">
        <v>15319</v>
      </c>
      <c r="VHK1" t="s">
        <v>15320</v>
      </c>
      <c r="VHL1" t="s">
        <v>15321</v>
      </c>
      <c r="VHM1" t="s">
        <v>15322</v>
      </c>
      <c r="VHN1" t="s">
        <v>15323</v>
      </c>
      <c r="VHO1" t="s">
        <v>15324</v>
      </c>
      <c r="VHP1" t="s">
        <v>15325</v>
      </c>
      <c r="VHQ1" t="s">
        <v>15326</v>
      </c>
      <c r="VHR1" t="s">
        <v>15327</v>
      </c>
      <c r="VHS1" t="s">
        <v>15328</v>
      </c>
      <c r="VHT1" t="s">
        <v>15329</v>
      </c>
      <c r="VHU1" t="s">
        <v>15330</v>
      </c>
      <c r="VHV1" t="s">
        <v>15331</v>
      </c>
      <c r="VHW1" t="s">
        <v>15332</v>
      </c>
      <c r="VHX1" t="s">
        <v>15333</v>
      </c>
      <c r="VHY1" t="s">
        <v>15334</v>
      </c>
      <c r="VHZ1" t="s">
        <v>15335</v>
      </c>
      <c r="VIA1" t="s">
        <v>15336</v>
      </c>
      <c r="VIB1" t="s">
        <v>15337</v>
      </c>
      <c r="VIC1" t="s">
        <v>15338</v>
      </c>
      <c r="VID1" t="s">
        <v>15339</v>
      </c>
      <c r="VIE1" t="s">
        <v>15340</v>
      </c>
      <c r="VIF1" t="s">
        <v>15341</v>
      </c>
      <c r="VIG1" t="s">
        <v>15342</v>
      </c>
      <c r="VIH1" t="s">
        <v>15343</v>
      </c>
      <c r="VII1" t="s">
        <v>15344</v>
      </c>
      <c r="VIJ1" t="s">
        <v>15345</v>
      </c>
      <c r="VIK1" t="s">
        <v>15346</v>
      </c>
      <c r="VIL1" t="s">
        <v>15347</v>
      </c>
      <c r="VIM1" t="s">
        <v>15348</v>
      </c>
      <c r="VIN1" t="s">
        <v>15349</v>
      </c>
      <c r="VIO1" t="s">
        <v>15350</v>
      </c>
      <c r="VIP1" t="s">
        <v>15351</v>
      </c>
      <c r="VIQ1" t="s">
        <v>15352</v>
      </c>
      <c r="VIR1" t="s">
        <v>15353</v>
      </c>
      <c r="VIS1" t="s">
        <v>15354</v>
      </c>
      <c r="VIT1" t="s">
        <v>15355</v>
      </c>
      <c r="VIU1" t="s">
        <v>15356</v>
      </c>
      <c r="VIV1" t="s">
        <v>15357</v>
      </c>
      <c r="VIW1" t="s">
        <v>15358</v>
      </c>
      <c r="VIX1" t="s">
        <v>15359</v>
      </c>
      <c r="VIY1" t="s">
        <v>15360</v>
      </c>
      <c r="VIZ1" t="s">
        <v>15361</v>
      </c>
      <c r="VJA1" t="s">
        <v>15362</v>
      </c>
      <c r="VJB1" t="s">
        <v>15363</v>
      </c>
      <c r="VJC1" t="s">
        <v>15364</v>
      </c>
      <c r="VJD1" t="s">
        <v>15365</v>
      </c>
      <c r="VJE1" t="s">
        <v>15366</v>
      </c>
      <c r="VJF1" t="s">
        <v>15367</v>
      </c>
      <c r="VJG1" t="s">
        <v>15368</v>
      </c>
      <c r="VJH1" t="s">
        <v>15369</v>
      </c>
      <c r="VJI1" t="s">
        <v>15370</v>
      </c>
      <c r="VJJ1" t="s">
        <v>15371</v>
      </c>
      <c r="VJK1" t="s">
        <v>15372</v>
      </c>
      <c r="VJL1" t="s">
        <v>15373</v>
      </c>
      <c r="VJM1" t="s">
        <v>15374</v>
      </c>
      <c r="VJN1" t="s">
        <v>15375</v>
      </c>
      <c r="VJO1" t="s">
        <v>15376</v>
      </c>
      <c r="VJP1" t="s">
        <v>15377</v>
      </c>
      <c r="VJQ1" t="s">
        <v>15378</v>
      </c>
      <c r="VJR1" t="s">
        <v>15379</v>
      </c>
      <c r="VJS1" t="s">
        <v>15380</v>
      </c>
      <c r="VJT1" t="s">
        <v>15381</v>
      </c>
      <c r="VJU1" t="s">
        <v>15382</v>
      </c>
      <c r="VJV1" t="s">
        <v>15383</v>
      </c>
      <c r="VJW1" t="s">
        <v>15384</v>
      </c>
      <c r="VJX1" t="s">
        <v>15385</v>
      </c>
      <c r="VJY1" t="s">
        <v>15386</v>
      </c>
      <c r="VJZ1" t="s">
        <v>15387</v>
      </c>
      <c r="VKA1" t="s">
        <v>15388</v>
      </c>
      <c r="VKB1" t="s">
        <v>15389</v>
      </c>
      <c r="VKC1" t="s">
        <v>15390</v>
      </c>
      <c r="VKD1" t="s">
        <v>15391</v>
      </c>
      <c r="VKE1" t="s">
        <v>15392</v>
      </c>
      <c r="VKF1" t="s">
        <v>15393</v>
      </c>
      <c r="VKG1" t="s">
        <v>15394</v>
      </c>
      <c r="VKH1" t="s">
        <v>15395</v>
      </c>
      <c r="VKI1" t="s">
        <v>15396</v>
      </c>
      <c r="VKJ1" t="s">
        <v>15397</v>
      </c>
      <c r="VKK1" t="s">
        <v>15398</v>
      </c>
      <c r="VKL1" t="s">
        <v>15399</v>
      </c>
      <c r="VKM1" t="s">
        <v>15400</v>
      </c>
      <c r="VKN1" t="s">
        <v>15401</v>
      </c>
      <c r="VKO1" t="s">
        <v>15402</v>
      </c>
      <c r="VKP1" t="s">
        <v>15403</v>
      </c>
      <c r="VKQ1" t="s">
        <v>15404</v>
      </c>
      <c r="VKR1" t="s">
        <v>15405</v>
      </c>
      <c r="VKS1" t="s">
        <v>15406</v>
      </c>
      <c r="VKT1" t="s">
        <v>15407</v>
      </c>
      <c r="VKU1" t="s">
        <v>15408</v>
      </c>
      <c r="VKV1" t="s">
        <v>15409</v>
      </c>
      <c r="VKW1" t="s">
        <v>15410</v>
      </c>
      <c r="VKX1" t="s">
        <v>15411</v>
      </c>
      <c r="VKY1" t="s">
        <v>15412</v>
      </c>
      <c r="VKZ1" t="s">
        <v>15413</v>
      </c>
      <c r="VLA1" t="s">
        <v>15414</v>
      </c>
      <c r="VLB1" t="s">
        <v>15415</v>
      </c>
      <c r="VLC1" t="s">
        <v>15416</v>
      </c>
      <c r="VLD1" t="s">
        <v>15417</v>
      </c>
      <c r="VLE1" t="s">
        <v>15418</v>
      </c>
      <c r="VLF1" t="s">
        <v>15419</v>
      </c>
      <c r="VLG1" t="s">
        <v>15420</v>
      </c>
      <c r="VLH1" t="s">
        <v>15421</v>
      </c>
      <c r="VLI1" t="s">
        <v>15422</v>
      </c>
      <c r="VLJ1" t="s">
        <v>15423</v>
      </c>
      <c r="VLK1" t="s">
        <v>15424</v>
      </c>
      <c r="VLL1" t="s">
        <v>15425</v>
      </c>
      <c r="VLM1" t="s">
        <v>15426</v>
      </c>
      <c r="VLN1" t="s">
        <v>15427</v>
      </c>
      <c r="VLO1" t="s">
        <v>15428</v>
      </c>
      <c r="VLP1" t="s">
        <v>15429</v>
      </c>
      <c r="VLQ1" t="s">
        <v>15430</v>
      </c>
      <c r="VLR1" t="s">
        <v>15431</v>
      </c>
      <c r="VLS1" t="s">
        <v>15432</v>
      </c>
      <c r="VLT1" t="s">
        <v>15433</v>
      </c>
      <c r="VLU1" t="s">
        <v>15434</v>
      </c>
      <c r="VLV1" t="s">
        <v>15435</v>
      </c>
      <c r="VLW1" t="s">
        <v>15436</v>
      </c>
      <c r="VLX1" t="s">
        <v>15437</v>
      </c>
      <c r="VLY1" t="s">
        <v>15438</v>
      </c>
      <c r="VLZ1" t="s">
        <v>15439</v>
      </c>
      <c r="VMA1" t="s">
        <v>15440</v>
      </c>
      <c r="VMB1" t="s">
        <v>15441</v>
      </c>
      <c r="VMC1" t="s">
        <v>15442</v>
      </c>
      <c r="VMD1" t="s">
        <v>15443</v>
      </c>
      <c r="VME1" t="s">
        <v>15444</v>
      </c>
      <c r="VMF1" t="s">
        <v>15445</v>
      </c>
      <c r="VMG1" t="s">
        <v>15446</v>
      </c>
      <c r="VMH1" t="s">
        <v>15447</v>
      </c>
      <c r="VMI1" t="s">
        <v>15448</v>
      </c>
      <c r="VMJ1" t="s">
        <v>15449</v>
      </c>
      <c r="VMK1" t="s">
        <v>15450</v>
      </c>
      <c r="VML1" t="s">
        <v>15451</v>
      </c>
      <c r="VMM1" t="s">
        <v>15452</v>
      </c>
      <c r="VMN1" t="s">
        <v>15453</v>
      </c>
      <c r="VMO1" t="s">
        <v>15454</v>
      </c>
      <c r="VMP1" t="s">
        <v>15455</v>
      </c>
      <c r="VMQ1" t="s">
        <v>15456</v>
      </c>
      <c r="VMR1" t="s">
        <v>15457</v>
      </c>
      <c r="VMS1" t="s">
        <v>15458</v>
      </c>
      <c r="VMT1" t="s">
        <v>15459</v>
      </c>
      <c r="VMU1" t="s">
        <v>15460</v>
      </c>
      <c r="VMV1" t="s">
        <v>15461</v>
      </c>
      <c r="VMW1" t="s">
        <v>15462</v>
      </c>
      <c r="VMX1" t="s">
        <v>15463</v>
      </c>
      <c r="VMY1" t="s">
        <v>15464</v>
      </c>
      <c r="VMZ1" t="s">
        <v>15465</v>
      </c>
      <c r="VNA1" t="s">
        <v>15466</v>
      </c>
      <c r="VNB1" t="s">
        <v>15467</v>
      </c>
      <c r="VNC1" t="s">
        <v>15468</v>
      </c>
      <c r="VND1" t="s">
        <v>15469</v>
      </c>
      <c r="VNE1" t="s">
        <v>15470</v>
      </c>
      <c r="VNF1" t="s">
        <v>15471</v>
      </c>
      <c r="VNG1" t="s">
        <v>15472</v>
      </c>
      <c r="VNH1" t="s">
        <v>15473</v>
      </c>
      <c r="VNI1" t="s">
        <v>15474</v>
      </c>
      <c r="VNJ1" t="s">
        <v>15475</v>
      </c>
      <c r="VNK1" t="s">
        <v>15476</v>
      </c>
      <c r="VNL1" t="s">
        <v>15477</v>
      </c>
      <c r="VNM1" t="s">
        <v>15478</v>
      </c>
      <c r="VNN1" t="s">
        <v>15479</v>
      </c>
      <c r="VNO1" t="s">
        <v>15480</v>
      </c>
      <c r="VNP1" t="s">
        <v>15481</v>
      </c>
      <c r="VNQ1" t="s">
        <v>15482</v>
      </c>
      <c r="VNR1" t="s">
        <v>15483</v>
      </c>
      <c r="VNS1" t="s">
        <v>15484</v>
      </c>
      <c r="VNT1" t="s">
        <v>15485</v>
      </c>
      <c r="VNU1" t="s">
        <v>15486</v>
      </c>
      <c r="VNV1" t="s">
        <v>15487</v>
      </c>
      <c r="VNW1" t="s">
        <v>15488</v>
      </c>
      <c r="VNX1" t="s">
        <v>15489</v>
      </c>
      <c r="VNY1" t="s">
        <v>15490</v>
      </c>
      <c r="VNZ1" t="s">
        <v>15491</v>
      </c>
      <c r="VOA1" t="s">
        <v>15492</v>
      </c>
      <c r="VOB1" t="s">
        <v>15493</v>
      </c>
      <c r="VOC1" t="s">
        <v>15494</v>
      </c>
      <c r="VOD1" t="s">
        <v>15495</v>
      </c>
      <c r="VOE1" t="s">
        <v>15496</v>
      </c>
      <c r="VOF1" t="s">
        <v>15497</v>
      </c>
      <c r="VOG1" t="s">
        <v>15498</v>
      </c>
      <c r="VOH1" t="s">
        <v>15499</v>
      </c>
      <c r="VOI1" t="s">
        <v>15500</v>
      </c>
      <c r="VOJ1" t="s">
        <v>15501</v>
      </c>
      <c r="VOK1" t="s">
        <v>15502</v>
      </c>
      <c r="VOL1" t="s">
        <v>15503</v>
      </c>
      <c r="VOM1" t="s">
        <v>15504</v>
      </c>
      <c r="VON1" t="s">
        <v>15505</v>
      </c>
      <c r="VOO1" t="s">
        <v>15506</v>
      </c>
      <c r="VOP1" t="s">
        <v>15507</v>
      </c>
      <c r="VOQ1" t="s">
        <v>15508</v>
      </c>
      <c r="VOR1" t="s">
        <v>15509</v>
      </c>
      <c r="VOS1" t="s">
        <v>15510</v>
      </c>
      <c r="VOT1" t="s">
        <v>15511</v>
      </c>
      <c r="VOU1" t="s">
        <v>15512</v>
      </c>
      <c r="VOV1" t="s">
        <v>15513</v>
      </c>
      <c r="VOW1" t="s">
        <v>15514</v>
      </c>
      <c r="VOX1" t="s">
        <v>15515</v>
      </c>
      <c r="VOY1" t="s">
        <v>15516</v>
      </c>
      <c r="VOZ1" t="s">
        <v>15517</v>
      </c>
      <c r="VPA1" t="s">
        <v>15518</v>
      </c>
      <c r="VPB1" t="s">
        <v>15519</v>
      </c>
      <c r="VPC1" t="s">
        <v>15520</v>
      </c>
      <c r="VPD1" t="s">
        <v>15521</v>
      </c>
      <c r="VPE1" t="s">
        <v>15522</v>
      </c>
      <c r="VPF1" t="s">
        <v>15523</v>
      </c>
      <c r="VPG1" t="s">
        <v>15524</v>
      </c>
      <c r="VPH1" t="s">
        <v>15525</v>
      </c>
      <c r="VPI1" t="s">
        <v>15526</v>
      </c>
      <c r="VPJ1" t="s">
        <v>15527</v>
      </c>
      <c r="VPK1" t="s">
        <v>15528</v>
      </c>
      <c r="VPL1" t="s">
        <v>15529</v>
      </c>
      <c r="VPM1" t="s">
        <v>15530</v>
      </c>
      <c r="VPN1" t="s">
        <v>15531</v>
      </c>
      <c r="VPO1" t="s">
        <v>15532</v>
      </c>
      <c r="VPP1" t="s">
        <v>15533</v>
      </c>
      <c r="VPQ1" t="s">
        <v>15534</v>
      </c>
      <c r="VPR1" t="s">
        <v>15535</v>
      </c>
      <c r="VPS1" t="s">
        <v>15536</v>
      </c>
      <c r="VPT1" t="s">
        <v>15537</v>
      </c>
      <c r="VPU1" t="s">
        <v>15538</v>
      </c>
      <c r="VPV1" t="s">
        <v>15539</v>
      </c>
      <c r="VPW1" t="s">
        <v>15540</v>
      </c>
      <c r="VPX1" t="s">
        <v>15541</v>
      </c>
      <c r="VPY1" t="s">
        <v>15542</v>
      </c>
      <c r="VPZ1" t="s">
        <v>15543</v>
      </c>
      <c r="VQA1" t="s">
        <v>15544</v>
      </c>
      <c r="VQB1" t="s">
        <v>15545</v>
      </c>
      <c r="VQC1" t="s">
        <v>15546</v>
      </c>
      <c r="VQD1" t="s">
        <v>15547</v>
      </c>
      <c r="VQE1" t="s">
        <v>15548</v>
      </c>
      <c r="VQF1" t="s">
        <v>15549</v>
      </c>
      <c r="VQG1" t="s">
        <v>15550</v>
      </c>
      <c r="VQH1" t="s">
        <v>15551</v>
      </c>
      <c r="VQI1" t="s">
        <v>15552</v>
      </c>
      <c r="VQJ1" t="s">
        <v>15553</v>
      </c>
      <c r="VQK1" t="s">
        <v>15554</v>
      </c>
      <c r="VQL1" t="s">
        <v>15555</v>
      </c>
      <c r="VQM1" t="s">
        <v>15556</v>
      </c>
      <c r="VQN1" t="s">
        <v>15557</v>
      </c>
      <c r="VQO1" t="s">
        <v>15558</v>
      </c>
      <c r="VQP1" t="s">
        <v>15559</v>
      </c>
      <c r="VQQ1" t="s">
        <v>15560</v>
      </c>
      <c r="VQR1" t="s">
        <v>15561</v>
      </c>
      <c r="VQS1" t="s">
        <v>15562</v>
      </c>
      <c r="VQT1" t="s">
        <v>15563</v>
      </c>
      <c r="VQU1" t="s">
        <v>15564</v>
      </c>
      <c r="VQV1" t="s">
        <v>15565</v>
      </c>
      <c r="VQW1" t="s">
        <v>15566</v>
      </c>
      <c r="VQX1" t="s">
        <v>15567</v>
      </c>
      <c r="VQY1" t="s">
        <v>15568</v>
      </c>
      <c r="VQZ1" t="s">
        <v>15569</v>
      </c>
      <c r="VRA1" t="s">
        <v>15570</v>
      </c>
      <c r="VRB1" t="s">
        <v>15571</v>
      </c>
      <c r="VRC1" t="s">
        <v>15572</v>
      </c>
      <c r="VRD1" t="s">
        <v>15573</v>
      </c>
      <c r="VRE1" t="s">
        <v>15574</v>
      </c>
      <c r="VRF1" t="s">
        <v>15575</v>
      </c>
      <c r="VRG1" t="s">
        <v>15576</v>
      </c>
      <c r="VRH1" t="s">
        <v>15577</v>
      </c>
      <c r="VRI1" t="s">
        <v>15578</v>
      </c>
      <c r="VRJ1" t="s">
        <v>15579</v>
      </c>
      <c r="VRK1" t="s">
        <v>15580</v>
      </c>
      <c r="VRL1" t="s">
        <v>15581</v>
      </c>
      <c r="VRM1" t="s">
        <v>15582</v>
      </c>
      <c r="VRN1" t="s">
        <v>15583</v>
      </c>
      <c r="VRO1" t="s">
        <v>15584</v>
      </c>
      <c r="VRP1" t="s">
        <v>15585</v>
      </c>
      <c r="VRQ1" t="s">
        <v>15586</v>
      </c>
      <c r="VRR1" t="s">
        <v>15587</v>
      </c>
      <c r="VRS1" t="s">
        <v>15588</v>
      </c>
      <c r="VRT1" t="s">
        <v>15589</v>
      </c>
      <c r="VRU1" t="s">
        <v>15590</v>
      </c>
      <c r="VRV1" t="s">
        <v>15591</v>
      </c>
      <c r="VRW1" t="s">
        <v>15592</v>
      </c>
      <c r="VRX1" t="s">
        <v>15593</v>
      </c>
      <c r="VRY1" t="s">
        <v>15594</v>
      </c>
      <c r="VRZ1" t="s">
        <v>15595</v>
      </c>
      <c r="VSA1" t="s">
        <v>15596</v>
      </c>
      <c r="VSB1" t="s">
        <v>15597</v>
      </c>
      <c r="VSC1" t="s">
        <v>15598</v>
      </c>
      <c r="VSD1" t="s">
        <v>15599</v>
      </c>
      <c r="VSE1" t="s">
        <v>15600</v>
      </c>
      <c r="VSF1" t="s">
        <v>15601</v>
      </c>
      <c r="VSG1" t="s">
        <v>15602</v>
      </c>
      <c r="VSH1" t="s">
        <v>15603</v>
      </c>
      <c r="VSI1" t="s">
        <v>15604</v>
      </c>
      <c r="VSJ1" t="s">
        <v>15605</v>
      </c>
      <c r="VSK1" t="s">
        <v>15606</v>
      </c>
      <c r="VSL1" t="s">
        <v>15607</v>
      </c>
      <c r="VSM1" t="s">
        <v>15608</v>
      </c>
      <c r="VSN1" t="s">
        <v>15609</v>
      </c>
      <c r="VSO1" t="s">
        <v>15610</v>
      </c>
      <c r="VSP1" t="s">
        <v>15611</v>
      </c>
      <c r="VSQ1" t="s">
        <v>15612</v>
      </c>
      <c r="VSR1" t="s">
        <v>15613</v>
      </c>
      <c r="VSS1" t="s">
        <v>15614</v>
      </c>
      <c r="VST1" t="s">
        <v>15615</v>
      </c>
      <c r="VSU1" t="s">
        <v>15616</v>
      </c>
      <c r="VSV1" t="s">
        <v>15617</v>
      </c>
      <c r="VSW1" t="s">
        <v>15618</v>
      </c>
      <c r="VSX1" t="s">
        <v>15619</v>
      </c>
      <c r="VSY1" t="s">
        <v>15620</v>
      </c>
      <c r="VSZ1" t="s">
        <v>15621</v>
      </c>
      <c r="VTA1" t="s">
        <v>15622</v>
      </c>
      <c r="VTB1" t="s">
        <v>15623</v>
      </c>
      <c r="VTC1" t="s">
        <v>15624</v>
      </c>
      <c r="VTD1" t="s">
        <v>15625</v>
      </c>
      <c r="VTE1" t="s">
        <v>15626</v>
      </c>
      <c r="VTF1" t="s">
        <v>15627</v>
      </c>
      <c r="VTG1" t="s">
        <v>15628</v>
      </c>
      <c r="VTH1" t="s">
        <v>15629</v>
      </c>
      <c r="VTI1" t="s">
        <v>15630</v>
      </c>
      <c r="VTJ1" t="s">
        <v>15631</v>
      </c>
      <c r="VTK1" t="s">
        <v>15632</v>
      </c>
      <c r="VTL1" t="s">
        <v>15633</v>
      </c>
      <c r="VTM1" t="s">
        <v>15634</v>
      </c>
      <c r="VTN1" t="s">
        <v>15635</v>
      </c>
      <c r="VTO1" t="s">
        <v>15636</v>
      </c>
      <c r="VTP1" t="s">
        <v>15637</v>
      </c>
      <c r="VTQ1" t="s">
        <v>15638</v>
      </c>
      <c r="VTR1" t="s">
        <v>15639</v>
      </c>
      <c r="VTS1" t="s">
        <v>15640</v>
      </c>
      <c r="VTT1" t="s">
        <v>15641</v>
      </c>
      <c r="VTU1" t="s">
        <v>15642</v>
      </c>
      <c r="VTV1" t="s">
        <v>15643</v>
      </c>
      <c r="VTW1" t="s">
        <v>15644</v>
      </c>
      <c r="VTX1" t="s">
        <v>15645</v>
      </c>
      <c r="VTY1" t="s">
        <v>15646</v>
      </c>
      <c r="VTZ1" t="s">
        <v>15647</v>
      </c>
      <c r="VUA1" t="s">
        <v>15648</v>
      </c>
      <c r="VUB1" t="s">
        <v>15649</v>
      </c>
      <c r="VUC1" t="s">
        <v>15650</v>
      </c>
      <c r="VUD1" t="s">
        <v>15651</v>
      </c>
      <c r="VUE1" t="s">
        <v>15652</v>
      </c>
      <c r="VUF1" t="s">
        <v>15653</v>
      </c>
      <c r="VUG1" t="s">
        <v>15654</v>
      </c>
      <c r="VUH1" t="s">
        <v>15655</v>
      </c>
      <c r="VUI1" t="s">
        <v>15656</v>
      </c>
      <c r="VUJ1" t="s">
        <v>15657</v>
      </c>
      <c r="VUK1" t="s">
        <v>15658</v>
      </c>
      <c r="VUL1" t="s">
        <v>15659</v>
      </c>
      <c r="VUM1" t="s">
        <v>15660</v>
      </c>
      <c r="VUN1" t="s">
        <v>15661</v>
      </c>
      <c r="VUO1" t="s">
        <v>15662</v>
      </c>
      <c r="VUP1" t="s">
        <v>15663</v>
      </c>
      <c r="VUQ1" t="s">
        <v>15664</v>
      </c>
      <c r="VUR1" t="s">
        <v>15665</v>
      </c>
      <c r="VUS1" t="s">
        <v>15666</v>
      </c>
      <c r="VUT1" t="s">
        <v>15667</v>
      </c>
      <c r="VUU1" t="s">
        <v>15668</v>
      </c>
      <c r="VUV1" t="s">
        <v>15669</v>
      </c>
      <c r="VUW1" t="s">
        <v>15670</v>
      </c>
      <c r="VUX1" t="s">
        <v>15671</v>
      </c>
      <c r="VUY1" t="s">
        <v>15672</v>
      </c>
      <c r="VUZ1" t="s">
        <v>15673</v>
      </c>
      <c r="VVA1" t="s">
        <v>15674</v>
      </c>
      <c r="VVB1" t="s">
        <v>15675</v>
      </c>
      <c r="VVC1" t="s">
        <v>15676</v>
      </c>
      <c r="VVD1" t="s">
        <v>15677</v>
      </c>
      <c r="VVE1" t="s">
        <v>15678</v>
      </c>
      <c r="VVF1" t="s">
        <v>15679</v>
      </c>
      <c r="VVG1" t="s">
        <v>15680</v>
      </c>
      <c r="VVH1" t="s">
        <v>15681</v>
      </c>
      <c r="VVI1" t="s">
        <v>15682</v>
      </c>
      <c r="VVJ1" t="s">
        <v>15683</v>
      </c>
      <c r="VVK1" t="s">
        <v>15684</v>
      </c>
      <c r="VVL1" t="s">
        <v>15685</v>
      </c>
      <c r="VVM1" t="s">
        <v>15686</v>
      </c>
      <c r="VVN1" t="s">
        <v>15687</v>
      </c>
      <c r="VVO1" t="s">
        <v>15688</v>
      </c>
      <c r="VVP1" t="s">
        <v>15689</v>
      </c>
      <c r="VVQ1" t="s">
        <v>15690</v>
      </c>
      <c r="VVR1" t="s">
        <v>15691</v>
      </c>
      <c r="VVS1" t="s">
        <v>15692</v>
      </c>
      <c r="VVT1" t="s">
        <v>15693</v>
      </c>
      <c r="VVU1" t="s">
        <v>15694</v>
      </c>
      <c r="VVV1" t="s">
        <v>15695</v>
      </c>
      <c r="VVW1" t="s">
        <v>15696</v>
      </c>
      <c r="VVX1" t="s">
        <v>15697</v>
      </c>
      <c r="VVY1" t="s">
        <v>15698</v>
      </c>
      <c r="VVZ1" t="s">
        <v>15699</v>
      </c>
      <c r="VWA1" t="s">
        <v>15700</v>
      </c>
      <c r="VWB1" t="s">
        <v>15701</v>
      </c>
      <c r="VWC1" t="s">
        <v>15702</v>
      </c>
      <c r="VWD1" t="s">
        <v>15703</v>
      </c>
      <c r="VWE1" t="s">
        <v>15704</v>
      </c>
      <c r="VWF1" t="s">
        <v>15705</v>
      </c>
      <c r="VWG1" t="s">
        <v>15706</v>
      </c>
      <c r="VWH1" t="s">
        <v>15707</v>
      </c>
      <c r="VWI1" t="s">
        <v>15708</v>
      </c>
      <c r="VWJ1" t="s">
        <v>15709</v>
      </c>
      <c r="VWK1" t="s">
        <v>15710</v>
      </c>
      <c r="VWL1" t="s">
        <v>15711</v>
      </c>
      <c r="VWM1" t="s">
        <v>15712</v>
      </c>
      <c r="VWN1" t="s">
        <v>15713</v>
      </c>
      <c r="VWO1" t="s">
        <v>15714</v>
      </c>
      <c r="VWP1" t="s">
        <v>15715</v>
      </c>
      <c r="VWQ1" t="s">
        <v>15716</v>
      </c>
      <c r="VWR1" t="s">
        <v>15717</v>
      </c>
      <c r="VWS1" t="s">
        <v>15718</v>
      </c>
      <c r="VWT1" t="s">
        <v>15719</v>
      </c>
      <c r="VWU1" t="s">
        <v>15720</v>
      </c>
      <c r="VWV1" t="s">
        <v>15721</v>
      </c>
      <c r="VWW1" t="s">
        <v>15722</v>
      </c>
      <c r="VWX1" t="s">
        <v>15723</v>
      </c>
      <c r="VWY1" t="s">
        <v>15724</v>
      </c>
      <c r="VWZ1" t="s">
        <v>15725</v>
      </c>
      <c r="VXA1" t="s">
        <v>15726</v>
      </c>
      <c r="VXB1" t="s">
        <v>15727</v>
      </c>
      <c r="VXC1" t="s">
        <v>15728</v>
      </c>
      <c r="VXD1" t="s">
        <v>15729</v>
      </c>
      <c r="VXE1" t="s">
        <v>15730</v>
      </c>
      <c r="VXF1" t="s">
        <v>15731</v>
      </c>
      <c r="VXG1" t="s">
        <v>15732</v>
      </c>
      <c r="VXH1" t="s">
        <v>15733</v>
      </c>
      <c r="VXI1" t="s">
        <v>15734</v>
      </c>
      <c r="VXJ1" t="s">
        <v>15735</v>
      </c>
      <c r="VXK1" t="s">
        <v>15736</v>
      </c>
      <c r="VXL1" t="s">
        <v>15737</v>
      </c>
      <c r="VXM1" t="s">
        <v>15738</v>
      </c>
      <c r="VXN1" t="s">
        <v>15739</v>
      </c>
      <c r="VXO1" t="s">
        <v>15740</v>
      </c>
      <c r="VXP1" t="s">
        <v>15741</v>
      </c>
      <c r="VXQ1" t="s">
        <v>15742</v>
      </c>
      <c r="VXR1" t="s">
        <v>15743</v>
      </c>
      <c r="VXS1" t="s">
        <v>15744</v>
      </c>
      <c r="VXT1" t="s">
        <v>15745</v>
      </c>
      <c r="VXU1" t="s">
        <v>15746</v>
      </c>
      <c r="VXV1" t="s">
        <v>15747</v>
      </c>
      <c r="VXW1" t="s">
        <v>15748</v>
      </c>
      <c r="VXX1" t="s">
        <v>15749</v>
      </c>
      <c r="VXY1" t="s">
        <v>15750</v>
      </c>
      <c r="VXZ1" t="s">
        <v>15751</v>
      </c>
      <c r="VYA1" t="s">
        <v>15752</v>
      </c>
      <c r="VYB1" t="s">
        <v>15753</v>
      </c>
      <c r="VYC1" t="s">
        <v>15754</v>
      </c>
      <c r="VYD1" t="s">
        <v>15755</v>
      </c>
      <c r="VYE1" t="s">
        <v>15756</v>
      </c>
      <c r="VYF1" t="s">
        <v>15757</v>
      </c>
      <c r="VYG1" t="s">
        <v>15758</v>
      </c>
      <c r="VYH1" t="s">
        <v>15759</v>
      </c>
      <c r="VYI1" t="s">
        <v>15760</v>
      </c>
      <c r="VYJ1" t="s">
        <v>15761</v>
      </c>
      <c r="VYK1" t="s">
        <v>15762</v>
      </c>
      <c r="VYL1" t="s">
        <v>15763</v>
      </c>
      <c r="VYM1" t="s">
        <v>15764</v>
      </c>
      <c r="VYN1" t="s">
        <v>15765</v>
      </c>
      <c r="VYO1" t="s">
        <v>15766</v>
      </c>
      <c r="VYP1" t="s">
        <v>15767</v>
      </c>
      <c r="VYQ1" t="s">
        <v>15768</v>
      </c>
      <c r="VYR1" t="s">
        <v>15769</v>
      </c>
      <c r="VYS1" t="s">
        <v>15770</v>
      </c>
      <c r="VYT1" t="s">
        <v>15771</v>
      </c>
      <c r="VYU1" t="s">
        <v>15772</v>
      </c>
      <c r="VYV1" t="s">
        <v>15773</v>
      </c>
      <c r="VYW1" t="s">
        <v>15774</v>
      </c>
      <c r="VYX1" t="s">
        <v>15775</v>
      </c>
      <c r="VYY1" t="s">
        <v>15776</v>
      </c>
      <c r="VYZ1" t="s">
        <v>15777</v>
      </c>
      <c r="VZA1" t="s">
        <v>15778</v>
      </c>
      <c r="VZB1" t="s">
        <v>15779</v>
      </c>
      <c r="VZC1" t="s">
        <v>15780</v>
      </c>
      <c r="VZD1" t="s">
        <v>15781</v>
      </c>
      <c r="VZE1" t="s">
        <v>15782</v>
      </c>
      <c r="VZF1" t="s">
        <v>15783</v>
      </c>
      <c r="VZG1" t="s">
        <v>15784</v>
      </c>
      <c r="VZH1" t="s">
        <v>15785</v>
      </c>
      <c r="VZI1" t="s">
        <v>15786</v>
      </c>
      <c r="VZJ1" t="s">
        <v>15787</v>
      </c>
      <c r="VZK1" t="s">
        <v>15788</v>
      </c>
      <c r="VZL1" t="s">
        <v>15789</v>
      </c>
      <c r="VZM1" t="s">
        <v>15790</v>
      </c>
      <c r="VZN1" t="s">
        <v>15791</v>
      </c>
      <c r="VZO1" t="s">
        <v>15792</v>
      </c>
      <c r="VZP1" t="s">
        <v>15793</v>
      </c>
      <c r="VZQ1" t="s">
        <v>15794</v>
      </c>
      <c r="VZR1" t="s">
        <v>15795</v>
      </c>
      <c r="VZS1" t="s">
        <v>15796</v>
      </c>
      <c r="VZT1" t="s">
        <v>15797</v>
      </c>
      <c r="VZU1" t="s">
        <v>15798</v>
      </c>
      <c r="VZV1" t="s">
        <v>15799</v>
      </c>
      <c r="VZW1" t="s">
        <v>15800</v>
      </c>
      <c r="VZX1" t="s">
        <v>15801</v>
      </c>
      <c r="VZY1" t="s">
        <v>15802</v>
      </c>
      <c r="VZZ1" t="s">
        <v>15803</v>
      </c>
      <c r="WAA1" t="s">
        <v>15804</v>
      </c>
      <c r="WAB1" t="s">
        <v>15805</v>
      </c>
      <c r="WAC1" t="s">
        <v>15806</v>
      </c>
      <c r="WAD1" t="s">
        <v>15807</v>
      </c>
      <c r="WAE1" t="s">
        <v>15808</v>
      </c>
      <c r="WAF1" t="s">
        <v>15809</v>
      </c>
      <c r="WAG1" t="s">
        <v>15810</v>
      </c>
      <c r="WAH1" t="s">
        <v>15811</v>
      </c>
      <c r="WAI1" t="s">
        <v>15812</v>
      </c>
      <c r="WAJ1" t="s">
        <v>15813</v>
      </c>
      <c r="WAK1" t="s">
        <v>15814</v>
      </c>
      <c r="WAL1" t="s">
        <v>15815</v>
      </c>
      <c r="WAM1" t="s">
        <v>15816</v>
      </c>
      <c r="WAN1" t="s">
        <v>15817</v>
      </c>
      <c r="WAO1" t="s">
        <v>15818</v>
      </c>
      <c r="WAP1" t="s">
        <v>15819</v>
      </c>
      <c r="WAQ1" t="s">
        <v>15820</v>
      </c>
      <c r="WAR1" t="s">
        <v>15821</v>
      </c>
      <c r="WAS1" t="s">
        <v>15822</v>
      </c>
      <c r="WAT1" t="s">
        <v>15823</v>
      </c>
      <c r="WAU1" t="s">
        <v>15824</v>
      </c>
      <c r="WAV1" t="s">
        <v>15825</v>
      </c>
      <c r="WAW1" t="s">
        <v>15826</v>
      </c>
      <c r="WAX1" t="s">
        <v>15827</v>
      </c>
      <c r="WAY1" t="s">
        <v>15828</v>
      </c>
      <c r="WAZ1" t="s">
        <v>15829</v>
      </c>
      <c r="WBA1" t="s">
        <v>15830</v>
      </c>
      <c r="WBB1" t="s">
        <v>15831</v>
      </c>
      <c r="WBC1" t="s">
        <v>15832</v>
      </c>
      <c r="WBD1" t="s">
        <v>15833</v>
      </c>
      <c r="WBE1" t="s">
        <v>15834</v>
      </c>
      <c r="WBF1" t="s">
        <v>15835</v>
      </c>
      <c r="WBG1" t="s">
        <v>15836</v>
      </c>
      <c r="WBH1" t="s">
        <v>15837</v>
      </c>
      <c r="WBI1" t="s">
        <v>15838</v>
      </c>
      <c r="WBJ1" t="s">
        <v>15839</v>
      </c>
      <c r="WBK1" t="s">
        <v>15840</v>
      </c>
      <c r="WBL1" t="s">
        <v>15841</v>
      </c>
      <c r="WBM1" t="s">
        <v>15842</v>
      </c>
      <c r="WBN1" t="s">
        <v>15843</v>
      </c>
      <c r="WBO1" t="s">
        <v>15844</v>
      </c>
      <c r="WBP1" t="s">
        <v>15845</v>
      </c>
      <c r="WBQ1" t="s">
        <v>15846</v>
      </c>
      <c r="WBR1" t="s">
        <v>15847</v>
      </c>
      <c r="WBS1" t="s">
        <v>15848</v>
      </c>
      <c r="WBT1" t="s">
        <v>15849</v>
      </c>
      <c r="WBU1" t="s">
        <v>15850</v>
      </c>
      <c r="WBV1" t="s">
        <v>15851</v>
      </c>
      <c r="WBW1" t="s">
        <v>15852</v>
      </c>
      <c r="WBX1" t="s">
        <v>15853</v>
      </c>
      <c r="WBY1" t="s">
        <v>15854</v>
      </c>
      <c r="WBZ1" t="s">
        <v>15855</v>
      </c>
      <c r="WCA1" t="s">
        <v>15856</v>
      </c>
      <c r="WCB1" t="s">
        <v>15857</v>
      </c>
      <c r="WCC1" t="s">
        <v>15858</v>
      </c>
      <c r="WCD1" t="s">
        <v>15859</v>
      </c>
      <c r="WCE1" t="s">
        <v>15860</v>
      </c>
      <c r="WCF1" t="s">
        <v>15861</v>
      </c>
      <c r="WCG1" t="s">
        <v>15862</v>
      </c>
      <c r="WCH1" t="s">
        <v>15863</v>
      </c>
      <c r="WCI1" t="s">
        <v>15864</v>
      </c>
      <c r="WCJ1" t="s">
        <v>15865</v>
      </c>
      <c r="WCK1" t="s">
        <v>15866</v>
      </c>
      <c r="WCL1" t="s">
        <v>15867</v>
      </c>
      <c r="WCM1" t="s">
        <v>15868</v>
      </c>
      <c r="WCN1" t="s">
        <v>15869</v>
      </c>
      <c r="WCO1" t="s">
        <v>15870</v>
      </c>
      <c r="WCP1" t="s">
        <v>15871</v>
      </c>
      <c r="WCQ1" t="s">
        <v>15872</v>
      </c>
      <c r="WCR1" t="s">
        <v>15873</v>
      </c>
      <c r="WCS1" t="s">
        <v>15874</v>
      </c>
      <c r="WCT1" t="s">
        <v>15875</v>
      </c>
      <c r="WCU1" t="s">
        <v>15876</v>
      </c>
      <c r="WCV1" t="s">
        <v>15877</v>
      </c>
      <c r="WCW1" t="s">
        <v>15878</v>
      </c>
      <c r="WCX1" t="s">
        <v>15879</v>
      </c>
      <c r="WCY1" t="s">
        <v>15880</v>
      </c>
      <c r="WCZ1" t="s">
        <v>15881</v>
      </c>
      <c r="WDA1" t="s">
        <v>15882</v>
      </c>
      <c r="WDB1" t="s">
        <v>15883</v>
      </c>
      <c r="WDC1" t="s">
        <v>15884</v>
      </c>
      <c r="WDD1" t="s">
        <v>15885</v>
      </c>
      <c r="WDE1" t="s">
        <v>15886</v>
      </c>
      <c r="WDF1" t="s">
        <v>15887</v>
      </c>
      <c r="WDG1" t="s">
        <v>15888</v>
      </c>
      <c r="WDH1" t="s">
        <v>15889</v>
      </c>
      <c r="WDI1" t="s">
        <v>15890</v>
      </c>
      <c r="WDJ1" t="s">
        <v>15891</v>
      </c>
      <c r="WDK1" t="s">
        <v>15892</v>
      </c>
      <c r="WDL1" t="s">
        <v>15893</v>
      </c>
      <c r="WDM1" t="s">
        <v>15894</v>
      </c>
      <c r="WDN1" t="s">
        <v>15895</v>
      </c>
      <c r="WDO1" t="s">
        <v>15896</v>
      </c>
      <c r="WDP1" t="s">
        <v>15897</v>
      </c>
      <c r="WDQ1" t="s">
        <v>15898</v>
      </c>
      <c r="WDR1" t="s">
        <v>15899</v>
      </c>
      <c r="WDS1" t="s">
        <v>15900</v>
      </c>
      <c r="WDT1" t="s">
        <v>15901</v>
      </c>
      <c r="WDU1" t="s">
        <v>15902</v>
      </c>
      <c r="WDV1" t="s">
        <v>15903</v>
      </c>
      <c r="WDW1" t="s">
        <v>15904</v>
      </c>
      <c r="WDX1" t="s">
        <v>15905</v>
      </c>
      <c r="WDY1" t="s">
        <v>15906</v>
      </c>
      <c r="WDZ1" t="s">
        <v>15907</v>
      </c>
      <c r="WEA1" t="s">
        <v>15908</v>
      </c>
      <c r="WEB1" t="s">
        <v>15909</v>
      </c>
      <c r="WEC1" t="s">
        <v>15910</v>
      </c>
      <c r="WED1" t="s">
        <v>15911</v>
      </c>
      <c r="WEE1" t="s">
        <v>15912</v>
      </c>
      <c r="WEF1" t="s">
        <v>15913</v>
      </c>
      <c r="WEG1" t="s">
        <v>15914</v>
      </c>
      <c r="WEH1" t="s">
        <v>15915</v>
      </c>
      <c r="WEI1" t="s">
        <v>15916</v>
      </c>
      <c r="WEJ1" t="s">
        <v>15917</v>
      </c>
      <c r="WEK1" t="s">
        <v>15918</v>
      </c>
      <c r="WEL1" t="s">
        <v>15919</v>
      </c>
      <c r="WEM1" t="s">
        <v>15920</v>
      </c>
      <c r="WEN1" t="s">
        <v>15921</v>
      </c>
      <c r="WEO1" t="s">
        <v>15922</v>
      </c>
      <c r="WEP1" t="s">
        <v>15923</v>
      </c>
      <c r="WEQ1" t="s">
        <v>15924</v>
      </c>
      <c r="WER1" t="s">
        <v>15925</v>
      </c>
      <c r="WES1" t="s">
        <v>15926</v>
      </c>
      <c r="WET1" t="s">
        <v>15927</v>
      </c>
      <c r="WEU1" t="s">
        <v>15928</v>
      </c>
      <c r="WEV1" t="s">
        <v>15929</v>
      </c>
      <c r="WEW1" t="s">
        <v>15930</v>
      </c>
      <c r="WEX1" t="s">
        <v>15931</v>
      </c>
      <c r="WEY1" t="s">
        <v>15932</v>
      </c>
      <c r="WEZ1" t="s">
        <v>15933</v>
      </c>
      <c r="WFA1" t="s">
        <v>15934</v>
      </c>
      <c r="WFB1" t="s">
        <v>15935</v>
      </c>
      <c r="WFC1" t="s">
        <v>15936</v>
      </c>
      <c r="WFD1" t="s">
        <v>15937</v>
      </c>
      <c r="WFE1" t="s">
        <v>15938</v>
      </c>
      <c r="WFF1" t="s">
        <v>15939</v>
      </c>
      <c r="WFG1" t="s">
        <v>15940</v>
      </c>
      <c r="WFH1" t="s">
        <v>15941</v>
      </c>
      <c r="WFI1" t="s">
        <v>15942</v>
      </c>
      <c r="WFJ1" t="s">
        <v>15943</v>
      </c>
      <c r="WFK1" t="s">
        <v>15944</v>
      </c>
      <c r="WFL1" t="s">
        <v>15945</v>
      </c>
      <c r="WFM1" t="s">
        <v>15946</v>
      </c>
      <c r="WFN1" t="s">
        <v>15947</v>
      </c>
      <c r="WFO1" t="s">
        <v>15948</v>
      </c>
      <c r="WFP1" t="s">
        <v>15949</v>
      </c>
      <c r="WFQ1" t="s">
        <v>15950</v>
      </c>
      <c r="WFR1" t="s">
        <v>15951</v>
      </c>
      <c r="WFS1" t="s">
        <v>15952</v>
      </c>
      <c r="WFT1" t="s">
        <v>15953</v>
      </c>
      <c r="WFU1" t="s">
        <v>15954</v>
      </c>
      <c r="WFV1" t="s">
        <v>15955</v>
      </c>
      <c r="WFW1" t="s">
        <v>15956</v>
      </c>
      <c r="WFX1" t="s">
        <v>15957</v>
      </c>
      <c r="WFY1" t="s">
        <v>15958</v>
      </c>
      <c r="WFZ1" t="s">
        <v>15959</v>
      </c>
      <c r="WGA1" t="s">
        <v>15960</v>
      </c>
      <c r="WGB1" t="s">
        <v>15961</v>
      </c>
      <c r="WGC1" t="s">
        <v>15962</v>
      </c>
      <c r="WGD1" t="s">
        <v>15963</v>
      </c>
      <c r="WGE1" t="s">
        <v>15964</v>
      </c>
      <c r="WGF1" t="s">
        <v>15965</v>
      </c>
      <c r="WGG1" t="s">
        <v>15966</v>
      </c>
      <c r="WGH1" t="s">
        <v>15967</v>
      </c>
      <c r="WGI1" t="s">
        <v>15968</v>
      </c>
      <c r="WGJ1" t="s">
        <v>15969</v>
      </c>
      <c r="WGK1" t="s">
        <v>15970</v>
      </c>
      <c r="WGL1" t="s">
        <v>15971</v>
      </c>
      <c r="WGM1" t="s">
        <v>15972</v>
      </c>
      <c r="WGN1" t="s">
        <v>15973</v>
      </c>
      <c r="WGO1" t="s">
        <v>15974</v>
      </c>
      <c r="WGP1" t="s">
        <v>15975</v>
      </c>
      <c r="WGQ1" t="s">
        <v>15976</v>
      </c>
      <c r="WGR1" t="s">
        <v>15977</v>
      </c>
      <c r="WGS1" t="s">
        <v>15978</v>
      </c>
      <c r="WGT1" t="s">
        <v>15979</v>
      </c>
      <c r="WGU1" t="s">
        <v>15980</v>
      </c>
      <c r="WGV1" t="s">
        <v>15981</v>
      </c>
      <c r="WGW1" t="s">
        <v>15982</v>
      </c>
      <c r="WGX1" t="s">
        <v>15983</v>
      </c>
      <c r="WGY1" t="s">
        <v>15984</v>
      </c>
      <c r="WGZ1" t="s">
        <v>15985</v>
      </c>
      <c r="WHA1" t="s">
        <v>15986</v>
      </c>
      <c r="WHB1" t="s">
        <v>15987</v>
      </c>
      <c r="WHC1" t="s">
        <v>15988</v>
      </c>
      <c r="WHD1" t="s">
        <v>15989</v>
      </c>
      <c r="WHE1" t="s">
        <v>15990</v>
      </c>
      <c r="WHF1" t="s">
        <v>15991</v>
      </c>
      <c r="WHG1" t="s">
        <v>15992</v>
      </c>
      <c r="WHH1" t="s">
        <v>15993</v>
      </c>
      <c r="WHI1" t="s">
        <v>15994</v>
      </c>
      <c r="WHJ1" t="s">
        <v>15995</v>
      </c>
      <c r="WHK1" t="s">
        <v>15996</v>
      </c>
      <c r="WHL1" t="s">
        <v>15997</v>
      </c>
      <c r="WHM1" t="s">
        <v>15998</v>
      </c>
      <c r="WHN1" t="s">
        <v>15999</v>
      </c>
      <c r="WHO1" t="s">
        <v>16000</v>
      </c>
      <c r="WHP1" t="s">
        <v>16001</v>
      </c>
      <c r="WHQ1" t="s">
        <v>16002</v>
      </c>
      <c r="WHR1" t="s">
        <v>16003</v>
      </c>
      <c r="WHS1" t="s">
        <v>16004</v>
      </c>
      <c r="WHT1" t="s">
        <v>16005</v>
      </c>
      <c r="WHU1" t="s">
        <v>16006</v>
      </c>
      <c r="WHV1" t="s">
        <v>16007</v>
      </c>
      <c r="WHW1" t="s">
        <v>16008</v>
      </c>
      <c r="WHX1" t="s">
        <v>16009</v>
      </c>
      <c r="WHY1" t="s">
        <v>16010</v>
      </c>
      <c r="WHZ1" t="s">
        <v>16011</v>
      </c>
      <c r="WIA1" t="s">
        <v>16012</v>
      </c>
      <c r="WIB1" t="s">
        <v>16013</v>
      </c>
      <c r="WIC1" t="s">
        <v>16014</v>
      </c>
      <c r="WID1" t="s">
        <v>16015</v>
      </c>
      <c r="WIE1" t="s">
        <v>16016</v>
      </c>
      <c r="WIF1" t="s">
        <v>16017</v>
      </c>
      <c r="WIG1" t="s">
        <v>16018</v>
      </c>
      <c r="WIH1" t="s">
        <v>16019</v>
      </c>
      <c r="WII1" t="s">
        <v>16020</v>
      </c>
      <c r="WIJ1" t="s">
        <v>16021</v>
      </c>
      <c r="WIK1" t="s">
        <v>16022</v>
      </c>
      <c r="WIL1" t="s">
        <v>16023</v>
      </c>
      <c r="WIM1" t="s">
        <v>16024</v>
      </c>
      <c r="WIN1" t="s">
        <v>16025</v>
      </c>
      <c r="WIO1" t="s">
        <v>16026</v>
      </c>
      <c r="WIP1" t="s">
        <v>16027</v>
      </c>
      <c r="WIQ1" t="s">
        <v>16028</v>
      </c>
      <c r="WIR1" t="s">
        <v>16029</v>
      </c>
      <c r="WIS1" t="s">
        <v>16030</v>
      </c>
      <c r="WIT1" t="s">
        <v>16031</v>
      </c>
      <c r="WIU1" t="s">
        <v>16032</v>
      </c>
      <c r="WIV1" t="s">
        <v>16033</v>
      </c>
      <c r="WIW1" t="s">
        <v>16034</v>
      </c>
      <c r="WIX1" t="s">
        <v>16035</v>
      </c>
      <c r="WIY1" t="s">
        <v>16036</v>
      </c>
      <c r="WIZ1" t="s">
        <v>16037</v>
      </c>
      <c r="WJA1" t="s">
        <v>16038</v>
      </c>
      <c r="WJB1" t="s">
        <v>16039</v>
      </c>
      <c r="WJC1" t="s">
        <v>16040</v>
      </c>
      <c r="WJD1" t="s">
        <v>16041</v>
      </c>
      <c r="WJE1" t="s">
        <v>16042</v>
      </c>
      <c r="WJF1" t="s">
        <v>16043</v>
      </c>
      <c r="WJG1" t="s">
        <v>16044</v>
      </c>
      <c r="WJH1" t="s">
        <v>16045</v>
      </c>
      <c r="WJI1" t="s">
        <v>16046</v>
      </c>
      <c r="WJJ1" t="s">
        <v>16047</v>
      </c>
      <c r="WJK1" t="s">
        <v>16048</v>
      </c>
      <c r="WJL1" t="s">
        <v>16049</v>
      </c>
      <c r="WJM1" t="s">
        <v>16050</v>
      </c>
      <c r="WJN1" t="s">
        <v>16051</v>
      </c>
      <c r="WJO1" t="s">
        <v>16052</v>
      </c>
      <c r="WJP1" t="s">
        <v>16053</v>
      </c>
      <c r="WJQ1" t="s">
        <v>16054</v>
      </c>
      <c r="WJR1" t="s">
        <v>16055</v>
      </c>
      <c r="WJS1" t="s">
        <v>16056</v>
      </c>
      <c r="WJT1" t="s">
        <v>16057</v>
      </c>
      <c r="WJU1" t="s">
        <v>16058</v>
      </c>
      <c r="WJV1" t="s">
        <v>16059</v>
      </c>
      <c r="WJW1" t="s">
        <v>16060</v>
      </c>
      <c r="WJX1" t="s">
        <v>16061</v>
      </c>
      <c r="WJY1" t="s">
        <v>16062</v>
      </c>
      <c r="WJZ1" t="s">
        <v>16063</v>
      </c>
      <c r="WKA1" t="s">
        <v>16064</v>
      </c>
      <c r="WKB1" t="s">
        <v>16065</v>
      </c>
      <c r="WKC1" t="s">
        <v>16066</v>
      </c>
      <c r="WKD1" t="s">
        <v>16067</v>
      </c>
      <c r="WKE1" t="s">
        <v>16068</v>
      </c>
      <c r="WKF1" t="s">
        <v>16069</v>
      </c>
      <c r="WKG1" t="s">
        <v>16070</v>
      </c>
      <c r="WKH1" t="s">
        <v>16071</v>
      </c>
      <c r="WKI1" t="s">
        <v>16072</v>
      </c>
      <c r="WKJ1" t="s">
        <v>16073</v>
      </c>
      <c r="WKK1" t="s">
        <v>16074</v>
      </c>
      <c r="WKL1" t="s">
        <v>16075</v>
      </c>
      <c r="WKM1" t="s">
        <v>16076</v>
      </c>
      <c r="WKN1" t="s">
        <v>16077</v>
      </c>
      <c r="WKO1" t="s">
        <v>16078</v>
      </c>
      <c r="WKP1" t="s">
        <v>16079</v>
      </c>
      <c r="WKQ1" t="s">
        <v>16080</v>
      </c>
      <c r="WKR1" t="s">
        <v>16081</v>
      </c>
      <c r="WKS1" t="s">
        <v>16082</v>
      </c>
      <c r="WKT1" t="s">
        <v>16083</v>
      </c>
      <c r="WKU1" t="s">
        <v>16084</v>
      </c>
      <c r="WKV1" t="s">
        <v>16085</v>
      </c>
      <c r="WKW1" t="s">
        <v>16086</v>
      </c>
      <c r="WKX1" t="s">
        <v>16087</v>
      </c>
      <c r="WKY1" t="s">
        <v>16088</v>
      </c>
      <c r="WKZ1" t="s">
        <v>16089</v>
      </c>
      <c r="WLA1" t="s">
        <v>16090</v>
      </c>
      <c r="WLB1" t="s">
        <v>16091</v>
      </c>
      <c r="WLC1" t="s">
        <v>16092</v>
      </c>
      <c r="WLD1" t="s">
        <v>16093</v>
      </c>
      <c r="WLE1" t="s">
        <v>16094</v>
      </c>
      <c r="WLF1" t="s">
        <v>16095</v>
      </c>
      <c r="WLG1" t="s">
        <v>16096</v>
      </c>
      <c r="WLH1" t="s">
        <v>16097</v>
      </c>
      <c r="WLI1" t="s">
        <v>16098</v>
      </c>
      <c r="WLJ1" t="s">
        <v>16099</v>
      </c>
      <c r="WLK1" t="s">
        <v>16100</v>
      </c>
      <c r="WLL1" t="s">
        <v>16101</v>
      </c>
      <c r="WLM1" t="s">
        <v>16102</v>
      </c>
      <c r="WLN1" t="s">
        <v>16103</v>
      </c>
      <c r="WLO1" t="s">
        <v>16104</v>
      </c>
      <c r="WLP1" t="s">
        <v>16105</v>
      </c>
      <c r="WLQ1" t="s">
        <v>16106</v>
      </c>
      <c r="WLR1" t="s">
        <v>16107</v>
      </c>
      <c r="WLS1" t="s">
        <v>16108</v>
      </c>
      <c r="WLT1" t="s">
        <v>16109</v>
      </c>
      <c r="WLU1" t="s">
        <v>16110</v>
      </c>
      <c r="WLV1" t="s">
        <v>16111</v>
      </c>
      <c r="WLW1" t="s">
        <v>16112</v>
      </c>
      <c r="WLX1" t="s">
        <v>16113</v>
      </c>
      <c r="WLY1" t="s">
        <v>16114</v>
      </c>
      <c r="WLZ1" t="s">
        <v>16115</v>
      </c>
      <c r="WMA1" t="s">
        <v>16116</v>
      </c>
      <c r="WMB1" t="s">
        <v>16117</v>
      </c>
      <c r="WMC1" t="s">
        <v>16118</v>
      </c>
      <c r="WMD1" t="s">
        <v>16119</v>
      </c>
      <c r="WME1" t="s">
        <v>16120</v>
      </c>
      <c r="WMF1" t="s">
        <v>16121</v>
      </c>
      <c r="WMG1" t="s">
        <v>16122</v>
      </c>
      <c r="WMH1" t="s">
        <v>16123</v>
      </c>
      <c r="WMI1" t="s">
        <v>16124</v>
      </c>
      <c r="WMJ1" t="s">
        <v>16125</v>
      </c>
      <c r="WMK1" t="s">
        <v>16126</v>
      </c>
      <c r="WML1" t="s">
        <v>16127</v>
      </c>
      <c r="WMM1" t="s">
        <v>16128</v>
      </c>
      <c r="WMN1" t="s">
        <v>16129</v>
      </c>
      <c r="WMO1" t="s">
        <v>16130</v>
      </c>
      <c r="WMP1" t="s">
        <v>16131</v>
      </c>
      <c r="WMQ1" t="s">
        <v>16132</v>
      </c>
      <c r="WMR1" t="s">
        <v>16133</v>
      </c>
      <c r="WMS1" t="s">
        <v>16134</v>
      </c>
      <c r="WMT1" t="s">
        <v>16135</v>
      </c>
      <c r="WMU1" t="s">
        <v>16136</v>
      </c>
      <c r="WMV1" t="s">
        <v>16137</v>
      </c>
      <c r="WMW1" t="s">
        <v>16138</v>
      </c>
      <c r="WMX1" t="s">
        <v>16139</v>
      </c>
      <c r="WMY1" t="s">
        <v>16140</v>
      </c>
      <c r="WMZ1" t="s">
        <v>16141</v>
      </c>
      <c r="WNA1" t="s">
        <v>16142</v>
      </c>
      <c r="WNB1" t="s">
        <v>16143</v>
      </c>
      <c r="WNC1" t="s">
        <v>16144</v>
      </c>
      <c r="WND1" t="s">
        <v>16145</v>
      </c>
      <c r="WNE1" t="s">
        <v>16146</v>
      </c>
      <c r="WNF1" t="s">
        <v>16147</v>
      </c>
      <c r="WNG1" t="s">
        <v>16148</v>
      </c>
      <c r="WNH1" t="s">
        <v>16149</v>
      </c>
      <c r="WNI1" t="s">
        <v>16150</v>
      </c>
      <c r="WNJ1" t="s">
        <v>16151</v>
      </c>
      <c r="WNK1" t="s">
        <v>16152</v>
      </c>
      <c r="WNL1" t="s">
        <v>16153</v>
      </c>
      <c r="WNM1" t="s">
        <v>16154</v>
      </c>
      <c r="WNN1" t="s">
        <v>16155</v>
      </c>
      <c r="WNO1" t="s">
        <v>16156</v>
      </c>
      <c r="WNP1" t="s">
        <v>16157</v>
      </c>
      <c r="WNQ1" t="s">
        <v>16158</v>
      </c>
      <c r="WNR1" t="s">
        <v>16159</v>
      </c>
      <c r="WNS1" t="s">
        <v>16160</v>
      </c>
      <c r="WNT1" t="s">
        <v>16161</v>
      </c>
      <c r="WNU1" t="s">
        <v>16162</v>
      </c>
      <c r="WNV1" t="s">
        <v>16163</v>
      </c>
      <c r="WNW1" t="s">
        <v>16164</v>
      </c>
      <c r="WNX1" t="s">
        <v>16165</v>
      </c>
      <c r="WNY1" t="s">
        <v>16166</v>
      </c>
      <c r="WNZ1" t="s">
        <v>16167</v>
      </c>
      <c r="WOA1" t="s">
        <v>16168</v>
      </c>
      <c r="WOB1" t="s">
        <v>16169</v>
      </c>
      <c r="WOC1" t="s">
        <v>16170</v>
      </c>
      <c r="WOD1" t="s">
        <v>16171</v>
      </c>
      <c r="WOE1" t="s">
        <v>16172</v>
      </c>
      <c r="WOF1" t="s">
        <v>16173</v>
      </c>
      <c r="WOG1" t="s">
        <v>16174</v>
      </c>
      <c r="WOH1" t="s">
        <v>16175</v>
      </c>
      <c r="WOI1" t="s">
        <v>16176</v>
      </c>
      <c r="WOJ1" t="s">
        <v>16177</v>
      </c>
      <c r="WOK1" t="s">
        <v>16178</v>
      </c>
      <c r="WOL1" t="s">
        <v>16179</v>
      </c>
      <c r="WOM1" t="s">
        <v>16180</v>
      </c>
      <c r="WON1" t="s">
        <v>16181</v>
      </c>
      <c r="WOO1" t="s">
        <v>16182</v>
      </c>
      <c r="WOP1" t="s">
        <v>16183</v>
      </c>
      <c r="WOQ1" t="s">
        <v>16184</v>
      </c>
      <c r="WOR1" t="s">
        <v>16185</v>
      </c>
      <c r="WOS1" t="s">
        <v>16186</v>
      </c>
      <c r="WOT1" t="s">
        <v>16187</v>
      </c>
      <c r="WOU1" t="s">
        <v>16188</v>
      </c>
      <c r="WOV1" t="s">
        <v>16189</v>
      </c>
      <c r="WOW1" t="s">
        <v>16190</v>
      </c>
      <c r="WOX1" t="s">
        <v>16191</v>
      </c>
      <c r="WOY1" t="s">
        <v>16192</v>
      </c>
      <c r="WOZ1" t="s">
        <v>16193</v>
      </c>
      <c r="WPA1" t="s">
        <v>16194</v>
      </c>
      <c r="WPB1" t="s">
        <v>16195</v>
      </c>
      <c r="WPC1" t="s">
        <v>16196</v>
      </c>
      <c r="WPD1" t="s">
        <v>16197</v>
      </c>
      <c r="WPE1" t="s">
        <v>16198</v>
      </c>
      <c r="WPF1" t="s">
        <v>16199</v>
      </c>
      <c r="WPG1" t="s">
        <v>16200</v>
      </c>
      <c r="WPH1" t="s">
        <v>16201</v>
      </c>
      <c r="WPI1" t="s">
        <v>16202</v>
      </c>
      <c r="WPJ1" t="s">
        <v>16203</v>
      </c>
      <c r="WPK1" t="s">
        <v>16204</v>
      </c>
      <c r="WPL1" t="s">
        <v>16205</v>
      </c>
      <c r="WPM1" t="s">
        <v>16206</v>
      </c>
      <c r="WPN1" t="s">
        <v>16207</v>
      </c>
      <c r="WPO1" t="s">
        <v>16208</v>
      </c>
      <c r="WPP1" t="s">
        <v>16209</v>
      </c>
      <c r="WPQ1" t="s">
        <v>16210</v>
      </c>
      <c r="WPR1" t="s">
        <v>16211</v>
      </c>
      <c r="WPS1" t="s">
        <v>16212</v>
      </c>
      <c r="WPT1" t="s">
        <v>16213</v>
      </c>
      <c r="WPU1" t="s">
        <v>16214</v>
      </c>
      <c r="WPV1" t="s">
        <v>16215</v>
      </c>
      <c r="WPW1" t="s">
        <v>16216</v>
      </c>
      <c r="WPX1" t="s">
        <v>16217</v>
      </c>
      <c r="WPY1" t="s">
        <v>16218</v>
      </c>
      <c r="WPZ1" t="s">
        <v>16219</v>
      </c>
      <c r="WQA1" t="s">
        <v>16220</v>
      </c>
      <c r="WQB1" t="s">
        <v>16221</v>
      </c>
      <c r="WQC1" t="s">
        <v>16222</v>
      </c>
      <c r="WQD1" t="s">
        <v>16223</v>
      </c>
      <c r="WQE1" t="s">
        <v>16224</v>
      </c>
      <c r="WQF1" t="s">
        <v>16225</v>
      </c>
      <c r="WQG1" t="s">
        <v>16226</v>
      </c>
      <c r="WQH1" t="s">
        <v>16227</v>
      </c>
      <c r="WQI1" t="s">
        <v>16228</v>
      </c>
      <c r="WQJ1" t="s">
        <v>16229</v>
      </c>
      <c r="WQK1" t="s">
        <v>16230</v>
      </c>
      <c r="WQL1" t="s">
        <v>16231</v>
      </c>
      <c r="WQM1" t="s">
        <v>16232</v>
      </c>
      <c r="WQN1" t="s">
        <v>16233</v>
      </c>
      <c r="WQO1" t="s">
        <v>16234</v>
      </c>
      <c r="WQP1" t="s">
        <v>16235</v>
      </c>
      <c r="WQQ1" t="s">
        <v>16236</v>
      </c>
      <c r="WQR1" t="s">
        <v>16237</v>
      </c>
      <c r="WQS1" t="s">
        <v>16238</v>
      </c>
      <c r="WQT1" t="s">
        <v>16239</v>
      </c>
      <c r="WQU1" t="s">
        <v>16240</v>
      </c>
      <c r="WQV1" t="s">
        <v>16241</v>
      </c>
      <c r="WQW1" t="s">
        <v>16242</v>
      </c>
      <c r="WQX1" t="s">
        <v>16243</v>
      </c>
      <c r="WQY1" t="s">
        <v>16244</v>
      </c>
      <c r="WQZ1" t="s">
        <v>16245</v>
      </c>
      <c r="WRA1" t="s">
        <v>16246</v>
      </c>
      <c r="WRB1" t="s">
        <v>16247</v>
      </c>
      <c r="WRC1" t="s">
        <v>16248</v>
      </c>
      <c r="WRD1" t="s">
        <v>16249</v>
      </c>
      <c r="WRE1" t="s">
        <v>16250</v>
      </c>
      <c r="WRF1" t="s">
        <v>16251</v>
      </c>
      <c r="WRG1" t="s">
        <v>16252</v>
      </c>
      <c r="WRH1" t="s">
        <v>16253</v>
      </c>
      <c r="WRI1" t="s">
        <v>16254</v>
      </c>
      <c r="WRJ1" t="s">
        <v>16255</v>
      </c>
      <c r="WRK1" t="s">
        <v>16256</v>
      </c>
      <c r="WRL1" t="s">
        <v>16257</v>
      </c>
      <c r="WRM1" t="s">
        <v>16258</v>
      </c>
      <c r="WRN1" t="s">
        <v>16259</v>
      </c>
      <c r="WRO1" t="s">
        <v>16260</v>
      </c>
      <c r="WRP1" t="s">
        <v>16261</v>
      </c>
      <c r="WRQ1" t="s">
        <v>16262</v>
      </c>
      <c r="WRR1" t="s">
        <v>16263</v>
      </c>
      <c r="WRS1" t="s">
        <v>16264</v>
      </c>
      <c r="WRT1" t="s">
        <v>16265</v>
      </c>
      <c r="WRU1" t="s">
        <v>16266</v>
      </c>
      <c r="WRV1" t="s">
        <v>16267</v>
      </c>
      <c r="WRW1" t="s">
        <v>16268</v>
      </c>
      <c r="WRX1" t="s">
        <v>16269</v>
      </c>
      <c r="WRY1" t="s">
        <v>16270</v>
      </c>
      <c r="WRZ1" t="s">
        <v>16271</v>
      </c>
      <c r="WSA1" t="s">
        <v>16272</v>
      </c>
      <c r="WSB1" t="s">
        <v>16273</v>
      </c>
      <c r="WSC1" t="s">
        <v>16274</v>
      </c>
      <c r="WSD1" t="s">
        <v>16275</v>
      </c>
      <c r="WSE1" t="s">
        <v>16276</v>
      </c>
      <c r="WSF1" t="s">
        <v>16277</v>
      </c>
      <c r="WSG1" t="s">
        <v>16278</v>
      </c>
      <c r="WSH1" t="s">
        <v>16279</v>
      </c>
      <c r="WSI1" t="s">
        <v>16280</v>
      </c>
      <c r="WSJ1" t="s">
        <v>16281</v>
      </c>
      <c r="WSK1" t="s">
        <v>16282</v>
      </c>
      <c r="WSL1" t="s">
        <v>16283</v>
      </c>
      <c r="WSM1" t="s">
        <v>16284</v>
      </c>
      <c r="WSN1" t="s">
        <v>16285</v>
      </c>
      <c r="WSO1" t="s">
        <v>16286</v>
      </c>
      <c r="WSP1" t="s">
        <v>16287</v>
      </c>
      <c r="WSQ1" t="s">
        <v>16288</v>
      </c>
      <c r="WSR1" t="s">
        <v>16289</v>
      </c>
      <c r="WSS1" t="s">
        <v>16290</v>
      </c>
      <c r="WST1" t="s">
        <v>16291</v>
      </c>
      <c r="WSU1" t="s">
        <v>16292</v>
      </c>
      <c r="WSV1" t="s">
        <v>16293</v>
      </c>
      <c r="WSW1" t="s">
        <v>16294</v>
      </c>
      <c r="WSX1" t="s">
        <v>16295</v>
      </c>
      <c r="WSY1" t="s">
        <v>16296</v>
      </c>
      <c r="WSZ1" t="s">
        <v>16297</v>
      </c>
      <c r="WTA1" t="s">
        <v>16298</v>
      </c>
      <c r="WTB1" t="s">
        <v>16299</v>
      </c>
      <c r="WTC1" t="s">
        <v>16300</v>
      </c>
      <c r="WTD1" t="s">
        <v>16301</v>
      </c>
      <c r="WTE1" t="s">
        <v>16302</v>
      </c>
      <c r="WTF1" t="s">
        <v>16303</v>
      </c>
      <c r="WTG1" t="s">
        <v>16304</v>
      </c>
      <c r="WTH1" t="s">
        <v>16305</v>
      </c>
      <c r="WTI1" t="s">
        <v>16306</v>
      </c>
      <c r="WTJ1" t="s">
        <v>16307</v>
      </c>
      <c r="WTK1" t="s">
        <v>16308</v>
      </c>
      <c r="WTL1" t="s">
        <v>16309</v>
      </c>
      <c r="WTM1" t="s">
        <v>16310</v>
      </c>
      <c r="WTN1" t="s">
        <v>16311</v>
      </c>
      <c r="WTO1" t="s">
        <v>16312</v>
      </c>
      <c r="WTP1" t="s">
        <v>16313</v>
      </c>
      <c r="WTQ1" t="s">
        <v>16314</v>
      </c>
      <c r="WTR1" t="s">
        <v>16315</v>
      </c>
      <c r="WTS1" t="s">
        <v>16316</v>
      </c>
      <c r="WTT1" t="s">
        <v>16317</v>
      </c>
      <c r="WTU1" t="s">
        <v>16318</v>
      </c>
      <c r="WTV1" t="s">
        <v>16319</v>
      </c>
      <c r="WTW1" t="s">
        <v>16320</v>
      </c>
      <c r="WTX1" t="s">
        <v>16321</v>
      </c>
      <c r="WTY1" t="s">
        <v>16322</v>
      </c>
      <c r="WTZ1" t="s">
        <v>16323</v>
      </c>
      <c r="WUA1" t="s">
        <v>16324</v>
      </c>
      <c r="WUB1" t="s">
        <v>16325</v>
      </c>
      <c r="WUC1" t="s">
        <v>16326</v>
      </c>
      <c r="WUD1" t="s">
        <v>16327</v>
      </c>
      <c r="WUE1" t="s">
        <v>16328</v>
      </c>
      <c r="WUF1" t="s">
        <v>16329</v>
      </c>
      <c r="WUG1" t="s">
        <v>16330</v>
      </c>
      <c r="WUH1" t="s">
        <v>16331</v>
      </c>
      <c r="WUI1" t="s">
        <v>16332</v>
      </c>
      <c r="WUJ1" t="s">
        <v>16333</v>
      </c>
      <c r="WUK1" t="s">
        <v>16334</v>
      </c>
      <c r="WUL1" t="s">
        <v>16335</v>
      </c>
      <c r="WUM1" t="s">
        <v>16336</v>
      </c>
      <c r="WUN1" t="s">
        <v>16337</v>
      </c>
      <c r="WUO1" t="s">
        <v>16338</v>
      </c>
      <c r="WUP1" t="s">
        <v>16339</v>
      </c>
      <c r="WUQ1" t="s">
        <v>16340</v>
      </c>
      <c r="WUR1" t="s">
        <v>16341</v>
      </c>
      <c r="WUS1" t="s">
        <v>16342</v>
      </c>
      <c r="WUT1" t="s">
        <v>16343</v>
      </c>
      <c r="WUU1" t="s">
        <v>16344</v>
      </c>
      <c r="WUV1" t="s">
        <v>16345</v>
      </c>
      <c r="WUW1" t="s">
        <v>16346</v>
      </c>
      <c r="WUX1" t="s">
        <v>16347</v>
      </c>
      <c r="WUY1" t="s">
        <v>16348</v>
      </c>
      <c r="WUZ1" t="s">
        <v>16349</v>
      </c>
      <c r="WVA1" t="s">
        <v>16350</v>
      </c>
      <c r="WVB1" t="s">
        <v>16351</v>
      </c>
      <c r="WVC1" t="s">
        <v>16352</v>
      </c>
      <c r="WVD1" t="s">
        <v>16353</v>
      </c>
      <c r="WVE1" t="s">
        <v>16354</v>
      </c>
      <c r="WVF1" t="s">
        <v>16355</v>
      </c>
      <c r="WVG1" t="s">
        <v>16356</v>
      </c>
      <c r="WVH1" t="s">
        <v>16357</v>
      </c>
      <c r="WVI1" t="s">
        <v>16358</v>
      </c>
      <c r="WVJ1" t="s">
        <v>16359</v>
      </c>
      <c r="WVK1" t="s">
        <v>16360</v>
      </c>
      <c r="WVL1" t="s">
        <v>16361</v>
      </c>
      <c r="WVM1" t="s">
        <v>16362</v>
      </c>
      <c r="WVN1" t="s">
        <v>16363</v>
      </c>
      <c r="WVO1" t="s">
        <v>16364</v>
      </c>
      <c r="WVP1" t="s">
        <v>16365</v>
      </c>
      <c r="WVQ1" t="s">
        <v>16366</v>
      </c>
      <c r="WVR1" t="s">
        <v>16367</v>
      </c>
      <c r="WVS1" t="s">
        <v>16368</v>
      </c>
      <c r="WVT1" t="s">
        <v>16369</v>
      </c>
      <c r="WVU1" t="s">
        <v>16370</v>
      </c>
      <c r="WVV1" t="s">
        <v>16371</v>
      </c>
      <c r="WVW1" t="s">
        <v>16372</v>
      </c>
      <c r="WVX1" t="s">
        <v>16373</v>
      </c>
      <c r="WVY1" t="s">
        <v>16374</v>
      </c>
      <c r="WVZ1" t="s">
        <v>16375</v>
      </c>
      <c r="WWA1" t="s">
        <v>16376</v>
      </c>
      <c r="WWB1" t="s">
        <v>16377</v>
      </c>
      <c r="WWC1" t="s">
        <v>16378</v>
      </c>
      <c r="WWD1" t="s">
        <v>16379</v>
      </c>
      <c r="WWE1" t="s">
        <v>16380</v>
      </c>
      <c r="WWF1" t="s">
        <v>16381</v>
      </c>
      <c r="WWG1" t="s">
        <v>16382</v>
      </c>
      <c r="WWH1" t="s">
        <v>16383</v>
      </c>
      <c r="WWI1" t="s">
        <v>16384</v>
      </c>
      <c r="WWJ1" t="s">
        <v>16385</v>
      </c>
      <c r="WWK1" t="s">
        <v>16386</v>
      </c>
      <c r="WWL1" t="s">
        <v>16387</v>
      </c>
      <c r="WWM1" t="s">
        <v>16388</v>
      </c>
      <c r="WWN1" t="s">
        <v>16389</v>
      </c>
      <c r="WWO1" t="s">
        <v>16390</v>
      </c>
      <c r="WWP1" t="s">
        <v>16391</v>
      </c>
      <c r="WWQ1" t="s">
        <v>16392</v>
      </c>
      <c r="WWR1" t="s">
        <v>16393</v>
      </c>
      <c r="WWS1" t="s">
        <v>16394</v>
      </c>
      <c r="WWT1" t="s">
        <v>16395</v>
      </c>
      <c r="WWU1" t="s">
        <v>16396</v>
      </c>
      <c r="WWV1" t="s">
        <v>16397</v>
      </c>
      <c r="WWW1" t="s">
        <v>16398</v>
      </c>
      <c r="WWX1" t="s">
        <v>16399</v>
      </c>
      <c r="WWY1" t="s">
        <v>16400</v>
      </c>
      <c r="WWZ1" t="s">
        <v>16401</v>
      </c>
      <c r="WXA1" t="s">
        <v>16402</v>
      </c>
      <c r="WXB1" t="s">
        <v>16403</v>
      </c>
      <c r="WXC1" t="s">
        <v>16404</v>
      </c>
      <c r="WXD1" t="s">
        <v>16405</v>
      </c>
      <c r="WXE1" t="s">
        <v>16406</v>
      </c>
      <c r="WXF1" t="s">
        <v>16407</v>
      </c>
      <c r="WXG1" t="s">
        <v>16408</v>
      </c>
      <c r="WXH1" t="s">
        <v>16409</v>
      </c>
      <c r="WXI1" t="s">
        <v>16410</v>
      </c>
      <c r="WXJ1" t="s">
        <v>16411</v>
      </c>
      <c r="WXK1" t="s">
        <v>16412</v>
      </c>
      <c r="WXL1" t="s">
        <v>16413</v>
      </c>
      <c r="WXM1" t="s">
        <v>16414</v>
      </c>
      <c r="WXN1" t="s">
        <v>16415</v>
      </c>
      <c r="WXO1" t="s">
        <v>16416</v>
      </c>
      <c r="WXP1" t="s">
        <v>16417</v>
      </c>
      <c r="WXQ1" t="s">
        <v>16418</v>
      </c>
      <c r="WXR1" t="s">
        <v>16419</v>
      </c>
      <c r="WXS1" t="s">
        <v>16420</v>
      </c>
      <c r="WXT1" t="s">
        <v>16421</v>
      </c>
      <c r="WXU1" t="s">
        <v>16422</v>
      </c>
      <c r="WXV1" t="s">
        <v>16423</v>
      </c>
      <c r="WXW1" t="s">
        <v>16424</v>
      </c>
      <c r="WXX1" t="s">
        <v>16425</v>
      </c>
      <c r="WXY1" t="s">
        <v>16426</v>
      </c>
      <c r="WXZ1" t="s">
        <v>16427</v>
      </c>
      <c r="WYA1" t="s">
        <v>16428</v>
      </c>
      <c r="WYB1" t="s">
        <v>16429</v>
      </c>
      <c r="WYC1" t="s">
        <v>16430</v>
      </c>
      <c r="WYD1" t="s">
        <v>16431</v>
      </c>
      <c r="WYE1" t="s">
        <v>16432</v>
      </c>
      <c r="WYF1" t="s">
        <v>16433</v>
      </c>
      <c r="WYG1" t="s">
        <v>16434</v>
      </c>
      <c r="WYH1" t="s">
        <v>16435</v>
      </c>
      <c r="WYI1" t="s">
        <v>16436</v>
      </c>
      <c r="WYJ1" t="s">
        <v>16437</v>
      </c>
      <c r="WYK1" t="s">
        <v>16438</v>
      </c>
      <c r="WYL1" t="s">
        <v>16439</v>
      </c>
      <c r="WYM1" t="s">
        <v>16440</v>
      </c>
      <c r="WYN1" t="s">
        <v>16441</v>
      </c>
      <c r="WYO1" t="s">
        <v>16442</v>
      </c>
      <c r="WYP1" t="s">
        <v>16443</v>
      </c>
      <c r="WYQ1" t="s">
        <v>16444</v>
      </c>
      <c r="WYR1" t="s">
        <v>16445</v>
      </c>
      <c r="WYS1" t="s">
        <v>16446</v>
      </c>
      <c r="WYT1" t="s">
        <v>16447</v>
      </c>
      <c r="WYU1" t="s">
        <v>16448</v>
      </c>
      <c r="WYV1" t="s">
        <v>16449</v>
      </c>
      <c r="WYW1" t="s">
        <v>16450</v>
      </c>
      <c r="WYX1" t="s">
        <v>16451</v>
      </c>
      <c r="WYY1" t="s">
        <v>16452</v>
      </c>
      <c r="WYZ1" t="s">
        <v>16453</v>
      </c>
      <c r="WZA1" t="s">
        <v>16454</v>
      </c>
      <c r="WZB1" t="s">
        <v>16455</v>
      </c>
      <c r="WZC1" t="s">
        <v>16456</v>
      </c>
      <c r="WZD1" t="s">
        <v>16457</v>
      </c>
      <c r="WZE1" t="s">
        <v>16458</v>
      </c>
      <c r="WZF1" t="s">
        <v>16459</v>
      </c>
      <c r="WZG1" t="s">
        <v>16460</v>
      </c>
      <c r="WZH1" t="s">
        <v>16461</v>
      </c>
      <c r="WZI1" t="s">
        <v>16462</v>
      </c>
      <c r="WZJ1" t="s">
        <v>16463</v>
      </c>
      <c r="WZK1" t="s">
        <v>16464</v>
      </c>
      <c r="WZL1" t="s">
        <v>16465</v>
      </c>
      <c r="WZM1" t="s">
        <v>16466</v>
      </c>
      <c r="WZN1" t="s">
        <v>16467</v>
      </c>
      <c r="WZO1" t="s">
        <v>16468</v>
      </c>
      <c r="WZP1" t="s">
        <v>16469</v>
      </c>
      <c r="WZQ1" t="s">
        <v>16470</v>
      </c>
      <c r="WZR1" t="s">
        <v>16471</v>
      </c>
      <c r="WZS1" t="s">
        <v>16472</v>
      </c>
      <c r="WZT1" t="s">
        <v>16473</v>
      </c>
      <c r="WZU1" t="s">
        <v>16474</v>
      </c>
      <c r="WZV1" t="s">
        <v>16475</v>
      </c>
      <c r="WZW1" t="s">
        <v>16476</v>
      </c>
      <c r="WZX1" t="s">
        <v>16477</v>
      </c>
      <c r="WZY1" t="s">
        <v>16478</v>
      </c>
      <c r="WZZ1" t="s">
        <v>16479</v>
      </c>
      <c r="XAA1" t="s">
        <v>16480</v>
      </c>
      <c r="XAB1" t="s">
        <v>16481</v>
      </c>
      <c r="XAC1" t="s">
        <v>16482</v>
      </c>
      <c r="XAD1" t="s">
        <v>16483</v>
      </c>
      <c r="XAE1" t="s">
        <v>16484</v>
      </c>
      <c r="XAF1" t="s">
        <v>16485</v>
      </c>
      <c r="XAG1" t="s">
        <v>16486</v>
      </c>
      <c r="XAH1" t="s">
        <v>16487</v>
      </c>
      <c r="XAI1" t="s">
        <v>16488</v>
      </c>
      <c r="XAJ1" t="s">
        <v>16489</v>
      </c>
      <c r="XAK1" t="s">
        <v>16490</v>
      </c>
      <c r="XAL1" t="s">
        <v>16491</v>
      </c>
      <c r="XAM1" t="s">
        <v>16492</v>
      </c>
      <c r="XAN1" t="s">
        <v>16493</v>
      </c>
      <c r="XAO1" t="s">
        <v>16494</v>
      </c>
      <c r="XAP1" t="s">
        <v>16495</v>
      </c>
      <c r="XAQ1" t="s">
        <v>16496</v>
      </c>
      <c r="XAR1" t="s">
        <v>16497</v>
      </c>
      <c r="XAS1" t="s">
        <v>16498</v>
      </c>
      <c r="XAT1" t="s">
        <v>16499</v>
      </c>
      <c r="XAU1" t="s">
        <v>16500</v>
      </c>
      <c r="XAV1" t="s">
        <v>16501</v>
      </c>
      <c r="XAW1" t="s">
        <v>16502</v>
      </c>
      <c r="XAX1" t="s">
        <v>16503</v>
      </c>
      <c r="XAY1" t="s">
        <v>16504</v>
      </c>
      <c r="XAZ1" t="s">
        <v>16505</v>
      </c>
      <c r="XBA1" t="s">
        <v>16506</v>
      </c>
      <c r="XBB1" t="s">
        <v>16507</v>
      </c>
      <c r="XBC1" t="s">
        <v>16508</v>
      </c>
      <c r="XBD1" t="s">
        <v>16509</v>
      </c>
      <c r="XBE1" t="s">
        <v>16510</v>
      </c>
      <c r="XBF1" t="s">
        <v>16511</v>
      </c>
      <c r="XBG1" t="s">
        <v>16512</v>
      </c>
      <c r="XBH1" t="s">
        <v>16513</v>
      </c>
      <c r="XBI1" t="s">
        <v>16514</v>
      </c>
      <c r="XBJ1" t="s">
        <v>16515</v>
      </c>
      <c r="XBK1" t="s">
        <v>16516</v>
      </c>
      <c r="XBL1" t="s">
        <v>16517</v>
      </c>
      <c r="XBM1" t="s">
        <v>16518</v>
      </c>
      <c r="XBN1" t="s">
        <v>16519</v>
      </c>
      <c r="XBO1" t="s">
        <v>16520</v>
      </c>
      <c r="XBP1" t="s">
        <v>16521</v>
      </c>
      <c r="XBQ1" t="s">
        <v>16522</v>
      </c>
      <c r="XBR1" t="s">
        <v>16523</v>
      </c>
      <c r="XBS1" t="s">
        <v>16524</v>
      </c>
      <c r="XBT1" t="s">
        <v>16525</v>
      </c>
      <c r="XBU1" t="s">
        <v>16526</v>
      </c>
      <c r="XBV1" t="s">
        <v>16527</v>
      </c>
      <c r="XBW1" t="s">
        <v>16528</v>
      </c>
      <c r="XBX1" t="s">
        <v>16529</v>
      </c>
      <c r="XBY1" t="s">
        <v>16530</v>
      </c>
      <c r="XBZ1" t="s">
        <v>16531</v>
      </c>
      <c r="XCA1" t="s">
        <v>16532</v>
      </c>
      <c r="XCB1" t="s">
        <v>16533</v>
      </c>
      <c r="XCC1" t="s">
        <v>16534</v>
      </c>
      <c r="XCD1" t="s">
        <v>16535</v>
      </c>
      <c r="XCE1" t="s">
        <v>16536</v>
      </c>
      <c r="XCF1" t="s">
        <v>16537</v>
      </c>
      <c r="XCG1" t="s">
        <v>16538</v>
      </c>
      <c r="XCH1" t="s">
        <v>16539</v>
      </c>
      <c r="XCI1" t="s">
        <v>16540</v>
      </c>
      <c r="XCJ1" t="s">
        <v>16541</v>
      </c>
      <c r="XCK1" t="s">
        <v>16542</v>
      </c>
      <c r="XCL1" t="s">
        <v>16543</v>
      </c>
      <c r="XCM1" t="s">
        <v>16544</v>
      </c>
      <c r="XCN1" t="s">
        <v>16545</v>
      </c>
      <c r="XCO1" t="s">
        <v>16546</v>
      </c>
      <c r="XCP1" t="s">
        <v>16547</v>
      </c>
      <c r="XCQ1" t="s">
        <v>16548</v>
      </c>
      <c r="XCR1" t="s">
        <v>16549</v>
      </c>
      <c r="XCS1" t="s">
        <v>16550</v>
      </c>
      <c r="XCT1" t="s">
        <v>16551</v>
      </c>
      <c r="XCU1" t="s">
        <v>16552</v>
      </c>
      <c r="XCV1" t="s">
        <v>16553</v>
      </c>
      <c r="XCW1" t="s">
        <v>16554</v>
      </c>
      <c r="XCX1" t="s">
        <v>16555</v>
      </c>
      <c r="XCY1" t="s">
        <v>16556</v>
      </c>
      <c r="XCZ1" t="s">
        <v>16557</v>
      </c>
      <c r="XDA1" t="s">
        <v>16558</v>
      </c>
      <c r="XDB1" t="s">
        <v>16559</v>
      </c>
      <c r="XDC1" t="s">
        <v>16560</v>
      </c>
      <c r="XDD1" t="s">
        <v>16561</v>
      </c>
      <c r="XDE1" t="s">
        <v>16562</v>
      </c>
      <c r="XDF1" t="s">
        <v>16563</v>
      </c>
      <c r="XDG1" t="s">
        <v>16564</v>
      </c>
      <c r="XDH1" t="s">
        <v>16565</v>
      </c>
      <c r="XDI1" t="s">
        <v>16566</v>
      </c>
      <c r="XDJ1" t="s">
        <v>16567</v>
      </c>
      <c r="XDK1" t="s">
        <v>16568</v>
      </c>
      <c r="XDL1" t="s">
        <v>16569</v>
      </c>
      <c r="XDM1" t="s">
        <v>16570</v>
      </c>
      <c r="XDN1" t="s">
        <v>16571</v>
      </c>
      <c r="XDO1" t="s">
        <v>16572</v>
      </c>
      <c r="XDP1" t="s">
        <v>16573</v>
      </c>
      <c r="XDQ1" t="s">
        <v>16574</v>
      </c>
      <c r="XDR1" t="s">
        <v>16575</v>
      </c>
      <c r="XDS1" t="s">
        <v>16576</v>
      </c>
      <c r="XDT1" t="s">
        <v>16577</v>
      </c>
      <c r="XDU1" t="s">
        <v>16578</v>
      </c>
      <c r="XDV1" t="s">
        <v>16579</v>
      </c>
      <c r="XDW1" t="s">
        <v>16580</v>
      </c>
      <c r="XDX1" t="s">
        <v>16581</v>
      </c>
      <c r="XDY1" t="s">
        <v>16582</v>
      </c>
      <c r="XDZ1" t="s">
        <v>16583</v>
      </c>
      <c r="XEA1" t="s">
        <v>16584</v>
      </c>
      <c r="XEB1" t="s">
        <v>16585</v>
      </c>
      <c r="XEC1" t="s">
        <v>16586</v>
      </c>
      <c r="XED1" t="s">
        <v>16587</v>
      </c>
      <c r="XEE1" t="s">
        <v>16588</v>
      </c>
      <c r="XEF1" t="s">
        <v>16589</v>
      </c>
      <c r="XEG1" t="s">
        <v>16590</v>
      </c>
      <c r="XEH1" t="s">
        <v>16591</v>
      </c>
      <c r="XEI1" t="s">
        <v>16592</v>
      </c>
      <c r="XEJ1" t="s">
        <v>16593</v>
      </c>
      <c r="XEK1" t="s">
        <v>16594</v>
      </c>
      <c r="XEL1" t="s">
        <v>16595</v>
      </c>
      <c r="XEM1" t="s">
        <v>16596</v>
      </c>
      <c r="XEN1" t="s">
        <v>16597</v>
      </c>
      <c r="XEO1" t="s">
        <v>16598</v>
      </c>
      <c r="XEP1" t="s">
        <v>16599</v>
      </c>
      <c r="XEQ1" t="s">
        <v>16600</v>
      </c>
      <c r="XER1" t="s">
        <v>16601</v>
      </c>
      <c r="XES1" t="s">
        <v>16602</v>
      </c>
      <c r="XET1" t="s">
        <v>16603</v>
      </c>
      <c r="XEU1" t="s">
        <v>16604</v>
      </c>
      <c r="XEV1" t="s">
        <v>16605</v>
      </c>
      <c r="XEW1" t="s">
        <v>16606</v>
      </c>
      <c r="XEX1" t="s">
        <v>16607</v>
      </c>
      <c r="XEY1" t="s">
        <v>16608</v>
      </c>
      <c r="XEZ1" t="s">
        <v>16609</v>
      </c>
      <c r="XFA1" t="s">
        <v>16610</v>
      </c>
      <c r="XFB1" t="s">
        <v>16611</v>
      </c>
      <c r="XFC1" t="s">
        <v>16612</v>
      </c>
      <c r="XFD1" t="s">
        <v>16613</v>
      </c>
    </row>
    <row r="2" spans="1:16384" hidden="1">
      <c r="A2" s="108" t="s">
        <v>16614</v>
      </c>
      <c r="B2" s="111" t="s">
        <v>16615</v>
      </c>
      <c r="C2" s="112" t="s">
        <v>16616</v>
      </c>
      <c r="D2" s="113">
        <v>25000</v>
      </c>
      <c r="E2" s="114"/>
      <c r="F2" s="114"/>
      <c r="G2" s="114"/>
      <c r="H2" s="114">
        <v>2</v>
      </c>
      <c r="I2" s="114" t="s">
        <v>16617</v>
      </c>
      <c r="J2" s="114">
        <v>3</v>
      </c>
      <c r="K2" s="114">
        <v>1</v>
      </c>
      <c r="L2" s="114" t="s">
        <v>16617</v>
      </c>
      <c r="M2" s="114">
        <v>1</v>
      </c>
      <c r="N2" s="115"/>
      <c r="O2" s="115">
        <v>76.400000000000006</v>
      </c>
      <c r="P2" s="115"/>
    </row>
    <row r="3" spans="1:16384" hidden="1">
      <c r="A3" s="108" t="s">
        <v>16614</v>
      </c>
      <c r="B3" s="111" t="s">
        <v>16618</v>
      </c>
      <c r="C3" s="112" t="s">
        <v>16619</v>
      </c>
      <c r="D3" s="113">
        <v>25000</v>
      </c>
      <c r="E3" s="114"/>
      <c r="F3" s="114"/>
      <c r="G3" s="114"/>
      <c r="H3" s="114">
        <v>2</v>
      </c>
      <c r="I3" s="114" t="s">
        <v>16617</v>
      </c>
      <c r="J3" s="114">
        <v>3</v>
      </c>
      <c r="K3" s="114">
        <v>1</v>
      </c>
      <c r="L3" s="114" t="s">
        <v>16617</v>
      </c>
      <c r="M3" s="114">
        <v>1</v>
      </c>
      <c r="N3" s="115"/>
      <c r="O3" s="116">
        <v>76.400000000000006</v>
      </c>
      <c r="P3" s="115"/>
    </row>
    <row r="4" spans="1:16384" customFormat="1">
      <c r="A4" s="110" t="s">
        <v>16620</v>
      </c>
      <c r="B4" s="101" t="s">
        <v>16621</v>
      </c>
      <c r="C4" s="79"/>
      <c r="D4" s="81">
        <v>16000</v>
      </c>
      <c r="E4" s="63"/>
      <c r="F4" s="63"/>
      <c r="G4" s="63"/>
      <c r="H4" s="63"/>
      <c r="I4" s="62"/>
      <c r="J4" s="63"/>
      <c r="K4" s="63"/>
      <c r="L4" s="62"/>
      <c r="M4" s="63"/>
      <c r="N4" s="63"/>
      <c r="O4" s="63"/>
      <c r="P4" s="63"/>
      <c r="R4" s="59"/>
    </row>
    <row r="5" spans="1:16384" customFormat="1" hidden="1">
      <c r="A5" s="87" t="s">
        <v>16622</v>
      </c>
      <c r="B5" s="66" t="s">
        <v>16623</v>
      </c>
      <c r="C5" s="66" t="s">
        <v>16624</v>
      </c>
      <c r="D5" s="84">
        <v>14795</v>
      </c>
      <c r="E5" s="68">
        <v>0.36</v>
      </c>
      <c r="F5" s="68">
        <v>143</v>
      </c>
      <c r="G5" s="68">
        <v>13</v>
      </c>
      <c r="H5" s="67">
        <v>1</v>
      </c>
      <c r="I5" s="67" t="s">
        <v>16617</v>
      </c>
      <c r="J5" s="67">
        <v>14</v>
      </c>
      <c r="K5" s="67">
        <v>5</v>
      </c>
      <c r="L5" s="67" t="s">
        <v>16617</v>
      </c>
      <c r="M5" s="67" t="s">
        <v>16617</v>
      </c>
      <c r="N5" s="68"/>
      <c r="O5" s="68"/>
      <c r="P5" s="68"/>
    </row>
    <row r="6" spans="1:16384" customFormat="1" hidden="1">
      <c r="A6" s="87" t="s">
        <v>16622</v>
      </c>
      <c r="B6" s="66" t="s">
        <v>16625</v>
      </c>
      <c r="C6" s="66" t="s">
        <v>16626</v>
      </c>
      <c r="D6" s="84">
        <v>14795</v>
      </c>
      <c r="E6" s="68">
        <v>0.36</v>
      </c>
      <c r="F6" s="68">
        <v>143</v>
      </c>
      <c r="G6" s="68">
        <v>13</v>
      </c>
      <c r="H6" s="67">
        <v>1</v>
      </c>
      <c r="I6" s="67" t="s">
        <v>16617</v>
      </c>
      <c r="J6" s="67">
        <v>14</v>
      </c>
      <c r="K6" s="67">
        <v>5</v>
      </c>
      <c r="L6" s="67" t="s">
        <v>16617</v>
      </c>
      <c r="M6" s="67" t="s">
        <v>16617</v>
      </c>
      <c r="N6" s="63"/>
      <c r="O6" s="63"/>
      <c r="P6" s="63"/>
    </row>
    <row r="7" spans="1:16384" customFormat="1" hidden="1">
      <c r="A7" s="60" t="s">
        <v>16614</v>
      </c>
      <c r="B7" s="79" t="s">
        <v>16627</v>
      </c>
      <c r="C7" s="79" t="s">
        <v>16628</v>
      </c>
      <c r="D7" s="88">
        <v>14000</v>
      </c>
      <c r="E7" s="62"/>
      <c r="F7" s="62"/>
      <c r="G7" s="62"/>
      <c r="H7" s="62">
        <v>2</v>
      </c>
      <c r="I7" s="62" t="s">
        <v>16617</v>
      </c>
      <c r="J7" s="62">
        <v>3</v>
      </c>
      <c r="K7" s="62">
        <v>1</v>
      </c>
      <c r="L7" s="62" t="s">
        <v>16617</v>
      </c>
      <c r="M7" s="62">
        <v>1</v>
      </c>
      <c r="N7" s="63"/>
      <c r="O7" s="63">
        <v>76.400000000000006</v>
      </c>
      <c r="P7" s="63"/>
    </row>
    <row r="8" spans="1:16384" customFormat="1" hidden="1">
      <c r="A8" s="87" t="s">
        <v>16629</v>
      </c>
      <c r="B8" s="66" t="s">
        <v>16630</v>
      </c>
      <c r="C8" s="102" t="s">
        <v>16631</v>
      </c>
      <c r="D8" s="84">
        <v>14000</v>
      </c>
      <c r="E8" s="68"/>
      <c r="F8" s="67"/>
      <c r="G8" s="67"/>
      <c r="H8" s="67"/>
      <c r="I8" s="67"/>
      <c r="J8" s="67"/>
      <c r="K8" s="67"/>
      <c r="L8" s="67"/>
      <c r="M8" s="67"/>
      <c r="N8" s="68"/>
      <c r="O8" s="68"/>
      <c r="P8" s="68"/>
    </row>
    <row r="9" spans="1:16384" customFormat="1">
      <c r="A9" s="101" t="s">
        <v>16620</v>
      </c>
      <c r="B9" s="79" t="s">
        <v>16632</v>
      </c>
      <c r="C9" s="79"/>
      <c r="D9" s="81">
        <v>13000</v>
      </c>
      <c r="E9" s="63"/>
      <c r="F9" s="63"/>
      <c r="G9" s="63"/>
      <c r="H9" s="63"/>
      <c r="I9" s="62"/>
      <c r="J9" s="63"/>
      <c r="K9" s="63"/>
      <c r="L9" s="62"/>
      <c r="M9" s="63"/>
      <c r="N9" s="63"/>
      <c r="O9" s="63"/>
      <c r="P9" s="63"/>
    </row>
    <row r="10" spans="1:16384" customFormat="1" hidden="1">
      <c r="A10" s="101" t="s">
        <v>16622</v>
      </c>
      <c r="B10" s="79" t="s">
        <v>16633</v>
      </c>
      <c r="C10" s="79"/>
      <c r="D10" s="81">
        <v>12000</v>
      </c>
      <c r="E10" s="79"/>
      <c r="F10" s="63">
        <v>143</v>
      </c>
      <c r="G10" s="63">
        <v>13</v>
      </c>
      <c r="H10" s="62">
        <v>1</v>
      </c>
      <c r="I10" s="62" t="s">
        <v>16617</v>
      </c>
      <c r="J10" s="62">
        <v>14</v>
      </c>
      <c r="K10" s="62">
        <v>5</v>
      </c>
      <c r="L10" s="62" t="s">
        <v>16617</v>
      </c>
      <c r="M10" s="62" t="s">
        <v>16617</v>
      </c>
      <c r="N10" s="68"/>
      <c r="O10" s="68"/>
      <c r="P10" s="68"/>
    </row>
    <row r="11" spans="1:16384" customFormat="1" hidden="1">
      <c r="A11" s="101" t="s">
        <v>16634</v>
      </c>
      <c r="B11" s="79" t="s">
        <v>16635</v>
      </c>
      <c r="C11" s="103"/>
      <c r="D11" s="81">
        <v>10850</v>
      </c>
      <c r="E11" s="63">
        <v>0.46200000000000002</v>
      </c>
      <c r="F11" s="62"/>
      <c r="G11" s="62"/>
      <c r="H11" s="62" t="s">
        <v>16636</v>
      </c>
      <c r="I11" s="62" t="s">
        <v>16617</v>
      </c>
      <c r="J11" s="62">
        <v>7</v>
      </c>
      <c r="K11" s="62">
        <v>1</v>
      </c>
      <c r="L11" s="62" t="s">
        <v>16617</v>
      </c>
      <c r="M11" s="62">
        <v>2</v>
      </c>
      <c r="N11" s="63"/>
      <c r="O11" s="63"/>
      <c r="P11" s="63"/>
    </row>
    <row r="12" spans="1:16384" customFormat="1">
      <c r="A12" s="101" t="s">
        <v>16620</v>
      </c>
      <c r="B12" s="79" t="s">
        <v>16637</v>
      </c>
      <c r="C12" s="79"/>
      <c r="D12" s="81">
        <v>10000</v>
      </c>
      <c r="E12" s="63"/>
      <c r="F12" s="63"/>
      <c r="G12" s="63"/>
      <c r="H12" s="63"/>
      <c r="I12" s="62"/>
      <c r="J12" s="63"/>
      <c r="K12" s="63"/>
      <c r="L12" s="62"/>
      <c r="M12" s="63"/>
      <c r="N12" s="63"/>
      <c r="O12" s="63"/>
      <c r="P12" s="63"/>
    </row>
    <row r="13" spans="1:16384" customFormat="1" hidden="1">
      <c r="A13" s="60" t="s">
        <v>16638</v>
      </c>
      <c r="B13" s="79" t="s">
        <v>16639</v>
      </c>
      <c r="C13" s="79" t="s">
        <v>16640</v>
      </c>
      <c r="D13" s="81">
        <v>9000</v>
      </c>
      <c r="E13" s="63">
        <v>0.39</v>
      </c>
      <c r="F13" s="63">
        <v>82</v>
      </c>
      <c r="G13" s="63">
        <v>10</v>
      </c>
      <c r="H13" s="62" t="s">
        <v>16641</v>
      </c>
      <c r="I13" s="62" t="s">
        <v>16617</v>
      </c>
      <c r="J13" s="63">
        <v>7</v>
      </c>
      <c r="K13" s="63">
        <v>5</v>
      </c>
      <c r="L13" s="62" t="s">
        <v>16617</v>
      </c>
      <c r="M13" s="63">
        <v>3</v>
      </c>
      <c r="N13" s="63">
        <v>112.3</v>
      </c>
      <c r="O13" s="63">
        <v>41.8</v>
      </c>
      <c r="P13" s="81">
        <v>3240</v>
      </c>
    </row>
    <row r="14" spans="1:16384" customFormat="1" hidden="1">
      <c r="A14" s="87" t="s">
        <v>16642</v>
      </c>
      <c r="B14" s="66" t="s">
        <v>16643</v>
      </c>
      <c r="C14" s="66" t="s">
        <v>16644</v>
      </c>
      <c r="D14" s="80">
        <v>6500</v>
      </c>
      <c r="E14" s="67"/>
      <c r="F14" s="67"/>
      <c r="G14" s="67"/>
      <c r="H14" s="67" t="s">
        <v>16641</v>
      </c>
      <c r="I14" s="67" t="s">
        <v>16617</v>
      </c>
      <c r="J14" s="67">
        <v>6</v>
      </c>
      <c r="K14" s="67">
        <v>1</v>
      </c>
      <c r="L14" s="67" t="s">
        <v>16617</v>
      </c>
      <c r="M14" s="68">
        <v>2</v>
      </c>
      <c r="N14" s="67"/>
      <c r="O14" s="67"/>
      <c r="P14" s="67"/>
    </row>
    <row r="15" spans="1:16384" customFormat="1" hidden="1">
      <c r="A15" s="75" t="s">
        <v>16645</v>
      </c>
      <c r="B15" s="76" t="s">
        <v>16646</v>
      </c>
      <c r="C15" s="76" t="s">
        <v>16647</v>
      </c>
      <c r="D15" s="82">
        <v>6000</v>
      </c>
      <c r="E15" s="77"/>
      <c r="F15" s="77"/>
      <c r="G15" s="77"/>
      <c r="H15" s="77"/>
      <c r="I15" s="77"/>
      <c r="J15" s="77"/>
      <c r="K15" s="77"/>
      <c r="L15" s="77"/>
      <c r="M15" s="77"/>
      <c r="N15" s="78"/>
      <c r="O15" s="78"/>
      <c r="P15" s="77"/>
    </row>
    <row r="16" spans="1:16384" customFormat="1" hidden="1">
      <c r="A16" s="70" t="s">
        <v>16648</v>
      </c>
      <c r="B16" s="71" t="s">
        <v>16649</v>
      </c>
      <c r="C16" s="71" t="s">
        <v>16650</v>
      </c>
      <c r="D16" s="85">
        <v>5730</v>
      </c>
      <c r="E16" s="73"/>
      <c r="F16" s="73"/>
      <c r="G16" s="73"/>
      <c r="H16" s="73">
        <v>2</v>
      </c>
      <c r="I16" s="73">
        <v>6</v>
      </c>
      <c r="J16" s="73">
        <v>9</v>
      </c>
      <c r="K16" s="73">
        <v>1</v>
      </c>
      <c r="L16" s="72" t="s">
        <v>16617</v>
      </c>
      <c r="M16" s="73">
        <v>3</v>
      </c>
      <c r="N16" s="67">
        <v>108.8</v>
      </c>
      <c r="O16" s="67"/>
      <c r="P16" s="67"/>
    </row>
    <row r="17" spans="1:16" hidden="1">
      <c r="A17" s="87" t="s">
        <v>16642</v>
      </c>
      <c r="B17" s="66" t="s">
        <v>16651</v>
      </c>
      <c r="C17" s="66" t="s">
        <v>16652</v>
      </c>
      <c r="D17" s="80">
        <v>5500</v>
      </c>
      <c r="E17" s="67">
        <v>0.64</v>
      </c>
      <c r="F17" s="67">
        <v>58</v>
      </c>
      <c r="G17" s="67">
        <v>5.6</v>
      </c>
      <c r="H17" s="67" t="s">
        <v>16641</v>
      </c>
      <c r="I17" s="67" t="s">
        <v>16617</v>
      </c>
      <c r="J17" s="67">
        <v>6</v>
      </c>
      <c r="K17" s="67">
        <v>1</v>
      </c>
      <c r="L17" s="67" t="s">
        <v>16617</v>
      </c>
      <c r="M17" s="68">
        <v>2</v>
      </c>
      <c r="N17" s="67"/>
      <c r="O17" s="67"/>
      <c r="P17" s="67"/>
    </row>
    <row r="18" spans="1:16">
      <c r="A18" s="87" t="s">
        <v>16653</v>
      </c>
      <c r="B18" s="66" t="s">
        <v>16654</v>
      </c>
      <c r="C18" s="66" t="s">
        <v>16655</v>
      </c>
      <c r="D18" s="84">
        <v>5492</v>
      </c>
      <c r="E18" s="68"/>
      <c r="F18" s="68"/>
      <c r="G18" s="68"/>
      <c r="H18" s="68" t="s">
        <v>16636</v>
      </c>
      <c r="I18" s="68" t="s">
        <v>16656</v>
      </c>
      <c r="J18" s="68" t="s">
        <v>16656</v>
      </c>
      <c r="K18" s="68">
        <v>1</v>
      </c>
      <c r="L18" s="68">
        <v>1</v>
      </c>
      <c r="M18" s="68">
        <v>2</v>
      </c>
      <c r="N18" s="78">
        <v>84</v>
      </c>
      <c r="O18" s="78">
        <v>33</v>
      </c>
      <c r="P18" s="86">
        <v>1060</v>
      </c>
    </row>
    <row r="19" spans="1:16">
      <c r="A19" s="87" t="s">
        <v>16653</v>
      </c>
      <c r="B19" s="66" t="s">
        <v>16657</v>
      </c>
      <c r="C19" s="66" t="s">
        <v>16658</v>
      </c>
      <c r="D19" s="84">
        <v>5492</v>
      </c>
      <c r="E19" s="68"/>
      <c r="F19" s="68"/>
      <c r="G19" s="68"/>
      <c r="H19" s="68" t="s">
        <v>16636</v>
      </c>
      <c r="I19" s="68" t="s">
        <v>16656</v>
      </c>
      <c r="J19" s="68" t="s">
        <v>16656</v>
      </c>
      <c r="K19" s="68">
        <v>1</v>
      </c>
      <c r="L19" s="68">
        <v>1</v>
      </c>
      <c r="M19" s="68">
        <v>2</v>
      </c>
      <c r="N19" s="78">
        <v>84</v>
      </c>
      <c r="O19" s="78">
        <v>33</v>
      </c>
      <c r="P19" s="86">
        <v>1060</v>
      </c>
    </row>
    <row r="20" spans="1:16" hidden="1">
      <c r="A20" s="87" t="s">
        <v>16648</v>
      </c>
      <c r="B20" s="66" t="s">
        <v>16659</v>
      </c>
      <c r="C20" s="66" t="s">
        <v>16660</v>
      </c>
      <c r="D20" s="84">
        <v>5095</v>
      </c>
      <c r="E20" s="68"/>
      <c r="F20" s="68"/>
      <c r="G20" s="68"/>
      <c r="H20" s="68">
        <v>2</v>
      </c>
      <c r="I20" s="68">
        <v>6</v>
      </c>
      <c r="J20" s="68">
        <v>9</v>
      </c>
      <c r="K20" s="68">
        <v>1</v>
      </c>
      <c r="L20" s="67" t="s">
        <v>16617</v>
      </c>
      <c r="M20" s="68">
        <v>3</v>
      </c>
      <c r="N20" s="67">
        <v>108.8</v>
      </c>
      <c r="O20" s="67"/>
      <c r="P20" s="80">
        <v>2193</v>
      </c>
    </row>
    <row r="21" spans="1:16" hidden="1">
      <c r="A21" s="70" t="s">
        <v>16648</v>
      </c>
      <c r="B21" s="71" t="s">
        <v>16661</v>
      </c>
      <c r="C21" s="71" t="s">
        <v>16662</v>
      </c>
      <c r="D21" s="85">
        <v>5095</v>
      </c>
      <c r="E21" s="73">
        <v>0.39</v>
      </c>
      <c r="F21" s="73">
        <v>47</v>
      </c>
      <c r="G21" s="73">
        <v>13.5</v>
      </c>
      <c r="H21" s="73">
        <v>2</v>
      </c>
      <c r="I21" s="73">
        <v>6</v>
      </c>
      <c r="J21" s="73">
        <v>9</v>
      </c>
      <c r="K21" s="73">
        <v>1</v>
      </c>
      <c r="L21" s="72" t="s">
        <v>16617</v>
      </c>
      <c r="M21" s="73">
        <v>3</v>
      </c>
      <c r="N21" s="67">
        <v>108.8</v>
      </c>
      <c r="O21" s="67"/>
      <c r="P21" s="67"/>
    </row>
    <row r="22" spans="1:16" hidden="1">
      <c r="A22" s="60" t="s">
        <v>16663</v>
      </c>
      <c r="B22" s="79" t="s">
        <v>16664</v>
      </c>
      <c r="C22" s="79"/>
      <c r="D22" s="81">
        <v>5000</v>
      </c>
      <c r="E22" s="62">
        <v>0.41</v>
      </c>
      <c r="F22" s="62">
        <v>26</v>
      </c>
      <c r="G22" s="62"/>
      <c r="H22" s="63" t="s">
        <v>16636</v>
      </c>
      <c r="I22" s="62" t="s">
        <v>16617</v>
      </c>
      <c r="J22" s="62">
        <v>8</v>
      </c>
      <c r="K22" s="62">
        <v>2</v>
      </c>
      <c r="L22" s="62" t="s">
        <v>16617</v>
      </c>
      <c r="M22" s="62">
        <v>2</v>
      </c>
      <c r="N22" s="63"/>
      <c r="O22" s="63"/>
      <c r="P22" s="63"/>
    </row>
    <row r="23" spans="1:16" hidden="1">
      <c r="A23" s="87" t="s">
        <v>16629</v>
      </c>
      <c r="B23" s="66" t="s">
        <v>16665</v>
      </c>
      <c r="C23" s="66" t="s">
        <v>16666</v>
      </c>
      <c r="D23" s="84">
        <v>4973</v>
      </c>
      <c r="E23" s="68"/>
      <c r="F23" s="68"/>
      <c r="G23" s="68"/>
      <c r="H23" s="68">
        <v>1</v>
      </c>
      <c r="I23" s="67" t="s">
        <v>16617</v>
      </c>
      <c r="J23" s="68">
        <v>10</v>
      </c>
      <c r="K23" s="68">
        <v>3</v>
      </c>
      <c r="L23" s="67" t="s">
        <v>16617</v>
      </c>
      <c r="M23" s="67" t="s">
        <v>16617</v>
      </c>
      <c r="N23" s="63"/>
      <c r="O23" s="63"/>
      <c r="P23" s="63"/>
    </row>
    <row r="24" spans="1:16" hidden="1">
      <c r="A24" s="87" t="s">
        <v>16629</v>
      </c>
      <c r="B24" s="66" t="s">
        <v>16667</v>
      </c>
      <c r="C24" s="66" t="s">
        <v>16668</v>
      </c>
      <c r="D24" s="84">
        <v>4973</v>
      </c>
      <c r="E24" s="68"/>
      <c r="F24" s="68"/>
      <c r="G24" s="68"/>
      <c r="H24" s="68">
        <v>1</v>
      </c>
      <c r="I24" s="67" t="s">
        <v>16617</v>
      </c>
      <c r="J24" s="68">
        <v>10</v>
      </c>
      <c r="K24" s="68">
        <v>3</v>
      </c>
      <c r="L24" s="67" t="s">
        <v>16617</v>
      </c>
      <c r="M24" s="67" t="s">
        <v>16617</v>
      </c>
      <c r="N24" s="68"/>
      <c r="O24" s="68"/>
      <c r="P24" s="68"/>
    </row>
    <row r="25" spans="1:16" hidden="1">
      <c r="A25" s="70" t="s">
        <v>16669</v>
      </c>
      <c r="B25" s="71" t="s">
        <v>16670</v>
      </c>
      <c r="C25" s="71" t="s">
        <v>16671</v>
      </c>
      <c r="D25" s="85">
        <v>4867</v>
      </c>
      <c r="E25" s="73">
        <v>0.5</v>
      </c>
      <c r="F25" s="73"/>
      <c r="G25" s="73">
        <v>9.3000000000000007</v>
      </c>
      <c r="H25" s="73" t="s">
        <v>16641</v>
      </c>
      <c r="I25" s="73" t="s">
        <v>16617</v>
      </c>
      <c r="J25" s="73" t="s">
        <v>16672</v>
      </c>
      <c r="K25" s="73">
        <v>2</v>
      </c>
      <c r="L25" s="73" t="s">
        <v>16617</v>
      </c>
      <c r="M25" s="73">
        <v>2</v>
      </c>
      <c r="N25" s="73">
        <v>48.5</v>
      </c>
      <c r="O25" s="73">
        <v>28.7</v>
      </c>
      <c r="P25" s="73">
        <v>832</v>
      </c>
    </row>
    <row r="26" spans="1:16" hidden="1">
      <c r="A26" s="87" t="s">
        <v>16648</v>
      </c>
      <c r="B26" s="66" t="s">
        <v>16673</v>
      </c>
      <c r="C26" s="66" t="s">
        <v>16674</v>
      </c>
      <c r="D26" s="84">
        <v>4850</v>
      </c>
      <c r="E26" s="68"/>
      <c r="F26" s="68"/>
      <c r="G26" s="68"/>
      <c r="H26" s="68">
        <v>2</v>
      </c>
      <c r="I26" s="68">
        <v>6</v>
      </c>
      <c r="J26" s="68">
        <v>9</v>
      </c>
      <c r="K26" s="68">
        <v>1</v>
      </c>
      <c r="L26" s="67" t="s">
        <v>16617</v>
      </c>
      <c r="M26" s="68">
        <v>3</v>
      </c>
      <c r="N26" s="67">
        <v>108.8</v>
      </c>
      <c r="O26" s="67"/>
      <c r="P26" s="80">
        <v>2285</v>
      </c>
    </row>
    <row r="27" spans="1:16">
      <c r="A27" s="106" t="s">
        <v>16675</v>
      </c>
      <c r="B27" s="76" t="s">
        <v>16676</v>
      </c>
      <c r="C27" s="76" t="s">
        <v>16677</v>
      </c>
      <c r="D27" s="86">
        <v>4800</v>
      </c>
      <c r="E27" s="78">
        <v>0.68799999999999994</v>
      </c>
      <c r="F27" s="78"/>
      <c r="G27" s="78"/>
      <c r="H27" s="78" t="s">
        <v>16641</v>
      </c>
      <c r="I27" s="77" t="s">
        <v>16617</v>
      </c>
      <c r="J27" s="78">
        <v>9</v>
      </c>
      <c r="K27" s="78">
        <v>2</v>
      </c>
      <c r="L27" s="77" t="s">
        <v>16617</v>
      </c>
      <c r="M27" s="78">
        <v>2</v>
      </c>
      <c r="N27" s="78">
        <v>107</v>
      </c>
      <c r="O27" s="78">
        <v>34</v>
      </c>
      <c r="P27" s="78">
        <v>935</v>
      </c>
    </row>
    <row r="28" spans="1:16" hidden="1">
      <c r="A28" s="60" t="s">
        <v>16663</v>
      </c>
      <c r="B28" s="79" t="s">
        <v>16678</v>
      </c>
      <c r="C28" s="79"/>
      <c r="D28" s="81">
        <v>4600</v>
      </c>
      <c r="E28" s="62">
        <v>0.52</v>
      </c>
      <c r="F28" s="62">
        <v>27</v>
      </c>
      <c r="G28" s="62">
        <v>8.5</v>
      </c>
      <c r="H28" s="62" t="s">
        <v>16641</v>
      </c>
      <c r="I28" s="62" t="s">
        <v>16617</v>
      </c>
      <c r="J28" s="62" t="s">
        <v>16672</v>
      </c>
      <c r="K28" s="62">
        <v>2</v>
      </c>
      <c r="L28" s="62" t="s">
        <v>16617</v>
      </c>
      <c r="M28" s="62">
        <v>2</v>
      </c>
      <c r="N28" s="63"/>
      <c r="O28" s="63"/>
      <c r="P28" s="63"/>
    </row>
    <row r="29" spans="1:16" hidden="1">
      <c r="A29" s="64" t="s">
        <v>16645</v>
      </c>
      <c r="B29" s="66" t="s">
        <v>16679</v>
      </c>
      <c r="C29" s="66" t="s">
        <v>16680</v>
      </c>
      <c r="D29" s="80">
        <v>4590</v>
      </c>
      <c r="E29" s="67">
        <v>0.52</v>
      </c>
      <c r="F29" s="67">
        <v>33</v>
      </c>
      <c r="G29" s="67">
        <v>9.6</v>
      </c>
      <c r="H29" s="67">
        <v>1</v>
      </c>
      <c r="I29" s="67" t="s">
        <v>16617</v>
      </c>
      <c r="J29" s="67">
        <v>14</v>
      </c>
      <c r="K29" s="67">
        <v>4</v>
      </c>
      <c r="L29" s="67" t="s">
        <v>16617</v>
      </c>
      <c r="M29" s="67" t="s">
        <v>16617</v>
      </c>
      <c r="N29" s="68">
        <v>146</v>
      </c>
      <c r="O29" s="67">
        <v>38.6</v>
      </c>
      <c r="P29" s="80">
        <v>1835</v>
      </c>
    </row>
    <row r="30" spans="1:16" hidden="1">
      <c r="A30" s="60" t="s">
        <v>16663</v>
      </c>
      <c r="B30" s="79" t="s">
        <v>16681</v>
      </c>
      <c r="C30" s="79"/>
      <c r="D30" s="81">
        <v>4526</v>
      </c>
      <c r="E30" s="62">
        <v>0.52</v>
      </c>
      <c r="F30" s="62">
        <v>27</v>
      </c>
      <c r="G30" s="62">
        <v>8</v>
      </c>
      <c r="H30" s="62" t="s">
        <v>16641</v>
      </c>
      <c r="I30" s="62" t="s">
        <v>16617</v>
      </c>
      <c r="J30" s="62" t="s">
        <v>16672</v>
      </c>
      <c r="K30" s="62">
        <v>2</v>
      </c>
      <c r="L30" s="62" t="s">
        <v>16617</v>
      </c>
      <c r="M30" s="62">
        <v>2</v>
      </c>
      <c r="N30" s="63"/>
      <c r="O30" s="63"/>
      <c r="P30" s="63"/>
    </row>
    <row r="31" spans="1:16">
      <c r="A31" s="106" t="s">
        <v>16675</v>
      </c>
      <c r="B31" s="76" t="s">
        <v>16682</v>
      </c>
      <c r="C31" s="76" t="s">
        <v>16683</v>
      </c>
      <c r="D31" s="86">
        <v>4500</v>
      </c>
      <c r="E31" s="78">
        <v>0.69</v>
      </c>
      <c r="F31" s="78"/>
      <c r="G31" s="78"/>
      <c r="H31" s="78" t="s">
        <v>16641</v>
      </c>
      <c r="I31" s="77" t="s">
        <v>16617</v>
      </c>
      <c r="J31" s="78">
        <v>9</v>
      </c>
      <c r="K31" s="78">
        <v>2</v>
      </c>
      <c r="L31" s="77" t="s">
        <v>16617</v>
      </c>
      <c r="M31" s="78">
        <v>2</v>
      </c>
      <c r="N31" s="78">
        <v>107</v>
      </c>
      <c r="O31" s="78">
        <v>34</v>
      </c>
      <c r="P31" s="78">
        <v>920</v>
      </c>
    </row>
    <row r="32" spans="1:16" hidden="1">
      <c r="A32" s="87" t="s">
        <v>16638</v>
      </c>
      <c r="B32" s="66" t="s">
        <v>16684</v>
      </c>
      <c r="C32" s="66" t="s">
        <v>16685</v>
      </c>
      <c r="D32" s="84">
        <v>4440</v>
      </c>
      <c r="E32" s="67"/>
      <c r="F32" s="67"/>
      <c r="G32" s="68"/>
      <c r="H32" s="67"/>
      <c r="I32" s="67"/>
      <c r="J32" s="67"/>
      <c r="K32" s="67"/>
      <c r="L32" s="67"/>
      <c r="M32" s="67"/>
      <c r="N32" s="68"/>
      <c r="O32" s="68"/>
      <c r="P32" s="68"/>
    </row>
    <row r="33" spans="1:16" hidden="1">
      <c r="A33" s="87" t="s">
        <v>16648</v>
      </c>
      <c r="B33" s="66" t="s">
        <v>16686</v>
      </c>
      <c r="C33" s="66" t="s">
        <v>16687</v>
      </c>
      <c r="D33" s="84">
        <v>4370</v>
      </c>
      <c r="E33" s="68"/>
      <c r="F33" s="68"/>
      <c r="G33" s="68"/>
      <c r="H33" s="68">
        <v>2</v>
      </c>
      <c r="I33" s="68">
        <v>6</v>
      </c>
      <c r="J33" s="68">
        <v>9</v>
      </c>
      <c r="K33" s="68">
        <v>1</v>
      </c>
      <c r="L33" s="67" t="s">
        <v>16617</v>
      </c>
      <c r="M33" s="68">
        <v>3</v>
      </c>
      <c r="N33" s="67"/>
      <c r="O33" s="67"/>
      <c r="P33" s="67"/>
    </row>
    <row r="34" spans="1:16" hidden="1">
      <c r="A34" s="64" t="s">
        <v>16645</v>
      </c>
      <c r="B34" s="66" t="s">
        <v>16688</v>
      </c>
      <c r="C34" s="66" t="s">
        <v>16689</v>
      </c>
      <c r="D34" s="80">
        <v>4368</v>
      </c>
      <c r="E34" s="67"/>
      <c r="F34" s="67"/>
      <c r="G34" s="67"/>
      <c r="H34" s="67">
        <v>1</v>
      </c>
      <c r="I34" s="67" t="s">
        <v>16617</v>
      </c>
      <c r="J34" s="67">
        <v>14</v>
      </c>
      <c r="K34" s="67">
        <v>4</v>
      </c>
      <c r="L34" s="67" t="s">
        <v>16617</v>
      </c>
      <c r="M34" s="67" t="s">
        <v>16617</v>
      </c>
      <c r="N34" s="68">
        <v>146</v>
      </c>
      <c r="O34" s="67">
        <v>38.6</v>
      </c>
      <c r="P34" s="80">
        <v>1835</v>
      </c>
    </row>
    <row r="35" spans="1:16" hidden="1">
      <c r="A35" s="75" t="s">
        <v>16645</v>
      </c>
      <c r="B35" s="76" t="s">
        <v>16690</v>
      </c>
      <c r="C35" s="76" t="s">
        <v>16691</v>
      </c>
      <c r="D35" s="82">
        <v>4368</v>
      </c>
      <c r="E35" s="77"/>
      <c r="F35" s="77"/>
      <c r="G35" s="77"/>
      <c r="H35" s="77">
        <v>1</v>
      </c>
      <c r="I35" s="77" t="s">
        <v>16617</v>
      </c>
      <c r="J35" s="77">
        <v>14</v>
      </c>
      <c r="K35" s="77">
        <v>4</v>
      </c>
      <c r="L35" s="77" t="s">
        <v>16617</v>
      </c>
      <c r="M35" s="77" t="s">
        <v>16617</v>
      </c>
      <c r="N35" s="78">
        <v>146</v>
      </c>
      <c r="O35" s="67">
        <v>38.6</v>
      </c>
      <c r="P35" s="80">
        <v>1835</v>
      </c>
    </row>
    <row r="36" spans="1:16" hidden="1">
      <c r="A36" s="87" t="s">
        <v>16648</v>
      </c>
      <c r="B36" s="66" t="s">
        <v>16692</v>
      </c>
      <c r="C36" s="66" t="s">
        <v>16693</v>
      </c>
      <c r="D36" s="84">
        <v>4320</v>
      </c>
      <c r="E36" s="68"/>
      <c r="F36" s="68"/>
      <c r="G36" s="68"/>
      <c r="H36" s="68">
        <v>2</v>
      </c>
      <c r="I36" s="68">
        <v>6</v>
      </c>
      <c r="J36" s="68">
        <v>9</v>
      </c>
      <c r="K36" s="68">
        <v>1</v>
      </c>
      <c r="L36" s="67" t="s">
        <v>16617</v>
      </c>
      <c r="M36" s="68">
        <v>3</v>
      </c>
      <c r="N36" s="67">
        <v>108.8</v>
      </c>
      <c r="O36" s="67"/>
      <c r="P36" s="80">
        <v>2248</v>
      </c>
    </row>
    <row r="37" spans="1:16" hidden="1">
      <c r="A37" s="64" t="s">
        <v>16694</v>
      </c>
      <c r="B37" s="83" t="s">
        <v>16695</v>
      </c>
      <c r="C37" s="66" t="s">
        <v>16696</v>
      </c>
      <c r="D37" s="80">
        <v>4152</v>
      </c>
      <c r="E37" s="68">
        <v>0.46</v>
      </c>
      <c r="F37" s="68"/>
      <c r="G37" s="68">
        <v>17</v>
      </c>
      <c r="H37" s="68" t="s">
        <v>16641</v>
      </c>
      <c r="I37" s="67" t="s">
        <v>16617</v>
      </c>
      <c r="J37" s="67">
        <v>14</v>
      </c>
      <c r="K37" s="68">
        <v>2</v>
      </c>
      <c r="L37" s="67" t="s">
        <v>16617</v>
      </c>
      <c r="M37" s="68">
        <v>2</v>
      </c>
      <c r="N37" s="68">
        <v>118.1</v>
      </c>
      <c r="O37" s="68">
        <v>52.9</v>
      </c>
      <c r="P37" s="84">
        <v>1610</v>
      </c>
    </row>
    <row r="38" spans="1:16" hidden="1">
      <c r="A38" s="87" t="s">
        <v>16629</v>
      </c>
      <c r="B38" s="66" t="s">
        <v>16697</v>
      </c>
      <c r="C38" s="66" t="s">
        <v>16698</v>
      </c>
      <c r="D38" s="84">
        <v>4080</v>
      </c>
      <c r="E38" s="68">
        <v>0.52900000000000003</v>
      </c>
      <c r="F38" s="68">
        <v>46</v>
      </c>
      <c r="G38" s="68">
        <v>8</v>
      </c>
      <c r="H38" s="68">
        <v>1</v>
      </c>
      <c r="I38" s="67" t="s">
        <v>16617</v>
      </c>
      <c r="J38" s="68">
        <v>10</v>
      </c>
      <c r="K38" s="68">
        <v>3</v>
      </c>
      <c r="L38" s="67" t="s">
        <v>16617</v>
      </c>
      <c r="M38" s="67" t="s">
        <v>16617</v>
      </c>
      <c r="N38" s="68"/>
      <c r="O38" s="68"/>
      <c r="P38" s="68"/>
    </row>
    <row r="39" spans="1:16" hidden="1">
      <c r="A39" s="64" t="s">
        <v>16663</v>
      </c>
      <c r="B39" s="66" t="s">
        <v>16699</v>
      </c>
      <c r="C39" s="66" t="s">
        <v>16700</v>
      </c>
      <c r="D39" s="80">
        <v>4075</v>
      </c>
      <c r="E39" s="67">
        <v>0.52</v>
      </c>
      <c r="F39" s="67"/>
      <c r="G39" s="67">
        <v>8.1999999999999993</v>
      </c>
      <c r="H39" s="67">
        <v>2</v>
      </c>
      <c r="I39" s="67" t="s">
        <v>16617</v>
      </c>
      <c r="J39" s="67" t="s">
        <v>16672</v>
      </c>
      <c r="K39" s="67">
        <v>2</v>
      </c>
      <c r="L39" s="67" t="s">
        <v>16617</v>
      </c>
      <c r="M39" s="67">
        <v>2</v>
      </c>
      <c r="N39" s="68">
        <v>46.5</v>
      </c>
      <c r="O39" s="68">
        <v>29</v>
      </c>
      <c r="P39" s="68">
        <v>780</v>
      </c>
    </row>
    <row r="40" spans="1:16" hidden="1">
      <c r="A40" s="60" t="s">
        <v>16638</v>
      </c>
      <c r="B40" s="79" t="s">
        <v>16701</v>
      </c>
      <c r="C40" s="79"/>
      <c r="D40" s="81">
        <v>4060</v>
      </c>
      <c r="E40" s="63"/>
      <c r="F40" s="63"/>
      <c r="G40" s="63"/>
      <c r="H40" s="62"/>
      <c r="I40" s="62"/>
      <c r="J40" s="63"/>
      <c r="K40" s="63"/>
      <c r="L40" s="62"/>
      <c r="M40" s="63"/>
      <c r="N40" s="63">
        <v>110.2</v>
      </c>
      <c r="O40" s="63">
        <v>51.3</v>
      </c>
      <c r="P40" s="81">
        <v>2900</v>
      </c>
    </row>
    <row r="41" spans="1:16" hidden="1">
      <c r="A41" s="64" t="s">
        <v>16645</v>
      </c>
      <c r="B41" s="66" t="s">
        <v>16702</v>
      </c>
      <c r="C41" s="66" t="s">
        <v>16703</v>
      </c>
      <c r="D41" s="80">
        <v>4050</v>
      </c>
      <c r="E41" s="67"/>
      <c r="F41" s="67"/>
      <c r="G41" s="67"/>
      <c r="H41" s="67">
        <v>1</v>
      </c>
      <c r="I41" s="67" t="s">
        <v>16617</v>
      </c>
      <c r="J41" s="67">
        <v>14</v>
      </c>
      <c r="K41" s="67">
        <v>4</v>
      </c>
      <c r="L41" s="67" t="s">
        <v>16617</v>
      </c>
      <c r="M41" s="67" t="s">
        <v>16617</v>
      </c>
      <c r="N41" s="67"/>
      <c r="O41" s="67"/>
      <c r="P41" s="67"/>
    </row>
    <row r="42" spans="1:16">
      <c r="A42" s="106" t="s">
        <v>16675</v>
      </c>
      <c r="B42" s="76" t="s">
        <v>16704</v>
      </c>
      <c r="C42" s="76" t="s">
        <v>16705</v>
      </c>
      <c r="D42" s="86">
        <v>4050</v>
      </c>
      <c r="E42" s="78">
        <v>0.69499999999999995</v>
      </c>
      <c r="F42" s="78"/>
      <c r="G42" s="78"/>
      <c r="H42" s="78" t="s">
        <v>16641</v>
      </c>
      <c r="I42" s="77" t="s">
        <v>16617</v>
      </c>
      <c r="J42" s="78">
        <v>9</v>
      </c>
      <c r="K42" s="78">
        <v>2</v>
      </c>
      <c r="L42" s="77" t="s">
        <v>16617</v>
      </c>
      <c r="M42" s="78">
        <v>2</v>
      </c>
      <c r="N42" s="78"/>
      <c r="O42" s="78">
        <v>34</v>
      </c>
      <c r="P42" s="78">
        <v>882</v>
      </c>
    </row>
    <row r="43" spans="1:16" hidden="1">
      <c r="A43" s="87" t="s">
        <v>16629</v>
      </c>
      <c r="B43" s="66" t="s">
        <v>16706</v>
      </c>
      <c r="C43" s="66" t="s">
        <v>16668</v>
      </c>
      <c r="D43" s="84">
        <v>4022</v>
      </c>
      <c r="E43" s="68"/>
      <c r="F43" s="68"/>
      <c r="G43" s="68"/>
      <c r="H43" s="68">
        <v>1</v>
      </c>
      <c r="I43" s="67" t="s">
        <v>16617</v>
      </c>
      <c r="J43" s="68">
        <v>10</v>
      </c>
      <c r="K43" s="68">
        <v>3</v>
      </c>
      <c r="L43" s="67" t="s">
        <v>16617</v>
      </c>
      <c r="M43" s="67" t="s">
        <v>16617</v>
      </c>
      <c r="N43" s="68"/>
      <c r="O43" s="68"/>
      <c r="P43" s="68"/>
    </row>
    <row r="44" spans="1:16" hidden="1">
      <c r="A44" s="106" t="s">
        <v>16622</v>
      </c>
      <c r="B44" s="76" t="s">
        <v>16707</v>
      </c>
      <c r="C44" s="76" t="s">
        <v>16708</v>
      </c>
      <c r="D44" s="86">
        <v>4000</v>
      </c>
      <c r="E44" s="78"/>
      <c r="F44" s="78"/>
      <c r="G44" s="78"/>
      <c r="H44" s="77"/>
      <c r="I44" s="77"/>
      <c r="J44" s="78"/>
      <c r="K44" s="78"/>
      <c r="L44" s="77"/>
      <c r="M44" s="78"/>
      <c r="N44" s="78"/>
      <c r="O44" s="78"/>
      <c r="P44" s="78"/>
    </row>
    <row r="45" spans="1:16" hidden="1">
      <c r="A45" s="87" t="s">
        <v>16638</v>
      </c>
      <c r="B45" s="66" t="s">
        <v>16709</v>
      </c>
      <c r="C45" s="66" t="s">
        <v>16710</v>
      </c>
      <c r="D45" s="84">
        <v>3925</v>
      </c>
      <c r="E45" s="67"/>
      <c r="F45" s="67"/>
      <c r="G45" s="68"/>
      <c r="H45" s="67"/>
      <c r="I45" s="67"/>
      <c r="J45" s="67"/>
      <c r="K45" s="67"/>
      <c r="L45" s="67"/>
      <c r="M45" s="67"/>
      <c r="N45" s="68"/>
      <c r="O45" s="68"/>
      <c r="P45" s="68"/>
    </row>
    <row r="46" spans="1:16" hidden="1">
      <c r="A46" s="87" t="s">
        <v>16629</v>
      </c>
      <c r="B46" s="66" t="s">
        <v>16711</v>
      </c>
      <c r="C46" s="66" t="s">
        <v>16712</v>
      </c>
      <c r="D46" s="84">
        <v>3900</v>
      </c>
      <c r="E46" s="68">
        <v>0.44</v>
      </c>
      <c r="F46" s="68">
        <v>46</v>
      </c>
      <c r="G46" s="68">
        <v>7.6</v>
      </c>
      <c r="H46" s="68">
        <v>1</v>
      </c>
      <c r="I46" s="67" t="s">
        <v>16617</v>
      </c>
      <c r="J46" s="68">
        <v>10</v>
      </c>
      <c r="K46" s="68">
        <v>3</v>
      </c>
      <c r="L46" s="67" t="s">
        <v>16617</v>
      </c>
      <c r="M46" s="67" t="s">
        <v>16617</v>
      </c>
      <c r="N46" s="68">
        <v>121.9</v>
      </c>
      <c r="O46" s="68">
        <v>46.5</v>
      </c>
      <c r="P46" s="84">
        <v>2293</v>
      </c>
    </row>
    <row r="47" spans="1:16" hidden="1">
      <c r="A47" s="87" t="s">
        <v>16629</v>
      </c>
      <c r="B47" s="66" t="s">
        <v>16713</v>
      </c>
      <c r="C47" s="66" t="s">
        <v>16714</v>
      </c>
      <c r="D47" s="84">
        <v>3840</v>
      </c>
      <c r="E47" s="68"/>
      <c r="F47" s="68"/>
      <c r="G47" s="68"/>
      <c r="H47" s="68">
        <v>1</v>
      </c>
      <c r="I47" s="67" t="s">
        <v>16617</v>
      </c>
      <c r="J47" s="68">
        <v>10</v>
      </c>
      <c r="K47" s="68">
        <v>3</v>
      </c>
      <c r="L47" s="67" t="s">
        <v>16617</v>
      </c>
      <c r="M47" s="67" t="s">
        <v>16617</v>
      </c>
      <c r="N47" s="68"/>
      <c r="O47" s="68"/>
      <c r="P47" s="68"/>
    </row>
    <row r="48" spans="1:16" hidden="1">
      <c r="A48" s="64" t="s">
        <v>16645</v>
      </c>
      <c r="B48" s="66" t="s">
        <v>16715</v>
      </c>
      <c r="C48" s="66" t="s">
        <v>16716</v>
      </c>
      <c r="D48" s="80">
        <v>3755</v>
      </c>
      <c r="E48" s="67"/>
      <c r="F48" s="67"/>
      <c r="G48" s="67"/>
      <c r="H48" s="67">
        <v>1</v>
      </c>
      <c r="I48" s="67" t="s">
        <v>16617</v>
      </c>
      <c r="J48" s="67">
        <v>14</v>
      </c>
      <c r="K48" s="67">
        <v>4</v>
      </c>
      <c r="L48" s="67" t="s">
        <v>16617</v>
      </c>
      <c r="M48" s="67" t="s">
        <v>16617</v>
      </c>
      <c r="N48" s="68">
        <v>146</v>
      </c>
      <c r="O48" s="67">
        <v>38.6</v>
      </c>
      <c r="P48" s="80">
        <v>1835</v>
      </c>
    </row>
    <row r="49" spans="1:16" hidden="1">
      <c r="A49" s="60" t="s">
        <v>16663</v>
      </c>
      <c r="B49" s="79" t="s">
        <v>16717</v>
      </c>
      <c r="C49" s="79"/>
      <c r="D49" s="81">
        <v>3750</v>
      </c>
      <c r="E49" s="62">
        <v>0.55000000000000004</v>
      </c>
      <c r="F49" s="62">
        <v>25</v>
      </c>
      <c r="G49" s="62">
        <v>8</v>
      </c>
      <c r="H49" s="62" t="s">
        <v>16641</v>
      </c>
      <c r="I49" s="62" t="s">
        <v>16617</v>
      </c>
      <c r="J49" s="62" t="s">
        <v>16672</v>
      </c>
      <c r="K49" s="62">
        <v>2</v>
      </c>
      <c r="L49" s="62" t="s">
        <v>16617</v>
      </c>
      <c r="M49" s="62">
        <v>2</v>
      </c>
      <c r="N49" s="63"/>
      <c r="O49" s="63"/>
      <c r="P49" s="63"/>
    </row>
    <row r="50" spans="1:16" hidden="1">
      <c r="A50" s="87" t="s">
        <v>16638</v>
      </c>
      <c r="B50" s="66" t="s">
        <v>16718</v>
      </c>
      <c r="C50" s="66" t="s">
        <v>16719</v>
      </c>
      <c r="D50" s="84">
        <v>3600</v>
      </c>
      <c r="E50" s="67"/>
      <c r="F50" s="67"/>
      <c r="G50" s="68"/>
      <c r="H50" s="67"/>
      <c r="I50" s="67"/>
      <c r="J50" s="67"/>
      <c r="K50" s="67"/>
      <c r="L50" s="67"/>
      <c r="M50" s="67"/>
      <c r="N50" s="68"/>
      <c r="O50" s="68"/>
      <c r="P50" s="68"/>
    </row>
    <row r="51" spans="1:16" hidden="1">
      <c r="A51" s="90" t="s">
        <v>16720</v>
      </c>
      <c r="B51" s="91" t="s">
        <v>16721</v>
      </c>
      <c r="C51" s="92"/>
      <c r="D51" s="105">
        <v>3500</v>
      </c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1:16" hidden="1">
      <c r="A52" s="87" t="s">
        <v>16722</v>
      </c>
      <c r="B52" s="66" t="s">
        <v>16723</v>
      </c>
      <c r="C52" s="66" t="s">
        <v>16724</v>
      </c>
      <c r="D52" s="84">
        <v>3500</v>
      </c>
      <c r="E52" s="68"/>
      <c r="F52" s="68"/>
      <c r="G52" s="68"/>
      <c r="H52" s="68"/>
      <c r="I52" s="67"/>
      <c r="J52" s="68"/>
      <c r="K52" s="68"/>
      <c r="L52" s="67"/>
      <c r="M52" s="68"/>
      <c r="N52" s="67"/>
      <c r="O52" s="67"/>
      <c r="P52" s="67"/>
    </row>
    <row r="53" spans="1:16" hidden="1">
      <c r="A53" s="101" t="s">
        <v>16722</v>
      </c>
      <c r="B53" s="79" t="s">
        <v>16725</v>
      </c>
      <c r="C53" s="79"/>
      <c r="D53" s="81">
        <v>3475</v>
      </c>
      <c r="E53" s="63"/>
      <c r="F53" s="63"/>
      <c r="G53" s="63"/>
      <c r="H53" s="63"/>
      <c r="I53" s="62"/>
      <c r="J53" s="63"/>
      <c r="K53" s="63"/>
      <c r="L53" s="62"/>
      <c r="M53" s="63"/>
      <c r="N53" s="63"/>
      <c r="O53" s="63"/>
      <c r="P53" s="63"/>
    </row>
    <row r="54" spans="1:16" hidden="1">
      <c r="A54" s="90" t="s">
        <v>16722</v>
      </c>
      <c r="B54" s="91" t="s">
        <v>16726</v>
      </c>
      <c r="C54" s="91" t="s">
        <v>16727</v>
      </c>
      <c r="D54" s="105">
        <v>3475</v>
      </c>
      <c r="E54" s="104"/>
      <c r="F54" s="104"/>
      <c r="G54" s="104"/>
      <c r="H54" s="104"/>
      <c r="I54" s="93"/>
      <c r="J54" s="104"/>
      <c r="K54" s="104"/>
      <c r="L54" s="93"/>
      <c r="M54" s="104"/>
      <c r="N54" s="93">
        <v>125</v>
      </c>
      <c r="O54" s="93">
        <v>36</v>
      </c>
      <c r="P54" s="97">
        <v>1418</v>
      </c>
    </row>
    <row r="55" spans="1:16" hidden="1">
      <c r="A55" s="64" t="s">
        <v>16645</v>
      </c>
      <c r="B55" s="66" t="s">
        <v>16728</v>
      </c>
      <c r="C55" s="66" t="s">
        <v>16703</v>
      </c>
      <c r="D55" s="80">
        <v>3460</v>
      </c>
      <c r="E55" s="67"/>
      <c r="F55" s="67"/>
      <c r="G55" s="67"/>
      <c r="H55" s="67">
        <v>1</v>
      </c>
      <c r="I55" s="67" t="s">
        <v>16617</v>
      </c>
      <c r="J55" s="67">
        <v>14</v>
      </c>
      <c r="K55" s="67">
        <v>4</v>
      </c>
      <c r="L55" s="67" t="s">
        <v>16617</v>
      </c>
      <c r="M55" s="67" t="s">
        <v>16617</v>
      </c>
      <c r="N55" s="67">
        <v>145.1</v>
      </c>
      <c r="O55" s="67">
        <v>42.2</v>
      </c>
      <c r="P55" s="80">
        <v>1756</v>
      </c>
    </row>
    <row r="56" spans="1:16" hidden="1">
      <c r="A56" s="64" t="s">
        <v>16645</v>
      </c>
      <c r="B56" s="66" t="s">
        <v>16729</v>
      </c>
      <c r="C56" s="66" t="s">
        <v>16703</v>
      </c>
      <c r="D56" s="80">
        <v>3460</v>
      </c>
      <c r="E56" s="67"/>
      <c r="F56" s="67"/>
      <c r="G56" s="67"/>
      <c r="H56" s="67">
        <v>1</v>
      </c>
      <c r="I56" s="67" t="s">
        <v>16617</v>
      </c>
      <c r="J56" s="67">
        <v>14</v>
      </c>
      <c r="K56" s="67">
        <v>4</v>
      </c>
      <c r="L56" s="67" t="s">
        <v>16617</v>
      </c>
      <c r="M56" s="67" t="s">
        <v>16617</v>
      </c>
      <c r="N56" s="67">
        <v>145.1</v>
      </c>
      <c r="O56" s="67">
        <v>42.2</v>
      </c>
      <c r="P56" s="80">
        <v>1746</v>
      </c>
    </row>
    <row r="57" spans="1:16" hidden="1">
      <c r="A57" s="64" t="s">
        <v>16645</v>
      </c>
      <c r="B57" s="66" t="s">
        <v>16730</v>
      </c>
      <c r="C57" s="66" t="s">
        <v>16731</v>
      </c>
      <c r="D57" s="80">
        <v>3460</v>
      </c>
      <c r="E57" s="67"/>
      <c r="F57" s="67"/>
      <c r="G57" s="67"/>
      <c r="H57" s="67">
        <v>1</v>
      </c>
      <c r="I57" s="67" t="s">
        <v>16617</v>
      </c>
      <c r="J57" s="67">
        <v>14</v>
      </c>
      <c r="K57" s="67">
        <v>4</v>
      </c>
      <c r="L57" s="67" t="s">
        <v>16617</v>
      </c>
      <c r="M57" s="67" t="s">
        <v>16617</v>
      </c>
      <c r="N57" s="67">
        <v>145.1</v>
      </c>
      <c r="O57" s="67">
        <v>42.2</v>
      </c>
      <c r="P57" s="80">
        <v>1756</v>
      </c>
    </row>
    <row r="58" spans="1:16" hidden="1">
      <c r="A58" s="60" t="s">
        <v>16645</v>
      </c>
      <c r="B58" s="61" t="s">
        <v>16732</v>
      </c>
      <c r="C58" s="79"/>
      <c r="D58" s="81">
        <v>3460</v>
      </c>
      <c r="E58" s="63"/>
      <c r="F58" s="63"/>
      <c r="G58" s="63"/>
      <c r="H58" s="63">
        <v>1</v>
      </c>
      <c r="I58" s="62" t="s">
        <v>16617</v>
      </c>
      <c r="J58" s="62">
        <v>14</v>
      </c>
      <c r="K58" s="63">
        <v>4</v>
      </c>
      <c r="L58" s="62" t="s">
        <v>16617</v>
      </c>
      <c r="M58" s="63" t="s">
        <v>16617</v>
      </c>
      <c r="N58" s="63">
        <v>145.1</v>
      </c>
      <c r="O58" s="63">
        <v>42.2</v>
      </c>
      <c r="P58" s="81">
        <v>1756</v>
      </c>
    </row>
    <row r="59" spans="1:16" hidden="1">
      <c r="A59" s="75" t="s">
        <v>16645</v>
      </c>
      <c r="B59" s="76" t="s">
        <v>16733</v>
      </c>
      <c r="C59" s="76" t="s">
        <v>16731</v>
      </c>
      <c r="D59" s="82">
        <v>3460</v>
      </c>
      <c r="E59" s="77"/>
      <c r="F59" s="77"/>
      <c r="G59" s="77"/>
      <c r="H59" s="77">
        <v>1</v>
      </c>
      <c r="I59" s="77" t="s">
        <v>16617</v>
      </c>
      <c r="J59" s="77">
        <v>14</v>
      </c>
      <c r="K59" s="77">
        <v>4</v>
      </c>
      <c r="L59" s="77" t="s">
        <v>16617</v>
      </c>
      <c r="M59" s="77" t="s">
        <v>16617</v>
      </c>
      <c r="N59" s="67">
        <v>145.1</v>
      </c>
      <c r="O59" s="67">
        <v>42.2</v>
      </c>
      <c r="P59" s="80">
        <v>1762</v>
      </c>
    </row>
    <row r="60" spans="1:16">
      <c r="A60" s="87" t="s">
        <v>16653</v>
      </c>
      <c r="B60" s="66" t="s">
        <v>16734</v>
      </c>
      <c r="C60" s="66" t="s">
        <v>16735</v>
      </c>
      <c r="D60" s="84">
        <v>3356</v>
      </c>
      <c r="E60" s="68"/>
      <c r="F60" s="68"/>
      <c r="G60" s="68"/>
      <c r="H60" s="68" t="s">
        <v>16636</v>
      </c>
      <c r="I60" s="68" t="s">
        <v>16656</v>
      </c>
      <c r="J60" s="68" t="s">
        <v>16656</v>
      </c>
      <c r="K60" s="68">
        <v>1</v>
      </c>
      <c r="L60" s="68">
        <v>1</v>
      </c>
      <c r="M60" s="68">
        <v>2</v>
      </c>
      <c r="N60" s="78"/>
      <c r="O60" s="78"/>
      <c r="P60" s="78"/>
    </row>
    <row r="61" spans="1:16" hidden="1">
      <c r="A61" s="60" t="s">
        <v>16694</v>
      </c>
      <c r="B61" s="61" t="s">
        <v>16736</v>
      </c>
      <c r="C61" s="79" t="s">
        <v>16737</v>
      </c>
      <c r="D61" s="81">
        <v>3271</v>
      </c>
      <c r="E61" s="63"/>
      <c r="F61" s="63"/>
      <c r="G61" s="63"/>
      <c r="H61" s="63" t="s">
        <v>16641</v>
      </c>
      <c r="I61" s="62" t="s">
        <v>16617</v>
      </c>
      <c r="J61" s="62">
        <v>14</v>
      </c>
      <c r="K61" s="63">
        <v>2</v>
      </c>
      <c r="L61" s="62" t="s">
        <v>16617</v>
      </c>
      <c r="M61" s="63">
        <v>2</v>
      </c>
      <c r="N61" s="63">
        <v>115.7</v>
      </c>
      <c r="O61" s="63">
        <v>52.7</v>
      </c>
      <c r="P61" s="81">
        <v>1578</v>
      </c>
    </row>
    <row r="62" spans="1:16" hidden="1">
      <c r="A62" s="87" t="s">
        <v>16738</v>
      </c>
      <c r="B62" s="66" t="s">
        <v>16739</v>
      </c>
      <c r="C62" s="66" t="s">
        <v>16740</v>
      </c>
      <c r="D62" s="84">
        <v>3221</v>
      </c>
      <c r="E62" s="68"/>
      <c r="F62" s="68"/>
      <c r="G62" s="68"/>
      <c r="H62" s="67"/>
      <c r="I62" s="67"/>
      <c r="J62" s="68"/>
      <c r="K62" s="68"/>
      <c r="L62" s="67"/>
      <c r="M62" s="68"/>
      <c r="N62" s="68"/>
      <c r="O62" s="68"/>
      <c r="P62" s="68"/>
    </row>
    <row r="63" spans="1:16" hidden="1">
      <c r="A63" s="94" t="s">
        <v>16614</v>
      </c>
      <c r="B63" s="95" t="s">
        <v>16741</v>
      </c>
      <c r="C63" s="95" t="s">
        <v>16742</v>
      </c>
      <c r="D63" s="100">
        <v>3133</v>
      </c>
      <c r="E63" s="99"/>
      <c r="F63" s="99"/>
      <c r="G63" s="99"/>
      <c r="H63" s="99">
        <v>2</v>
      </c>
      <c r="I63" s="96" t="s">
        <v>16617</v>
      </c>
      <c r="J63" s="99">
        <v>14</v>
      </c>
      <c r="K63" s="99">
        <v>2</v>
      </c>
      <c r="L63" s="96" t="s">
        <v>16617</v>
      </c>
      <c r="M63" s="99">
        <v>2</v>
      </c>
      <c r="N63" s="99">
        <v>110.2</v>
      </c>
      <c r="O63" s="99">
        <v>40.4</v>
      </c>
      <c r="P63" s="100">
        <v>1145</v>
      </c>
    </row>
    <row r="64" spans="1:16" hidden="1">
      <c r="A64" s="94" t="s">
        <v>16614</v>
      </c>
      <c r="B64" s="95" t="s">
        <v>16743</v>
      </c>
      <c r="C64" s="95" t="s">
        <v>16744</v>
      </c>
      <c r="D64" s="100">
        <v>3060</v>
      </c>
      <c r="E64" s="99"/>
      <c r="F64" s="99"/>
      <c r="G64" s="99"/>
      <c r="H64" s="99">
        <v>2</v>
      </c>
      <c r="I64" s="96" t="s">
        <v>16617</v>
      </c>
      <c r="J64" s="99">
        <v>14</v>
      </c>
      <c r="K64" s="99">
        <v>2</v>
      </c>
      <c r="L64" s="96" t="s">
        <v>16617</v>
      </c>
      <c r="M64" s="99">
        <v>2</v>
      </c>
      <c r="N64" s="99"/>
      <c r="O64" s="99"/>
      <c r="P64" s="99"/>
    </row>
    <row r="65" spans="1:16" hidden="1">
      <c r="A65" s="64" t="s">
        <v>16745</v>
      </c>
      <c r="B65" s="76" t="s">
        <v>16746</v>
      </c>
      <c r="C65" s="76" t="s">
        <v>16747</v>
      </c>
      <c r="D65" s="86">
        <v>2938</v>
      </c>
      <c r="E65" s="78"/>
      <c r="F65" s="78"/>
      <c r="G65" s="78"/>
      <c r="H65" s="78">
        <v>2</v>
      </c>
      <c r="I65" s="77" t="s">
        <v>16617</v>
      </c>
      <c r="J65" s="78">
        <v>14</v>
      </c>
      <c r="K65" s="78">
        <v>2</v>
      </c>
      <c r="L65" s="77" t="s">
        <v>16617</v>
      </c>
      <c r="M65" s="78">
        <v>2</v>
      </c>
      <c r="N65" s="78"/>
      <c r="O65" s="78"/>
      <c r="P65" s="78"/>
    </row>
    <row r="66" spans="1:16" hidden="1">
      <c r="A66" s="87" t="s">
        <v>16722</v>
      </c>
      <c r="B66" s="66" t="s">
        <v>16748</v>
      </c>
      <c r="C66" s="66" t="s">
        <v>16749</v>
      </c>
      <c r="D66" s="84">
        <v>2920</v>
      </c>
      <c r="E66" s="68"/>
      <c r="F66" s="68"/>
      <c r="G66" s="68"/>
      <c r="H66" s="68"/>
      <c r="I66" s="67"/>
      <c r="J66" s="68"/>
      <c r="K66" s="68"/>
      <c r="L66" s="67"/>
      <c r="M66" s="68"/>
      <c r="N66" s="67"/>
      <c r="O66" s="67"/>
      <c r="P66" s="67"/>
    </row>
    <row r="67" spans="1:16">
      <c r="A67" s="101" t="s">
        <v>16653</v>
      </c>
      <c r="B67" s="79" t="s">
        <v>16750</v>
      </c>
      <c r="C67" s="79" t="s">
        <v>16751</v>
      </c>
      <c r="D67" s="81">
        <v>2920</v>
      </c>
      <c r="E67" s="63"/>
      <c r="F67" s="63"/>
      <c r="G67" s="63"/>
      <c r="H67" s="63" t="s">
        <v>16636</v>
      </c>
      <c r="I67" s="63" t="s">
        <v>16656</v>
      </c>
      <c r="J67" s="63" t="s">
        <v>16656</v>
      </c>
      <c r="K67" s="63">
        <v>1</v>
      </c>
      <c r="L67" s="63">
        <v>1</v>
      </c>
      <c r="M67" s="63">
        <v>2</v>
      </c>
      <c r="N67" s="63">
        <v>84</v>
      </c>
      <c r="O67" s="63">
        <v>33</v>
      </c>
      <c r="P67" s="81">
        <v>1060</v>
      </c>
    </row>
    <row r="68" spans="1:16" hidden="1">
      <c r="A68" s="87" t="s">
        <v>16648</v>
      </c>
      <c r="B68" s="66" t="s">
        <v>16752</v>
      </c>
      <c r="C68" s="66" t="s">
        <v>16753</v>
      </c>
      <c r="D68" s="84">
        <v>2915</v>
      </c>
      <c r="E68" s="68">
        <v>0.55000000000000004</v>
      </c>
      <c r="F68" s="68">
        <v>27</v>
      </c>
      <c r="G68" s="68">
        <v>6.4</v>
      </c>
      <c r="H68" s="68">
        <v>1</v>
      </c>
      <c r="I68" s="67" t="s">
        <v>16617</v>
      </c>
      <c r="J68" s="68" t="s">
        <v>16754</v>
      </c>
      <c r="K68" s="68">
        <v>3</v>
      </c>
      <c r="L68" s="67" t="s">
        <v>16617</v>
      </c>
      <c r="M68" s="67" t="s">
        <v>16617</v>
      </c>
      <c r="N68" s="67"/>
      <c r="O68" s="67"/>
      <c r="P68" s="67"/>
    </row>
    <row r="69" spans="1:16" hidden="1">
      <c r="A69" s="94" t="s">
        <v>16614</v>
      </c>
      <c r="B69" s="95" t="s">
        <v>16755</v>
      </c>
      <c r="C69" s="95" t="s">
        <v>16744</v>
      </c>
      <c r="D69" s="100">
        <v>2825</v>
      </c>
      <c r="E69" s="99"/>
      <c r="F69" s="99"/>
      <c r="G69" s="99"/>
      <c r="H69" s="99">
        <v>2</v>
      </c>
      <c r="I69" s="96" t="s">
        <v>16617</v>
      </c>
      <c r="J69" s="99">
        <v>14</v>
      </c>
      <c r="K69" s="99">
        <v>2</v>
      </c>
      <c r="L69" s="96" t="s">
        <v>16617</v>
      </c>
      <c r="M69" s="99">
        <v>2</v>
      </c>
      <c r="N69" s="99"/>
      <c r="O69" s="99"/>
      <c r="P69" s="99"/>
    </row>
    <row r="70" spans="1:16" hidden="1">
      <c r="A70" s="87" t="s">
        <v>16629</v>
      </c>
      <c r="B70" s="66" t="s">
        <v>16756</v>
      </c>
      <c r="C70" s="66" t="s">
        <v>16757</v>
      </c>
      <c r="D70" s="84">
        <v>2820</v>
      </c>
      <c r="E70" s="68"/>
      <c r="F70" s="68"/>
      <c r="G70" s="68">
        <v>7.9</v>
      </c>
      <c r="H70" s="68">
        <v>1</v>
      </c>
      <c r="I70" s="67" t="s">
        <v>16617</v>
      </c>
      <c r="J70" s="68">
        <v>10</v>
      </c>
      <c r="K70" s="68">
        <v>3</v>
      </c>
      <c r="L70" s="67" t="s">
        <v>16617</v>
      </c>
      <c r="M70" s="67" t="s">
        <v>16617</v>
      </c>
      <c r="N70" s="68"/>
      <c r="O70" s="68"/>
      <c r="P70" s="68"/>
    </row>
    <row r="71" spans="1:16" hidden="1">
      <c r="A71" s="87" t="s">
        <v>16722</v>
      </c>
      <c r="B71" s="66" t="s">
        <v>16758</v>
      </c>
      <c r="C71" s="66" t="s">
        <v>16759</v>
      </c>
      <c r="D71" s="84">
        <v>2805</v>
      </c>
      <c r="E71" s="68"/>
      <c r="F71" s="68"/>
      <c r="G71" s="68"/>
      <c r="H71" s="68"/>
      <c r="I71" s="67"/>
      <c r="J71" s="68"/>
      <c r="K71" s="68"/>
      <c r="L71" s="67"/>
      <c r="M71" s="68"/>
      <c r="N71" s="67"/>
      <c r="O71" s="67"/>
      <c r="P71" s="67"/>
    </row>
    <row r="72" spans="1:16" hidden="1">
      <c r="A72" s="87" t="s">
        <v>16638</v>
      </c>
      <c r="B72" s="66" t="s">
        <v>16760</v>
      </c>
      <c r="C72" s="66" t="s">
        <v>16761</v>
      </c>
      <c r="D72" s="84">
        <v>2800</v>
      </c>
      <c r="E72" s="67">
        <v>0.5</v>
      </c>
      <c r="F72" s="67"/>
      <c r="G72" s="68">
        <v>3.1</v>
      </c>
      <c r="H72" s="68" t="s">
        <v>16641</v>
      </c>
      <c r="I72" s="67" t="s">
        <v>16617</v>
      </c>
      <c r="J72" s="67" t="s">
        <v>16762</v>
      </c>
      <c r="K72" s="67">
        <v>2</v>
      </c>
      <c r="L72" s="67" t="s">
        <v>16617</v>
      </c>
      <c r="M72" s="67">
        <v>1</v>
      </c>
      <c r="N72" s="68">
        <v>106</v>
      </c>
      <c r="O72" s="68">
        <v>49</v>
      </c>
      <c r="P72" s="84">
        <v>2310</v>
      </c>
    </row>
    <row r="73" spans="1:16" hidden="1">
      <c r="A73" s="60" t="s">
        <v>16614</v>
      </c>
      <c r="B73" s="79" t="s">
        <v>16763</v>
      </c>
      <c r="C73" s="79"/>
      <c r="D73" s="88">
        <v>2769</v>
      </c>
      <c r="E73" s="62"/>
      <c r="F73" s="62"/>
      <c r="G73" s="62"/>
      <c r="H73" s="63" t="s">
        <v>16641</v>
      </c>
      <c r="I73" s="62" t="s">
        <v>16617</v>
      </c>
      <c r="J73" s="63" t="s">
        <v>16764</v>
      </c>
      <c r="K73" s="63">
        <v>2</v>
      </c>
      <c r="L73" s="62" t="s">
        <v>16617</v>
      </c>
      <c r="M73" s="63">
        <v>2</v>
      </c>
      <c r="N73" s="63">
        <v>48.8</v>
      </c>
      <c r="O73" s="63">
        <v>26</v>
      </c>
      <c r="P73" s="63">
        <v>542</v>
      </c>
    </row>
    <row r="74" spans="1:16" hidden="1">
      <c r="A74" s="70" t="s">
        <v>16614</v>
      </c>
      <c r="B74" s="95" t="s">
        <v>16765</v>
      </c>
      <c r="C74" s="95" t="s">
        <v>16766</v>
      </c>
      <c r="D74" s="98">
        <v>2769</v>
      </c>
      <c r="E74" s="96"/>
      <c r="F74" s="96"/>
      <c r="G74" s="96"/>
      <c r="H74" s="99" t="s">
        <v>16641</v>
      </c>
      <c r="I74" s="96" t="s">
        <v>16617</v>
      </c>
      <c r="J74" s="99" t="s">
        <v>16764</v>
      </c>
      <c r="K74" s="99">
        <v>2</v>
      </c>
      <c r="L74" s="96" t="s">
        <v>16617</v>
      </c>
      <c r="M74" s="99">
        <v>2</v>
      </c>
      <c r="N74" s="78">
        <v>48.8</v>
      </c>
      <c r="O74" s="78">
        <v>26</v>
      </c>
      <c r="P74" s="78">
        <v>542</v>
      </c>
    </row>
    <row r="75" spans="1:16" hidden="1">
      <c r="A75" s="60" t="s">
        <v>16614</v>
      </c>
      <c r="B75" s="79" t="s">
        <v>16767</v>
      </c>
      <c r="C75" s="79" t="s">
        <v>16751</v>
      </c>
      <c r="D75" s="88">
        <v>2769</v>
      </c>
      <c r="E75" s="62"/>
      <c r="F75" s="62"/>
      <c r="G75" s="62"/>
      <c r="H75" s="63" t="s">
        <v>16641</v>
      </c>
      <c r="I75" s="62" t="s">
        <v>16617</v>
      </c>
      <c r="J75" s="63" t="s">
        <v>16764</v>
      </c>
      <c r="K75" s="63">
        <v>2</v>
      </c>
      <c r="L75" s="62" t="s">
        <v>16617</v>
      </c>
      <c r="M75" s="63">
        <v>2</v>
      </c>
      <c r="N75" s="63">
        <v>48.8</v>
      </c>
      <c r="O75" s="63">
        <v>26</v>
      </c>
      <c r="P75" s="63">
        <v>542</v>
      </c>
    </row>
    <row r="76" spans="1:16" hidden="1">
      <c r="A76" s="60" t="s">
        <v>16614</v>
      </c>
      <c r="B76" s="79" t="s">
        <v>16768</v>
      </c>
      <c r="C76" s="79" t="s">
        <v>16751</v>
      </c>
      <c r="D76" s="88">
        <v>2769</v>
      </c>
      <c r="E76" s="62"/>
      <c r="F76" s="62"/>
      <c r="G76" s="62"/>
      <c r="H76" s="63" t="s">
        <v>16641</v>
      </c>
      <c r="I76" s="62" t="s">
        <v>16617</v>
      </c>
      <c r="J76" s="63" t="s">
        <v>16764</v>
      </c>
      <c r="K76" s="63">
        <v>2</v>
      </c>
      <c r="L76" s="62" t="s">
        <v>16617</v>
      </c>
      <c r="M76" s="63">
        <v>2</v>
      </c>
      <c r="N76" s="63">
        <v>48.8</v>
      </c>
      <c r="O76" s="63">
        <v>26</v>
      </c>
      <c r="P76" s="63">
        <v>542</v>
      </c>
    </row>
    <row r="77" spans="1:16" hidden="1">
      <c r="A77" s="60" t="s">
        <v>16614</v>
      </c>
      <c r="B77" s="79" t="s">
        <v>16769</v>
      </c>
      <c r="C77" s="79"/>
      <c r="D77" s="88">
        <v>2767</v>
      </c>
      <c r="E77" s="62"/>
      <c r="F77" s="62"/>
      <c r="G77" s="62"/>
      <c r="H77" s="63" t="s">
        <v>16641</v>
      </c>
      <c r="I77" s="62" t="s">
        <v>16617</v>
      </c>
      <c r="J77" s="63" t="s">
        <v>16764</v>
      </c>
      <c r="K77" s="63">
        <v>2</v>
      </c>
      <c r="L77" s="62" t="s">
        <v>16617</v>
      </c>
      <c r="M77" s="63">
        <v>2</v>
      </c>
      <c r="N77" s="63">
        <v>48.8</v>
      </c>
      <c r="O77" s="63">
        <v>26</v>
      </c>
      <c r="P77" s="63">
        <v>542</v>
      </c>
    </row>
    <row r="78" spans="1:16" hidden="1">
      <c r="A78" s="60" t="s">
        <v>16614</v>
      </c>
      <c r="B78" s="79" t="s">
        <v>16770</v>
      </c>
      <c r="C78" s="79" t="s">
        <v>16751</v>
      </c>
      <c r="D78" s="88">
        <v>2762</v>
      </c>
      <c r="E78" s="62"/>
      <c r="F78" s="62"/>
      <c r="G78" s="62"/>
      <c r="H78" s="63" t="s">
        <v>16641</v>
      </c>
      <c r="I78" s="62" t="s">
        <v>16617</v>
      </c>
      <c r="J78" s="63" t="s">
        <v>16764</v>
      </c>
      <c r="K78" s="63">
        <v>2</v>
      </c>
      <c r="L78" s="62" t="s">
        <v>16617</v>
      </c>
      <c r="M78" s="63">
        <v>2</v>
      </c>
      <c r="N78" s="63">
        <v>48.8</v>
      </c>
      <c r="O78" s="63">
        <v>26</v>
      </c>
      <c r="P78" s="63">
        <v>542</v>
      </c>
    </row>
    <row r="79" spans="1:16">
      <c r="A79" s="87" t="s">
        <v>16653</v>
      </c>
      <c r="B79" s="66" t="s">
        <v>16771</v>
      </c>
      <c r="C79" s="66" t="s">
        <v>16772</v>
      </c>
      <c r="D79" s="84">
        <v>2750</v>
      </c>
      <c r="E79" s="68">
        <v>0.47</v>
      </c>
      <c r="F79" s="68"/>
      <c r="G79" s="68"/>
      <c r="H79" s="68" t="s">
        <v>16636</v>
      </c>
      <c r="I79" s="68" t="s">
        <v>16656</v>
      </c>
      <c r="J79" s="68" t="s">
        <v>16656</v>
      </c>
      <c r="K79" s="68">
        <v>1</v>
      </c>
      <c r="L79" s="68">
        <v>1</v>
      </c>
      <c r="M79" s="68">
        <v>2</v>
      </c>
      <c r="N79" s="78">
        <v>84</v>
      </c>
      <c r="O79" s="78">
        <v>33</v>
      </c>
      <c r="P79" s="86">
        <v>1030</v>
      </c>
    </row>
    <row r="80" spans="1:16">
      <c r="A80" s="87" t="s">
        <v>16653</v>
      </c>
      <c r="B80" s="66" t="s">
        <v>16773</v>
      </c>
      <c r="C80" s="66" t="s">
        <v>16774</v>
      </c>
      <c r="D80" s="84">
        <v>2750</v>
      </c>
      <c r="E80" s="68"/>
      <c r="F80" s="68"/>
      <c r="G80" s="68"/>
      <c r="H80" s="68" t="s">
        <v>16636</v>
      </c>
      <c r="I80" s="68" t="s">
        <v>16656</v>
      </c>
      <c r="J80" s="68" t="s">
        <v>16656</v>
      </c>
      <c r="K80" s="68">
        <v>1</v>
      </c>
      <c r="L80" s="68">
        <v>1</v>
      </c>
      <c r="M80" s="68">
        <v>2</v>
      </c>
      <c r="N80" s="78">
        <v>84</v>
      </c>
      <c r="O80" s="78">
        <v>33</v>
      </c>
      <c r="P80" s="86">
        <v>1060</v>
      </c>
    </row>
    <row r="81" spans="1:16">
      <c r="A81" s="87" t="s">
        <v>16653</v>
      </c>
      <c r="B81" s="66" t="s">
        <v>16775</v>
      </c>
      <c r="C81" s="66" t="s">
        <v>16776</v>
      </c>
      <c r="D81" s="84">
        <v>2750</v>
      </c>
      <c r="E81" s="68">
        <v>0.45900000000000002</v>
      </c>
      <c r="F81" s="68"/>
      <c r="G81" s="68"/>
      <c r="H81" s="68" t="s">
        <v>16636</v>
      </c>
      <c r="I81" s="68" t="s">
        <v>16656</v>
      </c>
      <c r="J81" s="68" t="s">
        <v>16656</v>
      </c>
      <c r="K81" s="68">
        <v>1</v>
      </c>
      <c r="L81" s="68">
        <v>1</v>
      </c>
      <c r="M81" s="68">
        <v>2</v>
      </c>
      <c r="N81" s="78">
        <v>84</v>
      </c>
      <c r="O81" s="78">
        <v>33</v>
      </c>
      <c r="P81" s="86">
        <v>1060</v>
      </c>
    </row>
    <row r="82" spans="1:16">
      <c r="A82" s="87" t="s">
        <v>16653</v>
      </c>
      <c r="B82" s="66" t="s">
        <v>16777</v>
      </c>
      <c r="C82" s="66" t="s">
        <v>16778</v>
      </c>
      <c r="D82" s="84">
        <v>2750</v>
      </c>
      <c r="E82" s="68">
        <v>0.45900000000000002</v>
      </c>
      <c r="F82" s="68"/>
      <c r="G82" s="68"/>
      <c r="H82" s="68" t="s">
        <v>16636</v>
      </c>
      <c r="I82" s="68" t="s">
        <v>16656</v>
      </c>
      <c r="J82" s="68" t="s">
        <v>16656</v>
      </c>
      <c r="K82" s="68">
        <v>1</v>
      </c>
      <c r="L82" s="68">
        <v>1</v>
      </c>
      <c r="M82" s="68">
        <v>2</v>
      </c>
      <c r="N82" s="78">
        <v>84</v>
      </c>
      <c r="O82" s="78">
        <v>33</v>
      </c>
      <c r="P82" s="86">
        <v>1060</v>
      </c>
    </row>
    <row r="83" spans="1:16">
      <c r="A83" s="87" t="s">
        <v>16653</v>
      </c>
      <c r="B83" s="66" t="s">
        <v>16779</v>
      </c>
      <c r="C83" s="66" t="s">
        <v>16780</v>
      </c>
      <c r="D83" s="84">
        <v>2750</v>
      </c>
      <c r="E83" s="68"/>
      <c r="F83" s="68"/>
      <c r="G83" s="68"/>
      <c r="H83" s="68" t="s">
        <v>16636</v>
      </c>
      <c r="I83" s="68" t="s">
        <v>16656</v>
      </c>
      <c r="J83" s="68" t="s">
        <v>16656</v>
      </c>
      <c r="K83" s="68">
        <v>1</v>
      </c>
      <c r="L83" s="68">
        <v>1</v>
      </c>
      <c r="M83" s="68">
        <v>2</v>
      </c>
      <c r="N83" s="78">
        <v>84</v>
      </c>
      <c r="O83" s="78">
        <v>33</v>
      </c>
      <c r="P83" s="86">
        <v>1060</v>
      </c>
    </row>
    <row r="84" spans="1:16">
      <c r="A84" s="106" t="s">
        <v>16653</v>
      </c>
      <c r="B84" s="76" t="s">
        <v>16781</v>
      </c>
      <c r="C84" s="76" t="s">
        <v>16782</v>
      </c>
      <c r="D84" s="86">
        <v>2750</v>
      </c>
      <c r="E84" s="78">
        <v>0.45900000000000002</v>
      </c>
      <c r="F84" s="78"/>
      <c r="G84" s="78"/>
      <c r="H84" s="78" t="s">
        <v>16636</v>
      </c>
      <c r="I84" s="78" t="s">
        <v>16656</v>
      </c>
      <c r="J84" s="78" t="s">
        <v>16656</v>
      </c>
      <c r="K84" s="78">
        <v>1</v>
      </c>
      <c r="L84" s="78">
        <v>1</v>
      </c>
      <c r="M84" s="78">
        <v>2</v>
      </c>
      <c r="N84" s="78">
        <v>84</v>
      </c>
      <c r="O84" s="78">
        <v>33</v>
      </c>
      <c r="P84" s="86">
        <v>1060</v>
      </c>
    </row>
    <row r="85" spans="1:16">
      <c r="A85" s="87" t="s">
        <v>16653</v>
      </c>
      <c r="B85" s="66" t="s">
        <v>16783</v>
      </c>
      <c r="C85" s="66" t="s">
        <v>16784</v>
      </c>
      <c r="D85" s="84">
        <v>2750</v>
      </c>
      <c r="E85" s="68"/>
      <c r="F85" s="68"/>
      <c r="G85" s="68"/>
      <c r="H85" s="68" t="s">
        <v>16636</v>
      </c>
      <c r="I85" s="68" t="s">
        <v>16656</v>
      </c>
      <c r="J85" s="68" t="s">
        <v>16656</v>
      </c>
      <c r="K85" s="68">
        <v>1</v>
      </c>
      <c r="L85" s="68">
        <v>1</v>
      </c>
      <c r="M85" s="68">
        <v>2</v>
      </c>
      <c r="N85" s="78">
        <v>84</v>
      </c>
      <c r="O85" s="78">
        <v>33</v>
      </c>
      <c r="P85" s="86">
        <v>1060</v>
      </c>
    </row>
    <row r="86" spans="1:16">
      <c r="A86" s="87" t="s">
        <v>16653</v>
      </c>
      <c r="B86" s="66" t="s">
        <v>16785</v>
      </c>
      <c r="C86" s="66" t="s">
        <v>16786</v>
      </c>
      <c r="D86" s="84">
        <v>2750</v>
      </c>
      <c r="E86" s="68"/>
      <c r="F86" s="68"/>
      <c r="G86" s="68"/>
      <c r="H86" s="68" t="s">
        <v>16636</v>
      </c>
      <c r="I86" s="68" t="s">
        <v>16656</v>
      </c>
      <c r="J86" s="68" t="s">
        <v>16656</v>
      </c>
      <c r="K86" s="68">
        <v>1</v>
      </c>
      <c r="L86" s="68">
        <v>1</v>
      </c>
      <c r="M86" s="68">
        <v>2</v>
      </c>
      <c r="N86" s="78">
        <v>84</v>
      </c>
      <c r="O86" s="78">
        <v>33</v>
      </c>
      <c r="P86" s="86">
        <v>1062</v>
      </c>
    </row>
    <row r="87" spans="1:16" hidden="1">
      <c r="A87" s="70" t="s">
        <v>16614</v>
      </c>
      <c r="B87" s="95" t="s">
        <v>16787</v>
      </c>
      <c r="C87" s="95" t="s">
        <v>16788</v>
      </c>
      <c r="D87" s="98">
        <v>2740</v>
      </c>
      <c r="E87" s="96"/>
      <c r="F87" s="96"/>
      <c r="G87" s="96"/>
      <c r="H87" s="99" t="s">
        <v>16641</v>
      </c>
      <c r="I87" s="96" t="s">
        <v>16617</v>
      </c>
      <c r="J87" s="99" t="s">
        <v>16764</v>
      </c>
      <c r="K87" s="99">
        <v>2</v>
      </c>
      <c r="L87" s="96" t="s">
        <v>16617</v>
      </c>
      <c r="M87" s="99">
        <v>2</v>
      </c>
      <c r="N87" s="78">
        <v>48.8</v>
      </c>
      <c r="O87" s="78">
        <v>26</v>
      </c>
      <c r="P87" s="78">
        <v>542</v>
      </c>
    </row>
    <row r="88" spans="1:16" hidden="1">
      <c r="A88" s="60" t="s">
        <v>16614</v>
      </c>
      <c r="B88" s="79" t="s">
        <v>16789</v>
      </c>
      <c r="C88" s="79"/>
      <c r="D88" s="88">
        <v>2740</v>
      </c>
      <c r="E88" s="62"/>
      <c r="F88" s="62"/>
      <c r="G88" s="62"/>
      <c r="H88" s="63" t="s">
        <v>16641</v>
      </c>
      <c r="I88" s="62" t="s">
        <v>16617</v>
      </c>
      <c r="J88" s="63" t="s">
        <v>16764</v>
      </c>
      <c r="K88" s="63">
        <v>2</v>
      </c>
      <c r="L88" s="62" t="s">
        <v>16617</v>
      </c>
      <c r="M88" s="63">
        <v>2</v>
      </c>
      <c r="N88" s="63">
        <v>48.8</v>
      </c>
      <c r="O88" s="63">
        <v>26</v>
      </c>
      <c r="P88" s="63">
        <v>542</v>
      </c>
    </row>
    <row r="89" spans="1:16" hidden="1">
      <c r="A89" s="60" t="s">
        <v>16614</v>
      </c>
      <c r="B89" s="79" t="s">
        <v>16790</v>
      </c>
      <c r="C89" s="79" t="s">
        <v>16751</v>
      </c>
      <c r="D89" s="88">
        <v>2739</v>
      </c>
      <c r="E89" s="62"/>
      <c r="F89" s="62"/>
      <c r="G89" s="62"/>
      <c r="H89" s="63" t="s">
        <v>16641</v>
      </c>
      <c r="I89" s="62" t="s">
        <v>16617</v>
      </c>
      <c r="J89" s="63" t="s">
        <v>16764</v>
      </c>
      <c r="K89" s="63">
        <v>2</v>
      </c>
      <c r="L89" s="62" t="s">
        <v>16617</v>
      </c>
      <c r="M89" s="63">
        <v>2</v>
      </c>
      <c r="N89" s="63">
        <v>48.8</v>
      </c>
      <c r="O89" s="63">
        <v>26</v>
      </c>
      <c r="P89" s="63">
        <v>542</v>
      </c>
    </row>
    <row r="90" spans="1:16" hidden="1">
      <c r="A90" s="70" t="s">
        <v>16614</v>
      </c>
      <c r="B90" s="95" t="s">
        <v>16791</v>
      </c>
      <c r="C90" s="95" t="s">
        <v>16788</v>
      </c>
      <c r="D90" s="98">
        <v>2712</v>
      </c>
      <c r="E90" s="96"/>
      <c r="F90" s="96"/>
      <c r="G90" s="96"/>
      <c r="H90" s="99" t="s">
        <v>16641</v>
      </c>
      <c r="I90" s="96" t="s">
        <v>16617</v>
      </c>
      <c r="J90" s="99" t="s">
        <v>16764</v>
      </c>
      <c r="K90" s="99">
        <v>2</v>
      </c>
      <c r="L90" s="96" t="s">
        <v>16617</v>
      </c>
      <c r="M90" s="99">
        <v>2</v>
      </c>
      <c r="N90" s="78">
        <v>48.8</v>
      </c>
      <c r="O90" s="78">
        <v>26</v>
      </c>
      <c r="P90" s="78">
        <v>542</v>
      </c>
    </row>
    <row r="91" spans="1:16" hidden="1">
      <c r="A91" s="87" t="s">
        <v>16792</v>
      </c>
      <c r="B91" s="66" t="s">
        <v>16793</v>
      </c>
      <c r="C91" s="66" t="s">
        <v>16794</v>
      </c>
      <c r="D91" s="84">
        <v>2700</v>
      </c>
      <c r="E91" s="68">
        <v>0.47</v>
      </c>
      <c r="F91" s="68"/>
      <c r="G91" s="68">
        <v>14.1</v>
      </c>
      <c r="H91" s="68" t="s">
        <v>16641</v>
      </c>
      <c r="I91" s="68" t="s">
        <v>16617</v>
      </c>
      <c r="J91" s="68" t="s">
        <v>16754</v>
      </c>
      <c r="K91" s="68">
        <v>2</v>
      </c>
      <c r="L91" s="68" t="s">
        <v>16617</v>
      </c>
      <c r="M91" s="68">
        <v>2</v>
      </c>
      <c r="N91" s="68">
        <v>69</v>
      </c>
      <c r="O91" s="68">
        <v>50</v>
      </c>
      <c r="P91" s="84">
        <v>1140</v>
      </c>
    </row>
    <row r="92" spans="1:16">
      <c r="A92" s="87" t="s">
        <v>16653</v>
      </c>
      <c r="B92" s="66" t="s">
        <v>16795</v>
      </c>
      <c r="C92" s="66" t="s">
        <v>16796</v>
      </c>
      <c r="D92" s="84">
        <v>2662</v>
      </c>
      <c r="E92" s="68">
        <v>0.46100000000000002</v>
      </c>
      <c r="F92" s="68"/>
      <c r="G92" s="68"/>
      <c r="H92" s="68" t="s">
        <v>16636</v>
      </c>
      <c r="I92" s="68" t="s">
        <v>16656</v>
      </c>
      <c r="J92" s="68" t="s">
        <v>16656</v>
      </c>
      <c r="K92" s="68">
        <v>1</v>
      </c>
      <c r="L92" s="68">
        <v>1</v>
      </c>
      <c r="M92" s="68">
        <v>2</v>
      </c>
      <c r="N92" s="78">
        <v>84</v>
      </c>
      <c r="O92" s="78">
        <v>33</v>
      </c>
      <c r="P92" s="86">
        <v>1060</v>
      </c>
    </row>
    <row r="93" spans="1:16" hidden="1">
      <c r="A93" s="87" t="s">
        <v>16638</v>
      </c>
      <c r="B93" s="66" t="s">
        <v>16797</v>
      </c>
      <c r="C93" s="66" t="s">
        <v>16798</v>
      </c>
      <c r="D93" s="84">
        <v>2660</v>
      </c>
      <c r="E93" s="67"/>
      <c r="F93" s="67"/>
      <c r="G93" s="68"/>
      <c r="H93" s="67"/>
      <c r="I93" s="67"/>
      <c r="J93" s="67"/>
      <c r="K93" s="67"/>
      <c r="L93" s="67"/>
      <c r="M93" s="67"/>
      <c r="N93" s="68"/>
      <c r="O93" s="68"/>
      <c r="P93" s="68"/>
    </row>
    <row r="94" spans="1:16">
      <c r="A94" s="87" t="s">
        <v>16653</v>
      </c>
      <c r="B94" s="66" t="s">
        <v>16799</v>
      </c>
      <c r="C94" s="66" t="s">
        <v>16796</v>
      </c>
      <c r="D94" s="84">
        <v>2653</v>
      </c>
      <c r="E94" s="68">
        <v>0.46300000000000002</v>
      </c>
      <c r="F94" s="68"/>
      <c r="G94" s="68"/>
      <c r="H94" s="68" t="s">
        <v>16636</v>
      </c>
      <c r="I94" s="68" t="s">
        <v>16656</v>
      </c>
      <c r="J94" s="68" t="s">
        <v>16656</v>
      </c>
      <c r="K94" s="68">
        <v>1</v>
      </c>
      <c r="L94" s="68">
        <v>1</v>
      </c>
      <c r="M94" s="68">
        <v>2</v>
      </c>
      <c r="N94" s="78">
        <v>84</v>
      </c>
      <c r="O94" s="78">
        <v>33</v>
      </c>
      <c r="P94" s="86">
        <v>1060</v>
      </c>
    </row>
    <row r="95" spans="1:16" hidden="1">
      <c r="A95" s="87" t="s">
        <v>16663</v>
      </c>
      <c r="B95" s="71" t="s">
        <v>16800</v>
      </c>
      <c r="C95" s="71" t="s">
        <v>16801</v>
      </c>
      <c r="D95" s="84">
        <v>2650</v>
      </c>
      <c r="E95" s="73"/>
      <c r="F95" s="73"/>
      <c r="G95" s="73"/>
      <c r="H95" s="73" t="s">
        <v>16641</v>
      </c>
      <c r="I95" s="73" t="s">
        <v>16617</v>
      </c>
      <c r="J95" s="73" t="s">
        <v>16672</v>
      </c>
      <c r="K95" s="73">
        <v>2</v>
      </c>
      <c r="L95" s="73" t="s">
        <v>16617</v>
      </c>
      <c r="M95" s="73">
        <v>2</v>
      </c>
      <c r="N95" s="73"/>
      <c r="O95" s="73"/>
      <c r="P95" s="73"/>
    </row>
    <row r="96" spans="1:16" hidden="1">
      <c r="A96" s="60" t="s">
        <v>16614</v>
      </c>
      <c r="B96" s="79" t="s">
        <v>16802</v>
      </c>
      <c r="C96" s="79"/>
      <c r="D96" s="88">
        <v>2624</v>
      </c>
      <c r="E96" s="62"/>
      <c r="F96" s="62"/>
      <c r="G96" s="62"/>
      <c r="H96" s="63" t="s">
        <v>16641</v>
      </c>
      <c r="I96" s="62" t="s">
        <v>16617</v>
      </c>
      <c r="J96" s="63" t="s">
        <v>16764</v>
      </c>
      <c r="K96" s="63">
        <v>2</v>
      </c>
      <c r="L96" s="62" t="s">
        <v>16617</v>
      </c>
      <c r="M96" s="63">
        <v>2</v>
      </c>
      <c r="N96" s="63">
        <v>48.8</v>
      </c>
      <c r="O96" s="63">
        <v>26</v>
      </c>
      <c r="P96" s="63">
        <v>542</v>
      </c>
    </row>
    <row r="97" spans="1:16">
      <c r="A97" s="87" t="s">
        <v>16653</v>
      </c>
      <c r="B97" s="66" t="s">
        <v>16803</v>
      </c>
      <c r="C97" s="66" t="s">
        <v>16804</v>
      </c>
      <c r="D97" s="84">
        <v>2619</v>
      </c>
      <c r="E97" s="68"/>
      <c r="F97" s="68"/>
      <c r="G97" s="68"/>
      <c r="H97" s="68" t="s">
        <v>16636</v>
      </c>
      <c r="I97" s="68" t="s">
        <v>16656</v>
      </c>
      <c r="J97" s="68" t="s">
        <v>16656</v>
      </c>
      <c r="K97" s="68">
        <v>1</v>
      </c>
      <c r="L97" s="68">
        <v>1</v>
      </c>
      <c r="M97" s="68">
        <v>2</v>
      </c>
      <c r="N97" s="78">
        <v>84</v>
      </c>
      <c r="O97" s="78">
        <v>33</v>
      </c>
      <c r="P97" s="86">
        <v>1060</v>
      </c>
    </row>
    <row r="98" spans="1:16" hidden="1">
      <c r="A98" s="87" t="s">
        <v>16629</v>
      </c>
      <c r="B98" s="66" t="s">
        <v>16805</v>
      </c>
      <c r="C98" s="66" t="s">
        <v>16806</v>
      </c>
      <c r="D98" s="84">
        <v>2560</v>
      </c>
      <c r="E98" s="68">
        <v>0.51</v>
      </c>
      <c r="F98" s="68">
        <v>32</v>
      </c>
      <c r="G98" s="68">
        <v>7.1</v>
      </c>
      <c r="H98" s="68">
        <v>1</v>
      </c>
      <c r="I98" s="67" t="s">
        <v>16617</v>
      </c>
      <c r="J98" s="68">
        <v>10</v>
      </c>
      <c r="K98" s="68">
        <v>3</v>
      </c>
      <c r="L98" s="67" t="s">
        <v>16617</v>
      </c>
      <c r="M98" s="67" t="s">
        <v>16617</v>
      </c>
      <c r="N98" s="68"/>
      <c r="O98" s="68"/>
      <c r="P98" s="68"/>
    </row>
    <row r="99" spans="1:16" hidden="1">
      <c r="A99" s="87" t="s">
        <v>16629</v>
      </c>
      <c r="B99" s="66" t="s">
        <v>16807</v>
      </c>
      <c r="C99" s="66" t="s">
        <v>16808</v>
      </c>
      <c r="D99" s="84">
        <v>2550</v>
      </c>
      <c r="E99" s="68"/>
      <c r="F99" s="68">
        <v>29</v>
      </c>
      <c r="G99" s="68">
        <v>7.6</v>
      </c>
      <c r="H99" s="68">
        <v>1</v>
      </c>
      <c r="I99" s="67" t="s">
        <v>16617</v>
      </c>
      <c r="J99" s="68">
        <v>10</v>
      </c>
      <c r="K99" s="68">
        <v>3</v>
      </c>
      <c r="L99" s="67" t="s">
        <v>16617</v>
      </c>
      <c r="M99" s="67" t="s">
        <v>16617</v>
      </c>
      <c r="N99" s="68"/>
      <c r="O99" s="68"/>
      <c r="P99" s="68"/>
    </row>
    <row r="100" spans="1:16" hidden="1">
      <c r="A100" s="64" t="s">
        <v>16614</v>
      </c>
      <c r="B100" s="76" t="s">
        <v>16809</v>
      </c>
      <c r="C100" s="76" t="s">
        <v>16810</v>
      </c>
      <c r="D100" s="82">
        <v>2520</v>
      </c>
      <c r="E100" s="77"/>
      <c r="F100" s="77"/>
      <c r="G100" s="77"/>
      <c r="H100" s="78" t="s">
        <v>16641</v>
      </c>
      <c r="I100" s="77" t="s">
        <v>16617</v>
      </c>
      <c r="J100" s="78" t="s">
        <v>16764</v>
      </c>
      <c r="K100" s="78">
        <v>2</v>
      </c>
      <c r="L100" s="77" t="s">
        <v>16617</v>
      </c>
      <c r="M100" s="78">
        <v>2</v>
      </c>
      <c r="N100" s="78">
        <v>48.8</v>
      </c>
      <c r="O100" s="78">
        <v>26</v>
      </c>
      <c r="P100" s="78">
        <v>537</v>
      </c>
    </row>
    <row r="101" spans="1:16" hidden="1">
      <c r="A101" s="87" t="s">
        <v>16638</v>
      </c>
      <c r="B101" s="66" t="s">
        <v>16811</v>
      </c>
      <c r="C101" s="66" t="s">
        <v>16812</v>
      </c>
      <c r="D101" s="84">
        <v>2500</v>
      </c>
      <c r="E101" s="67"/>
      <c r="F101" s="67"/>
      <c r="G101" s="68"/>
      <c r="H101" s="67"/>
      <c r="I101" s="67"/>
      <c r="J101" s="67"/>
      <c r="K101" s="67"/>
      <c r="L101" s="67"/>
      <c r="M101" s="67"/>
      <c r="N101" s="68"/>
      <c r="O101" s="68"/>
      <c r="P101" s="68"/>
    </row>
    <row r="102" spans="1:16">
      <c r="A102" s="87" t="s">
        <v>16653</v>
      </c>
      <c r="B102" s="66" t="s">
        <v>16813</v>
      </c>
      <c r="C102" s="66" t="s">
        <v>16814</v>
      </c>
      <c r="D102" s="84">
        <v>2500</v>
      </c>
      <c r="E102" s="68">
        <v>0.46300000000000002</v>
      </c>
      <c r="F102" s="68"/>
      <c r="G102" s="68"/>
      <c r="H102" s="68" t="s">
        <v>16636</v>
      </c>
      <c r="I102" s="68" t="s">
        <v>16656</v>
      </c>
      <c r="J102" s="68" t="s">
        <v>16656</v>
      </c>
      <c r="K102" s="68">
        <v>1</v>
      </c>
      <c r="L102" s="68">
        <v>1</v>
      </c>
      <c r="M102" s="68">
        <v>2</v>
      </c>
      <c r="N102" s="78">
        <v>84</v>
      </c>
      <c r="O102" s="78">
        <v>33</v>
      </c>
      <c r="P102" s="86">
        <v>1000</v>
      </c>
    </row>
    <row r="103" spans="1:16">
      <c r="A103" s="87" t="s">
        <v>16653</v>
      </c>
      <c r="B103" s="66" t="s">
        <v>16815</v>
      </c>
      <c r="C103" s="66" t="s">
        <v>16816</v>
      </c>
      <c r="D103" s="84">
        <v>2500</v>
      </c>
      <c r="E103" s="68">
        <v>0.46300000000000002</v>
      </c>
      <c r="F103" s="68"/>
      <c r="G103" s="68"/>
      <c r="H103" s="68" t="s">
        <v>16636</v>
      </c>
      <c r="I103" s="68" t="s">
        <v>16656</v>
      </c>
      <c r="J103" s="68" t="s">
        <v>16656</v>
      </c>
      <c r="K103" s="68">
        <v>1</v>
      </c>
      <c r="L103" s="68">
        <v>1</v>
      </c>
      <c r="M103" s="68">
        <v>2</v>
      </c>
      <c r="N103" s="78">
        <v>84</v>
      </c>
      <c r="O103" s="78">
        <v>33</v>
      </c>
      <c r="P103" s="86">
        <v>1060</v>
      </c>
    </row>
    <row r="104" spans="1:16" hidden="1">
      <c r="A104" s="87" t="s">
        <v>16817</v>
      </c>
      <c r="B104" s="66" t="s">
        <v>16818</v>
      </c>
      <c r="C104" s="66" t="s">
        <v>16819</v>
      </c>
      <c r="D104" s="84">
        <v>2500</v>
      </c>
      <c r="E104" s="68"/>
      <c r="F104" s="68"/>
      <c r="G104" s="68"/>
      <c r="H104" s="68" t="s">
        <v>16641</v>
      </c>
      <c r="I104" s="67" t="s">
        <v>16617</v>
      </c>
      <c r="J104" s="68" t="s">
        <v>16820</v>
      </c>
      <c r="K104" s="68">
        <v>2</v>
      </c>
      <c r="L104" s="67" t="s">
        <v>16617</v>
      </c>
      <c r="M104" s="68">
        <v>2</v>
      </c>
      <c r="N104" s="67"/>
      <c r="O104" s="67"/>
      <c r="P104" s="67"/>
    </row>
    <row r="105" spans="1:16" hidden="1">
      <c r="A105" s="87" t="s">
        <v>16817</v>
      </c>
      <c r="B105" s="66" t="s">
        <v>16821</v>
      </c>
      <c r="C105" s="66" t="s">
        <v>16822</v>
      </c>
      <c r="D105" s="84">
        <v>2500</v>
      </c>
      <c r="E105" s="68"/>
      <c r="F105" s="68"/>
      <c r="G105" s="68"/>
      <c r="H105" s="68" t="s">
        <v>16641</v>
      </c>
      <c r="I105" s="67" t="s">
        <v>16617</v>
      </c>
      <c r="J105" s="68" t="s">
        <v>16820</v>
      </c>
      <c r="K105" s="68">
        <v>2</v>
      </c>
      <c r="L105" s="67" t="s">
        <v>16617</v>
      </c>
      <c r="M105" s="68">
        <v>2</v>
      </c>
      <c r="N105" s="67"/>
      <c r="O105" s="67"/>
      <c r="P105" s="67"/>
    </row>
    <row r="106" spans="1:16" hidden="1">
      <c r="A106" s="87" t="s">
        <v>16720</v>
      </c>
      <c r="B106" s="66" t="s">
        <v>16823</v>
      </c>
      <c r="C106" s="66" t="s">
        <v>16824</v>
      </c>
      <c r="D106" s="84">
        <v>2467</v>
      </c>
      <c r="E106" s="68"/>
      <c r="F106" s="68"/>
      <c r="G106" s="68"/>
      <c r="H106" s="67" t="s">
        <v>16641</v>
      </c>
      <c r="I106" s="67" t="s">
        <v>16617</v>
      </c>
      <c r="J106" s="68" t="s">
        <v>16764</v>
      </c>
      <c r="K106" s="68">
        <v>2</v>
      </c>
      <c r="L106" s="67" t="s">
        <v>16617</v>
      </c>
      <c r="M106" s="68">
        <v>2</v>
      </c>
      <c r="N106" s="68"/>
      <c r="O106" s="68"/>
      <c r="P106" s="68"/>
    </row>
    <row r="107" spans="1:16" hidden="1">
      <c r="A107" s="87" t="s">
        <v>16720</v>
      </c>
      <c r="B107" s="66" t="s">
        <v>16825</v>
      </c>
      <c r="C107" s="66" t="s">
        <v>16826</v>
      </c>
      <c r="D107" s="84">
        <v>2466</v>
      </c>
      <c r="E107" s="68"/>
      <c r="F107" s="68"/>
      <c r="G107" s="68">
        <v>16</v>
      </c>
      <c r="H107" s="67" t="s">
        <v>16641</v>
      </c>
      <c r="I107" s="67" t="s">
        <v>16617</v>
      </c>
      <c r="J107" s="68" t="s">
        <v>16764</v>
      </c>
      <c r="K107" s="68">
        <v>2</v>
      </c>
      <c r="L107" s="67" t="s">
        <v>16617</v>
      </c>
      <c r="M107" s="68">
        <v>2</v>
      </c>
      <c r="N107" s="68">
        <v>84.4</v>
      </c>
      <c r="O107" s="68">
        <v>37</v>
      </c>
      <c r="P107" s="84">
        <v>1146</v>
      </c>
    </row>
    <row r="108" spans="1:16" hidden="1">
      <c r="A108" s="87" t="s">
        <v>16629</v>
      </c>
      <c r="B108" s="66" t="s">
        <v>16827</v>
      </c>
      <c r="C108" s="66" t="s">
        <v>16828</v>
      </c>
      <c r="D108" s="84">
        <v>2448</v>
      </c>
      <c r="E108" s="68"/>
      <c r="F108" s="68"/>
      <c r="G108" s="68"/>
      <c r="H108" s="68">
        <v>1</v>
      </c>
      <c r="I108" s="67" t="s">
        <v>16617</v>
      </c>
      <c r="J108" s="68">
        <v>10</v>
      </c>
      <c r="K108" s="68">
        <v>3</v>
      </c>
      <c r="L108" s="67" t="s">
        <v>16617</v>
      </c>
      <c r="M108" s="67" t="s">
        <v>16617</v>
      </c>
      <c r="N108" s="68">
        <v>92.4</v>
      </c>
      <c r="O108" s="68">
        <v>42.3</v>
      </c>
      <c r="P108" s="84">
        <v>1323</v>
      </c>
    </row>
    <row r="109" spans="1:16" hidden="1">
      <c r="A109" s="87" t="s">
        <v>16629</v>
      </c>
      <c r="B109" s="66" t="s">
        <v>16829</v>
      </c>
      <c r="C109" s="66" t="s">
        <v>16830</v>
      </c>
      <c r="D109" s="84">
        <v>2448</v>
      </c>
      <c r="E109" s="68"/>
      <c r="F109" s="68"/>
      <c r="G109" s="68"/>
      <c r="H109" s="68">
        <v>1</v>
      </c>
      <c r="I109" s="67" t="s">
        <v>16617</v>
      </c>
      <c r="J109" s="68">
        <v>10</v>
      </c>
      <c r="K109" s="68">
        <v>3</v>
      </c>
      <c r="L109" s="67" t="s">
        <v>16617</v>
      </c>
      <c r="M109" s="67" t="s">
        <v>16617</v>
      </c>
      <c r="N109" s="68"/>
      <c r="O109" s="68"/>
      <c r="P109" s="68"/>
    </row>
    <row r="110" spans="1:16">
      <c r="A110" s="87" t="s">
        <v>16653</v>
      </c>
      <c r="B110" s="66" t="s">
        <v>16831</v>
      </c>
      <c r="C110" s="66" t="s">
        <v>16832</v>
      </c>
      <c r="D110" s="84">
        <v>2400</v>
      </c>
      <c r="E110" s="68">
        <v>0.46800000000000003</v>
      </c>
      <c r="F110" s="68"/>
      <c r="G110" s="68">
        <v>13.9</v>
      </c>
      <c r="H110" s="68" t="s">
        <v>16636</v>
      </c>
      <c r="I110" s="68" t="s">
        <v>16656</v>
      </c>
      <c r="J110" s="68" t="s">
        <v>16656</v>
      </c>
      <c r="K110" s="68">
        <v>1</v>
      </c>
      <c r="L110" s="68">
        <v>1</v>
      </c>
      <c r="M110" s="68">
        <v>2</v>
      </c>
      <c r="N110" s="78">
        <v>84</v>
      </c>
      <c r="O110" s="78">
        <v>33</v>
      </c>
      <c r="P110" s="86">
        <v>1060</v>
      </c>
    </row>
    <row r="111" spans="1:16">
      <c r="A111" s="87" t="s">
        <v>16653</v>
      </c>
      <c r="B111" s="66" t="s">
        <v>16833</v>
      </c>
      <c r="C111" s="66" t="s">
        <v>16834</v>
      </c>
      <c r="D111" s="84">
        <v>2400</v>
      </c>
      <c r="E111" s="68"/>
      <c r="F111" s="68"/>
      <c r="G111" s="68"/>
      <c r="H111" s="68" t="s">
        <v>16636</v>
      </c>
      <c r="I111" s="68" t="s">
        <v>16656</v>
      </c>
      <c r="J111" s="68" t="s">
        <v>16656</v>
      </c>
      <c r="K111" s="68">
        <v>1</v>
      </c>
      <c r="L111" s="68">
        <v>1</v>
      </c>
      <c r="M111" s="68">
        <v>2</v>
      </c>
      <c r="N111" s="78">
        <v>84</v>
      </c>
      <c r="O111" s="78">
        <v>33</v>
      </c>
      <c r="P111" s="86">
        <v>1060</v>
      </c>
    </row>
    <row r="112" spans="1:16" hidden="1">
      <c r="A112" s="87" t="s">
        <v>16835</v>
      </c>
      <c r="B112" s="66" t="s">
        <v>16836</v>
      </c>
      <c r="C112" s="66" t="s">
        <v>16837</v>
      </c>
      <c r="D112" s="84">
        <v>2400</v>
      </c>
      <c r="E112" s="68"/>
      <c r="F112" s="68"/>
      <c r="G112" s="68"/>
      <c r="H112" s="68" t="s">
        <v>16641</v>
      </c>
      <c r="I112" s="67" t="s">
        <v>16617</v>
      </c>
      <c r="J112" s="68" t="s">
        <v>16820</v>
      </c>
      <c r="K112" s="68">
        <v>2</v>
      </c>
      <c r="L112" s="67" t="s">
        <v>16617</v>
      </c>
      <c r="M112" s="68">
        <v>2</v>
      </c>
      <c r="N112" s="68">
        <v>54.9</v>
      </c>
      <c r="O112" s="68">
        <v>20.3</v>
      </c>
      <c r="P112" s="68">
        <v>535</v>
      </c>
    </row>
    <row r="113" spans="1:16">
      <c r="A113" s="87" t="s">
        <v>16653</v>
      </c>
      <c r="B113" s="66" t="s">
        <v>16838</v>
      </c>
      <c r="C113" s="66" t="s">
        <v>16814</v>
      </c>
      <c r="D113" s="84">
        <v>2380</v>
      </c>
      <c r="E113" s="68">
        <v>0.47</v>
      </c>
      <c r="F113" s="68"/>
      <c r="G113" s="68"/>
      <c r="H113" s="68" t="s">
        <v>16636</v>
      </c>
      <c r="I113" s="68" t="s">
        <v>16656</v>
      </c>
      <c r="J113" s="68" t="s">
        <v>16656</v>
      </c>
      <c r="K113" s="68">
        <v>1</v>
      </c>
      <c r="L113" s="68">
        <v>1</v>
      </c>
      <c r="M113" s="68">
        <v>2</v>
      </c>
      <c r="N113" s="78">
        <v>84</v>
      </c>
      <c r="O113" s="78">
        <v>33</v>
      </c>
      <c r="P113" s="86">
        <v>1000</v>
      </c>
    </row>
    <row r="114" spans="1:16">
      <c r="A114" s="87" t="s">
        <v>16653</v>
      </c>
      <c r="B114" s="66" t="s">
        <v>16839</v>
      </c>
      <c r="C114" s="66" t="s">
        <v>16840</v>
      </c>
      <c r="D114" s="84">
        <v>2380</v>
      </c>
      <c r="E114" s="68"/>
      <c r="F114" s="68"/>
      <c r="G114" s="68"/>
      <c r="H114" s="68" t="s">
        <v>16636</v>
      </c>
      <c r="I114" s="68" t="s">
        <v>16656</v>
      </c>
      <c r="J114" s="68" t="s">
        <v>16656</v>
      </c>
      <c r="K114" s="68">
        <v>1</v>
      </c>
      <c r="L114" s="68">
        <v>1</v>
      </c>
      <c r="M114" s="68">
        <v>2</v>
      </c>
      <c r="N114" s="78">
        <v>84</v>
      </c>
      <c r="O114" s="78">
        <v>33</v>
      </c>
      <c r="P114" s="78"/>
    </row>
    <row r="115" spans="1:16">
      <c r="A115" s="87" t="s">
        <v>16653</v>
      </c>
      <c r="B115" s="66" t="s">
        <v>16841</v>
      </c>
      <c r="C115" s="66" t="s">
        <v>16842</v>
      </c>
      <c r="D115" s="84">
        <v>2380</v>
      </c>
      <c r="E115" s="68"/>
      <c r="F115" s="68"/>
      <c r="G115" s="68"/>
      <c r="H115" s="68" t="s">
        <v>16636</v>
      </c>
      <c r="I115" s="68" t="s">
        <v>16656</v>
      </c>
      <c r="J115" s="68" t="s">
        <v>16656</v>
      </c>
      <c r="K115" s="68">
        <v>1</v>
      </c>
      <c r="L115" s="68">
        <v>1</v>
      </c>
      <c r="M115" s="68">
        <v>2</v>
      </c>
      <c r="N115" s="78">
        <v>84</v>
      </c>
      <c r="O115" s="78">
        <v>33</v>
      </c>
      <c r="P115" s="86">
        <v>1060</v>
      </c>
    </row>
    <row r="116" spans="1:16" hidden="1">
      <c r="A116" s="64" t="s">
        <v>16663</v>
      </c>
      <c r="B116" s="76" t="s">
        <v>16843</v>
      </c>
      <c r="C116" s="76" t="s">
        <v>16844</v>
      </c>
      <c r="D116" s="86">
        <v>2250</v>
      </c>
      <c r="E116" s="77">
        <v>0.63</v>
      </c>
      <c r="F116" s="77"/>
      <c r="G116" s="77">
        <v>6</v>
      </c>
      <c r="H116" s="77" t="s">
        <v>16641</v>
      </c>
      <c r="I116" s="77" t="s">
        <v>16617</v>
      </c>
      <c r="J116" s="77" t="s">
        <v>16672</v>
      </c>
      <c r="K116" s="77">
        <v>2</v>
      </c>
      <c r="L116" s="77" t="s">
        <v>16617</v>
      </c>
      <c r="M116" s="77">
        <v>2</v>
      </c>
      <c r="N116" s="78">
        <v>44</v>
      </c>
      <c r="O116" s="78">
        <v>24</v>
      </c>
      <c r="P116" s="78">
        <v>605</v>
      </c>
    </row>
    <row r="117" spans="1:16" hidden="1">
      <c r="A117" s="64" t="s">
        <v>16663</v>
      </c>
      <c r="B117" s="66" t="s">
        <v>16845</v>
      </c>
      <c r="C117" s="66" t="s">
        <v>16846</v>
      </c>
      <c r="D117" s="84">
        <v>2250</v>
      </c>
      <c r="E117" s="67"/>
      <c r="F117" s="67"/>
      <c r="G117" s="68"/>
      <c r="H117" s="67" t="s">
        <v>16641</v>
      </c>
      <c r="I117" s="67" t="s">
        <v>16617</v>
      </c>
      <c r="J117" s="67" t="s">
        <v>16672</v>
      </c>
      <c r="K117" s="67">
        <v>2</v>
      </c>
      <c r="L117" s="67" t="s">
        <v>16617</v>
      </c>
      <c r="M117" s="67">
        <v>2</v>
      </c>
      <c r="N117" s="68">
        <v>45.5</v>
      </c>
      <c r="O117" s="68">
        <v>25.1</v>
      </c>
      <c r="P117" s="68">
        <v>618</v>
      </c>
    </row>
    <row r="118" spans="1:16" hidden="1">
      <c r="A118" s="106" t="s">
        <v>16648</v>
      </c>
      <c r="B118" s="76" t="s">
        <v>16847</v>
      </c>
      <c r="C118" s="76" t="s">
        <v>16848</v>
      </c>
      <c r="D118" s="86">
        <v>2210</v>
      </c>
      <c r="E118" s="78"/>
      <c r="F118" s="78"/>
      <c r="G118" s="78"/>
      <c r="H118" s="78">
        <v>1</v>
      </c>
      <c r="I118" s="77" t="s">
        <v>16617</v>
      </c>
      <c r="J118" s="78" t="s">
        <v>16754</v>
      </c>
      <c r="K118" s="78">
        <v>3</v>
      </c>
      <c r="L118" s="77" t="s">
        <v>16617</v>
      </c>
      <c r="M118" s="77" t="s">
        <v>16617</v>
      </c>
      <c r="N118" s="77"/>
      <c r="O118" s="77"/>
      <c r="P118" s="77"/>
    </row>
    <row r="119" spans="1:16" hidden="1">
      <c r="A119" s="106" t="s">
        <v>16648</v>
      </c>
      <c r="B119" s="76" t="s">
        <v>16849</v>
      </c>
      <c r="C119" s="76" t="s">
        <v>16850</v>
      </c>
      <c r="D119" s="86">
        <v>2210</v>
      </c>
      <c r="E119" s="78"/>
      <c r="F119" s="78"/>
      <c r="G119" s="78"/>
      <c r="H119" s="78">
        <v>1</v>
      </c>
      <c r="I119" s="77" t="s">
        <v>16617</v>
      </c>
      <c r="J119" s="78" t="s">
        <v>16754</v>
      </c>
      <c r="K119" s="78">
        <v>3</v>
      </c>
      <c r="L119" s="77" t="s">
        <v>16617</v>
      </c>
      <c r="M119" s="77" t="s">
        <v>16617</v>
      </c>
      <c r="N119" s="77"/>
      <c r="O119" s="77"/>
      <c r="P119" s="77"/>
    </row>
    <row r="120" spans="1:16" hidden="1">
      <c r="A120" s="87" t="s">
        <v>16648</v>
      </c>
      <c r="B120" s="66" t="s">
        <v>16851</v>
      </c>
      <c r="C120" s="102" t="s">
        <v>16848</v>
      </c>
      <c r="D120" s="84">
        <v>2210</v>
      </c>
      <c r="E120" s="68"/>
      <c r="F120" s="68"/>
      <c r="G120" s="68"/>
      <c r="H120" s="68">
        <v>1</v>
      </c>
      <c r="I120" s="67" t="s">
        <v>16617</v>
      </c>
      <c r="J120" s="68" t="s">
        <v>16754</v>
      </c>
      <c r="K120" s="68">
        <v>3</v>
      </c>
      <c r="L120" s="67" t="s">
        <v>16617</v>
      </c>
      <c r="M120" s="67" t="s">
        <v>16617</v>
      </c>
      <c r="N120" s="68"/>
      <c r="O120" s="68"/>
      <c r="P120" s="68"/>
    </row>
    <row r="121" spans="1:16" hidden="1">
      <c r="A121" s="87" t="s">
        <v>16738</v>
      </c>
      <c r="B121" s="66" t="s">
        <v>16852</v>
      </c>
      <c r="C121" s="66" t="s">
        <v>16740</v>
      </c>
      <c r="D121" s="84">
        <v>2200</v>
      </c>
      <c r="E121" s="68"/>
      <c r="F121" s="68"/>
      <c r="G121" s="68"/>
      <c r="H121" s="68" t="s">
        <v>16641</v>
      </c>
      <c r="I121" s="68" t="s">
        <v>16617</v>
      </c>
      <c r="J121" s="68">
        <v>10</v>
      </c>
      <c r="K121" s="68">
        <v>2</v>
      </c>
      <c r="L121" s="68" t="s">
        <v>16617</v>
      </c>
      <c r="M121" s="68">
        <v>2</v>
      </c>
      <c r="N121" s="68"/>
      <c r="O121" s="68"/>
      <c r="P121" s="68"/>
    </row>
    <row r="122" spans="1:16">
      <c r="A122" s="87" t="s">
        <v>16653</v>
      </c>
      <c r="B122" s="66" t="s">
        <v>16853</v>
      </c>
      <c r="C122" s="66" t="s">
        <v>16854</v>
      </c>
      <c r="D122" s="84">
        <v>2200</v>
      </c>
      <c r="E122" s="68"/>
      <c r="F122" s="68"/>
      <c r="G122" s="68"/>
      <c r="H122" s="68" t="s">
        <v>16636</v>
      </c>
      <c r="I122" s="68" t="s">
        <v>16656</v>
      </c>
      <c r="J122" s="68" t="s">
        <v>16656</v>
      </c>
      <c r="K122" s="68">
        <v>1</v>
      </c>
      <c r="L122" s="68">
        <v>1</v>
      </c>
      <c r="M122" s="68">
        <v>2</v>
      </c>
      <c r="N122" s="78">
        <v>84</v>
      </c>
      <c r="O122" s="78">
        <v>31</v>
      </c>
      <c r="P122" s="78">
        <v>957</v>
      </c>
    </row>
    <row r="123" spans="1:16" hidden="1">
      <c r="A123" s="87" t="s">
        <v>16738</v>
      </c>
      <c r="B123" s="66" t="s">
        <v>16855</v>
      </c>
      <c r="C123" s="66" t="s">
        <v>16856</v>
      </c>
      <c r="D123" s="84">
        <v>2195</v>
      </c>
      <c r="E123" s="68"/>
      <c r="F123" s="68"/>
      <c r="G123" s="68"/>
      <c r="H123" s="67" t="s">
        <v>16641</v>
      </c>
      <c r="I123" s="67" t="s">
        <v>16617</v>
      </c>
      <c r="J123" s="68">
        <v>10</v>
      </c>
      <c r="K123" s="68">
        <v>2</v>
      </c>
      <c r="L123" s="67" t="s">
        <v>16617</v>
      </c>
      <c r="M123" s="68">
        <v>2</v>
      </c>
      <c r="N123" s="68"/>
      <c r="O123" s="68"/>
      <c r="P123" s="68"/>
    </row>
    <row r="124" spans="1:16" hidden="1">
      <c r="A124" s="87" t="s">
        <v>16648</v>
      </c>
      <c r="B124" s="66" t="s">
        <v>16857</v>
      </c>
      <c r="C124" s="66" t="s">
        <v>16858</v>
      </c>
      <c r="D124" s="84">
        <v>2190</v>
      </c>
      <c r="E124" s="68"/>
      <c r="F124" s="68"/>
      <c r="G124" s="68"/>
      <c r="H124" s="68">
        <v>1</v>
      </c>
      <c r="I124" s="67" t="s">
        <v>16617</v>
      </c>
      <c r="J124" s="68" t="s">
        <v>16754</v>
      </c>
      <c r="K124" s="68">
        <v>3</v>
      </c>
      <c r="L124" s="67" t="s">
        <v>16617</v>
      </c>
      <c r="M124" s="67" t="s">
        <v>16617</v>
      </c>
      <c r="N124" s="67"/>
      <c r="O124" s="67"/>
      <c r="P124" s="67"/>
    </row>
    <row r="125" spans="1:16" hidden="1">
      <c r="A125" s="87" t="s">
        <v>16648</v>
      </c>
      <c r="B125" s="66" t="s">
        <v>16859</v>
      </c>
      <c r="C125" s="66" t="s">
        <v>16860</v>
      </c>
      <c r="D125" s="84">
        <v>2190</v>
      </c>
      <c r="E125" s="68"/>
      <c r="F125" s="68"/>
      <c r="G125" s="68"/>
      <c r="H125" s="68">
        <v>1</v>
      </c>
      <c r="I125" s="67" t="s">
        <v>16617</v>
      </c>
      <c r="J125" s="68" t="s">
        <v>16754</v>
      </c>
      <c r="K125" s="68">
        <v>3</v>
      </c>
      <c r="L125" s="67" t="s">
        <v>16617</v>
      </c>
      <c r="M125" s="67" t="s">
        <v>16617</v>
      </c>
      <c r="N125" s="67"/>
      <c r="O125" s="67"/>
      <c r="P125" s="67"/>
    </row>
    <row r="126" spans="1:16">
      <c r="A126" s="87" t="s">
        <v>16653</v>
      </c>
      <c r="B126" s="66" t="s">
        <v>16861</v>
      </c>
      <c r="C126" s="66" t="s">
        <v>16862</v>
      </c>
      <c r="D126" s="84">
        <v>2180</v>
      </c>
      <c r="E126" s="68">
        <v>0.49</v>
      </c>
      <c r="F126" s="68"/>
      <c r="G126" s="68"/>
      <c r="H126" s="68" t="s">
        <v>16636</v>
      </c>
      <c r="I126" s="68" t="s">
        <v>16656</v>
      </c>
      <c r="J126" s="68" t="s">
        <v>16656</v>
      </c>
      <c r="K126" s="68">
        <v>1</v>
      </c>
      <c r="L126" s="68">
        <v>1</v>
      </c>
      <c r="M126" s="68">
        <v>2</v>
      </c>
      <c r="N126" s="78">
        <v>81</v>
      </c>
      <c r="O126" s="78">
        <v>31</v>
      </c>
      <c r="P126" s="78">
        <v>887</v>
      </c>
    </row>
    <row r="127" spans="1:16">
      <c r="A127" s="87" t="s">
        <v>16653</v>
      </c>
      <c r="B127" s="66" t="s">
        <v>16863</v>
      </c>
      <c r="C127" s="66" t="s">
        <v>16864</v>
      </c>
      <c r="D127" s="84">
        <v>2180</v>
      </c>
      <c r="E127" s="68"/>
      <c r="F127" s="68"/>
      <c r="G127" s="68"/>
      <c r="H127" s="68" t="s">
        <v>16636</v>
      </c>
      <c r="I127" s="68" t="s">
        <v>16656</v>
      </c>
      <c r="J127" s="68" t="s">
        <v>16656</v>
      </c>
      <c r="K127" s="68">
        <v>1</v>
      </c>
      <c r="L127" s="68">
        <v>1</v>
      </c>
      <c r="M127" s="68">
        <v>2</v>
      </c>
      <c r="N127" s="78">
        <v>81</v>
      </c>
      <c r="O127" s="78">
        <v>31</v>
      </c>
      <c r="P127" s="78">
        <v>887</v>
      </c>
    </row>
    <row r="128" spans="1:16" hidden="1">
      <c r="A128" s="87" t="s">
        <v>16720</v>
      </c>
      <c r="B128" s="66" t="s">
        <v>16865</v>
      </c>
      <c r="C128" s="66" t="s">
        <v>16866</v>
      </c>
      <c r="D128" s="84">
        <v>2150</v>
      </c>
      <c r="E128" s="68">
        <v>0.503</v>
      </c>
      <c r="F128" s="68"/>
      <c r="G128" s="68"/>
      <c r="H128" s="67" t="s">
        <v>16641</v>
      </c>
      <c r="I128" s="67" t="s">
        <v>16617</v>
      </c>
      <c r="J128" s="68" t="s">
        <v>16764</v>
      </c>
      <c r="K128" s="68">
        <v>2</v>
      </c>
      <c r="L128" s="67" t="s">
        <v>16617</v>
      </c>
      <c r="M128" s="68">
        <v>2</v>
      </c>
      <c r="N128" s="68"/>
      <c r="O128" s="68"/>
      <c r="P128" s="68"/>
    </row>
    <row r="129" spans="1:16">
      <c r="A129" s="87" t="s">
        <v>16653</v>
      </c>
      <c r="B129" s="66" t="s">
        <v>16867</v>
      </c>
      <c r="C129" s="66" t="s">
        <v>16868</v>
      </c>
      <c r="D129" s="84">
        <v>2150</v>
      </c>
      <c r="E129" s="68">
        <v>0.47599999999999998</v>
      </c>
      <c r="F129" s="68"/>
      <c r="G129" s="68"/>
      <c r="H129" s="68" t="s">
        <v>16636</v>
      </c>
      <c r="I129" s="68" t="s">
        <v>16656</v>
      </c>
      <c r="J129" s="68" t="s">
        <v>16656</v>
      </c>
      <c r="K129" s="68">
        <v>1</v>
      </c>
      <c r="L129" s="68">
        <v>1</v>
      </c>
      <c r="M129" s="68">
        <v>2</v>
      </c>
      <c r="N129" s="78">
        <v>84</v>
      </c>
      <c r="O129" s="78">
        <v>31</v>
      </c>
      <c r="P129" s="78">
        <v>957</v>
      </c>
    </row>
    <row r="130" spans="1:16">
      <c r="A130" s="87" t="s">
        <v>16653</v>
      </c>
      <c r="B130" s="66" t="s">
        <v>16869</v>
      </c>
      <c r="C130" s="66" t="s">
        <v>16870</v>
      </c>
      <c r="D130" s="84">
        <v>2150</v>
      </c>
      <c r="E130" s="68">
        <v>0.48299999999999998</v>
      </c>
      <c r="F130" s="68"/>
      <c r="G130" s="68"/>
      <c r="H130" s="68" t="s">
        <v>16636</v>
      </c>
      <c r="I130" s="68" t="s">
        <v>16656</v>
      </c>
      <c r="J130" s="68" t="s">
        <v>16656</v>
      </c>
      <c r="K130" s="68">
        <v>1</v>
      </c>
      <c r="L130" s="68">
        <v>1</v>
      </c>
      <c r="M130" s="68">
        <v>2</v>
      </c>
      <c r="N130" s="78">
        <v>84</v>
      </c>
      <c r="O130" s="78">
        <v>33</v>
      </c>
      <c r="P130" s="86">
        <v>1000</v>
      </c>
    </row>
    <row r="131" spans="1:16">
      <c r="A131" s="87" t="s">
        <v>16653</v>
      </c>
      <c r="B131" s="66" t="s">
        <v>16871</v>
      </c>
      <c r="C131" s="66" t="s">
        <v>16872</v>
      </c>
      <c r="D131" s="84">
        <v>2150</v>
      </c>
      <c r="E131" s="68">
        <v>0.48299999999999998</v>
      </c>
      <c r="F131" s="68"/>
      <c r="G131" s="68"/>
      <c r="H131" s="68" t="s">
        <v>16636</v>
      </c>
      <c r="I131" s="68" t="s">
        <v>16656</v>
      </c>
      <c r="J131" s="68" t="s">
        <v>16656</v>
      </c>
      <c r="K131" s="68">
        <v>1</v>
      </c>
      <c r="L131" s="68">
        <v>1</v>
      </c>
      <c r="M131" s="68">
        <v>2</v>
      </c>
      <c r="N131" s="78">
        <v>84</v>
      </c>
      <c r="O131" s="78">
        <v>33</v>
      </c>
      <c r="P131" s="86">
        <v>1000</v>
      </c>
    </row>
    <row r="132" spans="1:16" hidden="1">
      <c r="A132" s="87" t="s">
        <v>16648</v>
      </c>
      <c r="B132" s="66" t="s">
        <v>16873</v>
      </c>
      <c r="C132" s="66" t="s">
        <v>16874</v>
      </c>
      <c r="D132" s="84">
        <v>2150</v>
      </c>
      <c r="E132" s="68"/>
      <c r="F132" s="68"/>
      <c r="G132" s="68"/>
      <c r="H132" s="68">
        <v>1</v>
      </c>
      <c r="I132" s="67" t="s">
        <v>16617</v>
      </c>
      <c r="J132" s="68" t="s">
        <v>16754</v>
      </c>
      <c r="K132" s="68">
        <v>3</v>
      </c>
      <c r="L132" s="67" t="s">
        <v>16617</v>
      </c>
      <c r="M132" s="67" t="s">
        <v>16617</v>
      </c>
      <c r="N132" s="67"/>
      <c r="O132" s="67"/>
      <c r="P132" s="67"/>
    </row>
    <row r="133" spans="1:16" hidden="1">
      <c r="A133" s="101" t="s">
        <v>16648</v>
      </c>
      <c r="B133" s="79" t="s">
        <v>16875</v>
      </c>
      <c r="C133" s="79"/>
      <c r="D133" s="81">
        <v>2103</v>
      </c>
      <c r="E133" s="63"/>
      <c r="F133" s="63"/>
      <c r="G133" s="63"/>
      <c r="H133" s="63">
        <v>1</v>
      </c>
      <c r="I133" s="62" t="s">
        <v>16617</v>
      </c>
      <c r="J133" s="63" t="s">
        <v>16754</v>
      </c>
      <c r="K133" s="63">
        <v>3</v>
      </c>
      <c r="L133" s="62" t="s">
        <v>16617</v>
      </c>
      <c r="M133" s="62" t="s">
        <v>16617</v>
      </c>
      <c r="N133" s="62">
        <v>97.6</v>
      </c>
      <c r="O133" s="62">
        <v>37.9</v>
      </c>
      <c r="P133" s="88">
        <v>1260</v>
      </c>
    </row>
    <row r="134" spans="1:16" hidden="1">
      <c r="A134" s="101" t="s">
        <v>16648</v>
      </c>
      <c r="B134" s="79" t="s">
        <v>16876</v>
      </c>
      <c r="C134" s="79"/>
      <c r="D134" s="81">
        <v>2103</v>
      </c>
      <c r="E134" s="63"/>
      <c r="F134" s="63"/>
      <c r="G134" s="63"/>
      <c r="H134" s="63">
        <v>1</v>
      </c>
      <c r="I134" s="62" t="s">
        <v>16617</v>
      </c>
      <c r="J134" s="63" t="s">
        <v>16754</v>
      </c>
      <c r="K134" s="63">
        <v>3</v>
      </c>
      <c r="L134" s="62" t="s">
        <v>16617</v>
      </c>
      <c r="M134" s="62" t="s">
        <v>16617</v>
      </c>
      <c r="N134" s="62">
        <v>97.6</v>
      </c>
      <c r="O134" s="62">
        <v>37.9</v>
      </c>
      <c r="P134" s="88">
        <v>1260</v>
      </c>
    </row>
    <row r="135" spans="1:16" hidden="1">
      <c r="A135" s="101" t="s">
        <v>16648</v>
      </c>
      <c r="B135" s="79" t="s">
        <v>16877</v>
      </c>
      <c r="C135" s="79"/>
      <c r="D135" s="81">
        <v>2103</v>
      </c>
      <c r="E135" s="63"/>
      <c r="F135" s="63"/>
      <c r="G135" s="63"/>
      <c r="H135" s="63">
        <v>1</v>
      </c>
      <c r="I135" s="62" t="s">
        <v>16617</v>
      </c>
      <c r="J135" s="63" t="s">
        <v>16754</v>
      </c>
      <c r="K135" s="63">
        <v>3</v>
      </c>
      <c r="L135" s="62" t="s">
        <v>16617</v>
      </c>
      <c r="M135" s="62" t="s">
        <v>16617</v>
      </c>
      <c r="N135" s="62">
        <v>97.6</v>
      </c>
      <c r="O135" s="62">
        <v>37.9</v>
      </c>
      <c r="P135" s="88">
        <v>1260</v>
      </c>
    </row>
    <row r="136" spans="1:16" hidden="1">
      <c r="A136" s="101" t="s">
        <v>16648</v>
      </c>
      <c r="B136" s="79" t="s">
        <v>16878</v>
      </c>
      <c r="C136" s="79"/>
      <c r="D136" s="81">
        <v>2103</v>
      </c>
      <c r="E136" s="63"/>
      <c r="F136" s="63"/>
      <c r="G136" s="63"/>
      <c r="H136" s="63">
        <v>1</v>
      </c>
      <c r="I136" s="62" t="s">
        <v>16617</v>
      </c>
      <c r="J136" s="63" t="s">
        <v>16754</v>
      </c>
      <c r="K136" s="63">
        <v>3</v>
      </c>
      <c r="L136" s="62" t="s">
        <v>16617</v>
      </c>
      <c r="M136" s="62" t="s">
        <v>16617</v>
      </c>
      <c r="N136" s="62">
        <v>97.6</v>
      </c>
      <c r="O136" s="62">
        <v>37.9</v>
      </c>
      <c r="P136" s="88">
        <v>1260</v>
      </c>
    </row>
    <row r="137" spans="1:16" hidden="1">
      <c r="A137" s="101" t="s">
        <v>16648</v>
      </c>
      <c r="B137" s="79" t="s">
        <v>16879</v>
      </c>
      <c r="C137" s="79"/>
      <c r="D137" s="81">
        <v>2103</v>
      </c>
      <c r="E137" s="63"/>
      <c r="F137" s="63"/>
      <c r="G137" s="63"/>
      <c r="H137" s="63">
        <v>1</v>
      </c>
      <c r="I137" s="62" t="s">
        <v>16617</v>
      </c>
      <c r="J137" s="63" t="s">
        <v>16754</v>
      </c>
      <c r="K137" s="63">
        <v>3</v>
      </c>
      <c r="L137" s="62" t="s">
        <v>16617</v>
      </c>
      <c r="M137" s="62" t="s">
        <v>16617</v>
      </c>
      <c r="N137" s="62">
        <v>97.6</v>
      </c>
      <c r="O137" s="62">
        <v>37.9</v>
      </c>
      <c r="P137" s="88">
        <v>1260</v>
      </c>
    </row>
    <row r="138" spans="1:16" hidden="1">
      <c r="A138" s="101" t="s">
        <v>16648</v>
      </c>
      <c r="B138" s="79" t="s">
        <v>16880</v>
      </c>
      <c r="C138" s="79"/>
      <c r="D138" s="81">
        <v>2103</v>
      </c>
      <c r="E138" s="63"/>
      <c r="F138" s="63"/>
      <c r="G138" s="63"/>
      <c r="H138" s="63">
        <v>1</v>
      </c>
      <c r="I138" s="62" t="s">
        <v>16617</v>
      </c>
      <c r="J138" s="63" t="s">
        <v>16754</v>
      </c>
      <c r="K138" s="63">
        <v>3</v>
      </c>
      <c r="L138" s="62" t="s">
        <v>16617</v>
      </c>
      <c r="M138" s="62" t="s">
        <v>16617</v>
      </c>
      <c r="N138" s="62">
        <v>97.6</v>
      </c>
      <c r="O138" s="62">
        <v>37.9</v>
      </c>
      <c r="P138" s="88">
        <v>1260</v>
      </c>
    </row>
    <row r="139" spans="1:16" hidden="1">
      <c r="A139" s="101" t="s">
        <v>16648</v>
      </c>
      <c r="B139" s="79" t="s">
        <v>16881</v>
      </c>
      <c r="C139" s="79"/>
      <c r="D139" s="81">
        <v>2103</v>
      </c>
      <c r="E139" s="63"/>
      <c r="F139" s="63"/>
      <c r="G139" s="63"/>
      <c r="H139" s="63">
        <v>1</v>
      </c>
      <c r="I139" s="62" t="s">
        <v>16617</v>
      </c>
      <c r="J139" s="63" t="s">
        <v>16754</v>
      </c>
      <c r="K139" s="63">
        <v>3</v>
      </c>
      <c r="L139" s="62" t="s">
        <v>16617</v>
      </c>
      <c r="M139" s="62" t="s">
        <v>16617</v>
      </c>
      <c r="N139" s="62">
        <v>97.6</v>
      </c>
      <c r="O139" s="62">
        <v>37.9</v>
      </c>
      <c r="P139" s="88">
        <v>1260</v>
      </c>
    </row>
    <row r="140" spans="1:16" hidden="1">
      <c r="A140" s="101" t="s">
        <v>16648</v>
      </c>
      <c r="B140" s="79" t="s">
        <v>16882</v>
      </c>
      <c r="C140" s="79"/>
      <c r="D140" s="81">
        <v>2103</v>
      </c>
      <c r="E140" s="63"/>
      <c r="F140" s="63"/>
      <c r="G140" s="63"/>
      <c r="H140" s="63">
        <v>1</v>
      </c>
      <c r="I140" s="62" t="s">
        <v>16617</v>
      </c>
      <c r="J140" s="63" t="s">
        <v>16754</v>
      </c>
      <c r="K140" s="63">
        <v>3</v>
      </c>
      <c r="L140" s="62" t="s">
        <v>16617</v>
      </c>
      <c r="M140" s="62" t="s">
        <v>16617</v>
      </c>
      <c r="N140" s="62">
        <v>97.6</v>
      </c>
      <c r="O140" s="62">
        <v>37.9</v>
      </c>
      <c r="P140" s="88">
        <v>1260</v>
      </c>
    </row>
    <row r="141" spans="1:16" hidden="1">
      <c r="A141" s="87" t="s">
        <v>16648</v>
      </c>
      <c r="B141" s="66" t="s">
        <v>16883</v>
      </c>
      <c r="C141" s="66" t="s">
        <v>16884</v>
      </c>
      <c r="D141" s="84">
        <v>2103</v>
      </c>
      <c r="E141" s="68"/>
      <c r="F141" s="68"/>
      <c r="G141" s="68"/>
      <c r="H141" s="68">
        <v>1</v>
      </c>
      <c r="I141" s="67" t="s">
        <v>16617</v>
      </c>
      <c r="J141" s="68" t="s">
        <v>16754</v>
      </c>
      <c r="K141" s="68">
        <v>3</v>
      </c>
      <c r="L141" s="67" t="s">
        <v>16617</v>
      </c>
      <c r="M141" s="67" t="s">
        <v>16617</v>
      </c>
      <c r="N141" s="67">
        <v>97.6</v>
      </c>
      <c r="O141" s="67">
        <v>37.9</v>
      </c>
      <c r="P141" s="80">
        <v>1260</v>
      </c>
    </row>
    <row r="142" spans="1:16" hidden="1">
      <c r="A142" s="101" t="s">
        <v>16648</v>
      </c>
      <c r="B142" s="79" t="s">
        <v>16885</v>
      </c>
      <c r="C142" s="79"/>
      <c r="D142" s="81">
        <v>2103</v>
      </c>
      <c r="E142" s="63"/>
      <c r="F142" s="63"/>
      <c r="G142" s="63"/>
      <c r="H142" s="63">
        <v>1</v>
      </c>
      <c r="I142" s="62" t="s">
        <v>16617</v>
      </c>
      <c r="J142" s="63" t="s">
        <v>16754</v>
      </c>
      <c r="K142" s="63">
        <v>3</v>
      </c>
      <c r="L142" s="62" t="s">
        <v>16617</v>
      </c>
      <c r="M142" s="62" t="s">
        <v>16617</v>
      </c>
      <c r="N142" s="62">
        <v>97.6</v>
      </c>
      <c r="O142" s="62">
        <v>37.9</v>
      </c>
      <c r="P142" s="88">
        <v>1260</v>
      </c>
    </row>
    <row r="143" spans="1:16" hidden="1">
      <c r="A143" s="101" t="s">
        <v>16648</v>
      </c>
      <c r="B143" s="79" t="s">
        <v>16886</v>
      </c>
      <c r="C143" s="79"/>
      <c r="D143" s="81">
        <v>2103</v>
      </c>
      <c r="E143" s="63"/>
      <c r="F143" s="63"/>
      <c r="G143" s="63"/>
      <c r="H143" s="63">
        <v>1</v>
      </c>
      <c r="I143" s="62" t="s">
        <v>16617</v>
      </c>
      <c r="J143" s="63" t="s">
        <v>16754</v>
      </c>
      <c r="K143" s="63">
        <v>3</v>
      </c>
      <c r="L143" s="62" t="s">
        <v>16617</v>
      </c>
      <c r="M143" s="62" t="s">
        <v>16617</v>
      </c>
      <c r="N143" s="62">
        <v>97.6</v>
      </c>
      <c r="O143" s="62">
        <v>37.9</v>
      </c>
      <c r="P143" s="88">
        <v>1260</v>
      </c>
    </row>
    <row r="144" spans="1:16" hidden="1">
      <c r="A144" s="101" t="s">
        <v>16648</v>
      </c>
      <c r="B144" s="79" t="s">
        <v>16887</v>
      </c>
      <c r="C144" s="79"/>
      <c r="D144" s="81">
        <v>2103</v>
      </c>
      <c r="E144" s="63"/>
      <c r="F144" s="63"/>
      <c r="G144" s="63"/>
      <c r="H144" s="63">
        <v>1</v>
      </c>
      <c r="I144" s="62" t="s">
        <v>16617</v>
      </c>
      <c r="J144" s="63" t="s">
        <v>16754</v>
      </c>
      <c r="K144" s="63">
        <v>3</v>
      </c>
      <c r="L144" s="62" t="s">
        <v>16617</v>
      </c>
      <c r="M144" s="62" t="s">
        <v>16617</v>
      </c>
      <c r="N144" s="62">
        <v>97.6</v>
      </c>
      <c r="O144" s="62">
        <v>37.9</v>
      </c>
      <c r="P144" s="88">
        <v>1260</v>
      </c>
    </row>
    <row r="145" spans="1:16" hidden="1">
      <c r="A145" s="101" t="s">
        <v>16648</v>
      </c>
      <c r="B145" s="79" t="s">
        <v>16888</v>
      </c>
      <c r="C145" s="79"/>
      <c r="D145" s="81">
        <v>2103</v>
      </c>
      <c r="E145" s="63"/>
      <c r="F145" s="63"/>
      <c r="G145" s="63"/>
      <c r="H145" s="63">
        <v>1</v>
      </c>
      <c r="I145" s="62" t="s">
        <v>16617</v>
      </c>
      <c r="J145" s="63" t="s">
        <v>16754</v>
      </c>
      <c r="K145" s="63">
        <v>3</v>
      </c>
      <c r="L145" s="62" t="s">
        <v>16617</v>
      </c>
      <c r="M145" s="62" t="s">
        <v>16617</v>
      </c>
      <c r="N145" s="62">
        <v>97.6</v>
      </c>
      <c r="O145" s="62">
        <v>37.9</v>
      </c>
      <c r="P145" s="88">
        <v>1260</v>
      </c>
    </row>
    <row r="146" spans="1:16" hidden="1">
      <c r="A146" s="101" t="s">
        <v>16648</v>
      </c>
      <c r="B146" s="79" t="s">
        <v>16889</v>
      </c>
      <c r="C146" s="79"/>
      <c r="D146" s="81">
        <v>2103</v>
      </c>
      <c r="E146" s="63"/>
      <c r="F146" s="63"/>
      <c r="G146" s="63"/>
      <c r="H146" s="63">
        <v>1</v>
      </c>
      <c r="I146" s="62" t="s">
        <v>16617</v>
      </c>
      <c r="J146" s="63" t="s">
        <v>16754</v>
      </c>
      <c r="K146" s="63">
        <v>3</v>
      </c>
      <c r="L146" s="62" t="s">
        <v>16617</v>
      </c>
      <c r="M146" s="62" t="s">
        <v>16617</v>
      </c>
      <c r="N146" s="62">
        <v>97.6</v>
      </c>
      <c r="O146" s="62">
        <v>37.9</v>
      </c>
      <c r="P146" s="88">
        <v>1260</v>
      </c>
    </row>
    <row r="147" spans="1:16" hidden="1">
      <c r="A147" s="87" t="s">
        <v>16648</v>
      </c>
      <c r="B147" s="66" t="s">
        <v>16890</v>
      </c>
      <c r="C147" s="66" t="s">
        <v>16891</v>
      </c>
      <c r="D147" s="84">
        <v>2030</v>
      </c>
      <c r="E147" s="68">
        <v>0.56999999999999995</v>
      </c>
      <c r="F147" s="68">
        <v>24</v>
      </c>
      <c r="G147" s="68">
        <v>5.6</v>
      </c>
      <c r="H147" s="68">
        <v>1</v>
      </c>
      <c r="I147" s="67" t="s">
        <v>16617</v>
      </c>
      <c r="J147" s="68" t="s">
        <v>16754</v>
      </c>
      <c r="K147" s="68">
        <v>3</v>
      </c>
      <c r="L147" s="67" t="s">
        <v>16617</v>
      </c>
      <c r="M147" s="67" t="s">
        <v>16617</v>
      </c>
      <c r="N147" s="67"/>
      <c r="O147" s="67"/>
      <c r="P147" s="67"/>
    </row>
    <row r="148" spans="1:16" hidden="1">
      <c r="A148" s="87" t="s">
        <v>16648</v>
      </c>
      <c r="B148" s="66" t="s">
        <v>16892</v>
      </c>
      <c r="C148" s="66" t="s">
        <v>16893</v>
      </c>
      <c r="D148" s="84">
        <v>2027</v>
      </c>
      <c r="E148" s="68"/>
      <c r="F148" s="68"/>
      <c r="G148" s="68"/>
      <c r="H148" s="68">
        <v>1</v>
      </c>
      <c r="I148" s="67" t="s">
        <v>16617</v>
      </c>
      <c r="J148" s="68" t="s">
        <v>16754</v>
      </c>
      <c r="K148" s="68">
        <v>3</v>
      </c>
      <c r="L148" s="67" t="s">
        <v>16617</v>
      </c>
      <c r="M148" s="67" t="s">
        <v>16617</v>
      </c>
      <c r="N148" s="68">
        <v>97.6</v>
      </c>
      <c r="O148" s="68">
        <v>37.9</v>
      </c>
      <c r="P148" s="84">
        <v>1260</v>
      </c>
    </row>
    <row r="149" spans="1:16" hidden="1">
      <c r="A149" s="87" t="s">
        <v>16648</v>
      </c>
      <c r="B149" s="66" t="s">
        <v>16894</v>
      </c>
      <c r="C149" s="66" t="s">
        <v>16895</v>
      </c>
      <c r="D149" s="84">
        <v>2027</v>
      </c>
      <c r="E149" s="68"/>
      <c r="F149" s="68"/>
      <c r="G149" s="68"/>
      <c r="H149" s="68">
        <v>1</v>
      </c>
      <c r="I149" s="67" t="s">
        <v>16617</v>
      </c>
      <c r="J149" s="68" t="s">
        <v>16754</v>
      </c>
      <c r="K149" s="68">
        <v>3</v>
      </c>
      <c r="L149" s="67" t="s">
        <v>16617</v>
      </c>
      <c r="M149" s="67" t="s">
        <v>16617</v>
      </c>
      <c r="N149" s="68">
        <v>97.6</v>
      </c>
      <c r="O149" s="68">
        <v>37.9</v>
      </c>
      <c r="P149" s="84">
        <v>1260</v>
      </c>
    </row>
    <row r="150" spans="1:16" hidden="1">
      <c r="A150" s="87" t="s">
        <v>16648</v>
      </c>
      <c r="B150" s="66" t="s">
        <v>16896</v>
      </c>
      <c r="C150" s="66" t="s">
        <v>16897</v>
      </c>
      <c r="D150" s="84">
        <v>2027</v>
      </c>
      <c r="E150" s="68"/>
      <c r="F150" s="68"/>
      <c r="G150" s="68"/>
      <c r="H150" s="68">
        <v>1</v>
      </c>
      <c r="I150" s="67" t="s">
        <v>16617</v>
      </c>
      <c r="J150" s="68" t="s">
        <v>16754</v>
      </c>
      <c r="K150" s="68">
        <v>3</v>
      </c>
      <c r="L150" s="67" t="s">
        <v>16617</v>
      </c>
      <c r="M150" s="67" t="s">
        <v>16617</v>
      </c>
      <c r="N150" s="67">
        <v>97.6</v>
      </c>
      <c r="O150" s="67">
        <v>37.9</v>
      </c>
      <c r="P150" s="80">
        <v>1270</v>
      </c>
    </row>
    <row r="151" spans="1:16" hidden="1">
      <c r="A151" s="101" t="s">
        <v>16648</v>
      </c>
      <c r="B151" s="79" t="s">
        <v>16898</v>
      </c>
      <c r="C151" s="79"/>
      <c r="D151" s="81">
        <v>2027</v>
      </c>
      <c r="E151" s="63"/>
      <c r="F151" s="63"/>
      <c r="G151" s="63"/>
      <c r="H151" s="63">
        <v>1</v>
      </c>
      <c r="I151" s="62" t="s">
        <v>16617</v>
      </c>
      <c r="J151" s="63" t="s">
        <v>16754</v>
      </c>
      <c r="K151" s="63">
        <v>3</v>
      </c>
      <c r="L151" s="62" t="s">
        <v>16617</v>
      </c>
      <c r="M151" s="62" t="s">
        <v>16617</v>
      </c>
      <c r="N151" s="62">
        <v>97.6</v>
      </c>
      <c r="O151" s="62">
        <v>37.9</v>
      </c>
      <c r="P151" s="88">
        <v>1270</v>
      </c>
    </row>
    <row r="152" spans="1:16" hidden="1">
      <c r="A152" s="87" t="s">
        <v>16648</v>
      </c>
      <c r="B152" s="66" t="s">
        <v>16899</v>
      </c>
      <c r="C152" s="66" t="s">
        <v>16900</v>
      </c>
      <c r="D152" s="84">
        <v>2027</v>
      </c>
      <c r="E152" s="68"/>
      <c r="F152" s="68"/>
      <c r="G152" s="68"/>
      <c r="H152" s="68">
        <v>1</v>
      </c>
      <c r="I152" s="67" t="s">
        <v>16617</v>
      </c>
      <c r="J152" s="68" t="s">
        <v>16754</v>
      </c>
      <c r="K152" s="68">
        <v>3</v>
      </c>
      <c r="L152" s="67" t="s">
        <v>16617</v>
      </c>
      <c r="M152" s="67" t="s">
        <v>16617</v>
      </c>
      <c r="N152" s="68">
        <v>97.6</v>
      </c>
      <c r="O152" s="68">
        <v>37.9</v>
      </c>
      <c r="P152" s="84">
        <v>1260</v>
      </c>
    </row>
    <row r="153" spans="1:16" hidden="1">
      <c r="A153" s="87" t="s">
        <v>16648</v>
      </c>
      <c r="B153" s="66" t="s">
        <v>16901</v>
      </c>
      <c r="C153" s="66" t="s">
        <v>16902</v>
      </c>
      <c r="D153" s="84">
        <v>2027</v>
      </c>
      <c r="E153" s="68"/>
      <c r="F153" s="68"/>
      <c r="G153" s="68"/>
      <c r="H153" s="68">
        <v>1</v>
      </c>
      <c r="I153" s="67" t="s">
        <v>16617</v>
      </c>
      <c r="J153" s="68" t="s">
        <v>16754</v>
      </c>
      <c r="K153" s="68">
        <v>3</v>
      </c>
      <c r="L153" s="67" t="s">
        <v>16617</v>
      </c>
      <c r="M153" s="67" t="s">
        <v>16617</v>
      </c>
      <c r="N153" s="68">
        <v>97.6</v>
      </c>
      <c r="O153" s="68">
        <v>37.9</v>
      </c>
      <c r="P153" s="84">
        <v>1270</v>
      </c>
    </row>
    <row r="154" spans="1:16" hidden="1">
      <c r="A154" s="87" t="s">
        <v>16648</v>
      </c>
      <c r="B154" s="66" t="s">
        <v>16903</v>
      </c>
      <c r="C154" s="66" t="s">
        <v>16904</v>
      </c>
      <c r="D154" s="84">
        <v>2016</v>
      </c>
      <c r="E154" s="68"/>
      <c r="F154" s="68"/>
      <c r="G154" s="68"/>
      <c r="H154" s="68">
        <v>1</v>
      </c>
      <c r="I154" s="67" t="s">
        <v>16617</v>
      </c>
      <c r="J154" s="68" t="s">
        <v>16754</v>
      </c>
      <c r="K154" s="68">
        <v>3</v>
      </c>
      <c r="L154" s="67" t="s">
        <v>16617</v>
      </c>
      <c r="M154" s="67" t="s">
        <v>16617</v>
      </c>
      <c r="N154" s="67">
        <v>97.6</v>
      </c>
      <c r="O154" s="67">
        <v>37.9</v>
      </c>
      <c r="P154" s="80">
        <v>1260</v>
      </c>
    </row>
    <row r="155" spans="1:16" hidden="1">
      <c r="A155" s="64" t="s">
        <v>16614</v>
      </c>
      <c r="B155" s="66" t="s">
        <v>16905</v>
      </c>
      <c r="C155" s="66" t="s">
        <v>16906</v>
      </c>
      <c r="D155" s="80">
        <v>2000</v>
      </c>
      <c r="E155" s="67">
        <v>0.47</v>
      </c>
      <c r="F155" s="67"/>
      <c r="G155" s="67"/>
      <c r="H155" s="68" t="s">
        <v>16641</v>
      </c>
      <c r="I155" s="67" t="s">
        <v>16617</v>
      </c>
      <c r="J155" s="68" t="s">
        <v>16764</v>
      </c>
      <c r="K155" s="68">
        <v>2</v>
      </c>
      <c r="L155" s="67" t="s">
        <v>16617</v>
      </c>
      <c r="M155" s="68">
        <v>2</v>
      </c>
      <c r="N155" s="68">
        <v>48.2</v>
      </c>
      <c r="O155" s="68">
        <v>26</v>
      </c>
      <c r="P155" s="68">
        <v>493</v>
      </c>
    </row>
    <row r="156" spans="1:16" hidden="1">
      <c r="A156" s="64" t="s">
        <v>16614</v>
      </c>
      <c r="B156" s="66" t="s">
        <v>16907</v>
      </c>
      <c r="C156" s="66" t="s">
        <v>16906</v>
      </c>
      <c r="D156" s="80">
        <v>2000</v>
      </c>
      <c r="E156" s="67">
        <v>0.47</v>
      </c>
      <c r="F156" s="67"/>
      <c r="G156" s="67"/>
      <c r="H156" s="68" t="s">
        <v>16641</v>
      </c>
      <c r="I156" s="67" t="s">
        <v>16617</v>
      </c>
      <c r="J156" s="68" t="s">
        <v>16764</v>
      </c>
      <c r="K156" s="68">
        <v>2</v>
      </c>
      <c r="L156" s="67" t="s">
        <v>16617</v>
      </c>
      <c r="M156" s="68">
        <v>2</v>
      </c>
      <c r="N156" s="68">
        <v>48.2</v>
      </c>
      <c r="O156" s="68">
        <v>26</v>
      </c>
      <c r="P156" s="68">
        <v>493</v>
      </c>
    </row>
    <row r="157" spans="1:16">
      <c r="A157" s="87" t="s">
        <v>16653</v>
      </c>
      <c r="B157" s="66" t="s">
        <v>16908</v>
      </c>
      <c r="C157" s="66" t="s">
        <v>16909</v>
      </c>
      <c r="D157" s="84">
        <v>2000</v>
      </c>
      <c r="E157" s="68">
        <v>0.48499999999999999</v>
      </c>
      <c r="F157" s="68"/>
      <c r="G157" s="68"/>
      <c r="H157" s="68" t="s">
        <v>16636</v>
      </c>
      <c r="I157" s="68" t="s">
        <v>16656</v>
      </c>
      <c r="J157" s="68" t="s">
        <v>16656</v>
      </c>
      <c r="K157" s="68">
        <v>1</v>
      </c>
      <c r="L157" s="68">
        <v>1</v>
      </c>
      <c r="M157" s="68">
        <v>2</v>
      </c>
      <c r="N157" s="78">
        <v>84</v>
      </c>
      <c r="O157" s="78">
        <v>31</v>
      </c>
      <c r="P157" s="78">
        <v>957</v>
      </c>
    </row>
    <row r="158" spans="1:16">
      <c r="A158" s="87" t="s">
        <v>16653</v>
      </c>
      <c r="B158" s="66" t="s">
        <v>16910</v>
      </c>
      <c r="C158" s="66" t="s">
        <v>16911</v>
      </c>
      <c r="D158" s="84">
        <v>2000</v>
      </c>
      <c r="E158" s="68">
        <v>0.48499999999999999</v>
      </c>
      <c r="F158" s="68"/>
      <c r="G158" s="68"/>
      <c r="H158" s="68" t="s">
        <v>16636</v>
      </c>
      <c r="I158" s="68" t="s">
        <v>16656</v>
      </c>
      <c r="J158" s="68" t="s">
        <v>16656</v>
      </c>
      <c r="K158" s="68">
        <v>1</v>
      </c>
      <c r="L158" s="68">
        <v>1</v>
      </c>
      <c r="M158" s="68">
        <v>2</v>
      </c>
      <c r="N158" s="78">
        <v>84</v>
      </c>
      <c r="O158" s="78">
        <v>31</v>
      </c>
      <c r="P158" s="78">
        <v>957</v>
      </c>
    </row>
    <row r="159" spans="1:16" hidden="1">
      <c r="A159" s="101" t="s">
        <v>16835</v>
      </c>
      <c r="B159" s="79" t="s">
        <v>16912</v>
      </c>
      <c r="C159" s="79"/>
      <c r="D159" s="81">
        <v>2000</v>
      </c>
      <c r="E159" s="63"/>
      <c r="F159" s="63"/>
      <c r="G159" s="63"/>
      <c r="H159" s="63" t="s">
        <v>16641</v>
      </c>
      <c r="I159" s="62" t="s">
        <v>16617</v>
      </c>
      <c r="J159" s="63" t="s">
        <v>16820</v>
      </c>
      <c r="K159" s="63">
        <v>2</v>
      </c>
      <c r="L159" s="62" t="s">
        <v>16617</v>
      </c>
      <c r="M159" s="63">
        <v>2</v>
      </c>
      <c r="N159" s="67"/>
      <c r="O159" s="67"/>
      <c r="P159" s="67"/>
    </row>
    <row r="160" spans="1:16" hidden="1">
      <c r="A160" s="64" t="s">
        <v>16614</v>
      </c>
      <c r="B160" s="66" t="s">
        <v>16913</v>
      </c>
      <c r="C160" s="66" t="s">
        <v>16914</v>
      </c>
      <c r="D160" s="80">
        <v>1983</v>
      </c>
      <c r="E160" s="67"/>
      <c r="F160" s="67"/>
      <c r="G160" s="67"/>
      <c r="H160" s="68" t="s">
        <v>16641</v>
      </c>
      <c r="I160" s="67" t="s">
        <v>16617</v>
      </c>
      <c r="J160" s="68" t="s">
        <v>16764</v>
      </c>
      <c r="K160" s="68">
        <v>2</v>
      </c>
      <c r="L160" s="67" t="s">
        <v>16617</v>
      </c>
      <c r="M160" s="68">
        <v>2</v>
      </c>
      <c r="N160" s="68">
        <v>47</v>
      </c>
      <c r="O160" s="68">
        <v>26</v>
      </c>
      <c r="P160" s="68">
        <v>492</v>
      </c>
    </row>
    <row r="161" spans="1:16" hidden="1">
      <c r="A161" s="64" t="s">
        <v>16614</v>
      </c>
      <c r="B161" s="66" t="s">
        <v>16915</v>
      </c>
      <c r="C161" s="66" t="s">
        <v>16916</v>
      </c>
      <c r="D161" s="80">
        <v>1979</v>
      </c>
      <c r="E161" s="67"/>
      <c r="F161" s="67"/>
      <c r="G161" s="67"/>
      <c r="H161" s="68" t="s">
        <v>16641</v>
      </c>
      <c r="I161" s="67" t="s">
        <v>16617</v>
      </c>
      <c r="J161" s="68" t="s">
        <v>16764</v>
      </c>
      <c r="K161" s="68">
        <v>2</v>
      </c>
      <c r="L161" s="67" t="s">
        <v>16617</v>
      </c>
      <c r="M161" s="68">
        <v>2</v>
      </c>
      <c r="N161" s="68">
        <v>47</v>
      </c>
      <c r="O161" s="68">
        <v>26</v>
      </c>
      <c r="P161" s="68">
        <v>482</v>
      </c>
    </row>
    <row r="162" spans="1:16">
      <c r="A162" s="87" t="s">
        <v>16653</v>
      </c>
      <c r="B162" s="66" t="s">
        <v>16917</v>
      </c>
      <c r="C162" s="66" t="s">
        <v>16918</v>
      </c>
      <c r="D162" s="84">
        <v>1940</v>
      </c>
      <c r="E162" s="68"/>
      <c r="F162" s="68"/>
      <c r="G162" s="68"/>
      <c r="H162" s="68"/>
      <c r="I162" s="67"/>
      <c r="J162" s="68"/>
      <c r="K162" s="68"/>
      <c r="L162" s="67"/>
      <c r="M162" s="68"/>
      <c r="N162" s="68"/>
      <c r="O162" s="68"/>
      <c r="P162" s="68"/>
    </row>
    <row r="163" spans="1:16" hidden="1">
      <c r="A163" s="87" t="s">
        <v>16648</v>
      </c>
      <c r="B163" s="66" t="s">
        <v>16919</v>
      </c>
      <c r="C163" s="66" t="s">
        <v>16920</v>
      </c>
      <c r="D163" s="84">
        <v>1920</v>
      </c>
      <c r="E163" s="68"/>
      <c r="F163" s="68"/>
      <c r="G163" s="68"/>
      <c r="H163" s="68">
        <v>1</v>
      </c>
      <c r="I163" s="67" t="s">
        <v>16617</v>
      </c>
      <c r="J163" s="68" t="s">
        <v>16754</v>
      </c>
      <c r="K163" s="68">
        <v>3</v>
      </c>
      <c r="L163" s="67" t="s">
        <v>16617</v>
      </c>
      <c r="M163" s="67" t="s">
        <v>16617</v>
      </c>
      <c r="N163" s="68">
        <v>97.6</v>
      </c>
      <c r="O163" s="68">
        <v>37.9</v>
      </c>
      <c r="P163" s="84">
        <v>1260</v>
      </c>
    </row>
    <row r="164" spans="1:16" hidden="1">
      <c r="A164" s="87" t="s">
        <v>16720</v>
      </c>
      <c r="B164" s="66" t="s">
        <v>16921</v>
      </c>
      <c r="C164" s="66" t="s">
        <v>16922</v>
      </c>
      <c r="D164" s="84">
        <v>1900</v>
      </c>
      <c r="E164" s="68">
        <v>0.496</v>
      </c>
      <c r="F164" s="68"/>
      <c r="G164" s="68"/>
      <c r="H164" s="67" t="s">
        <v>16641</v>
      </c>
      <c r="I164" s="67" t="s">
        <v>16617</v>
      </c>
      <c r="J164" s="68" t="s">
        <v>16764</v>
      </c>
      <c r="K164" s="68">
        <v>2</v>
      </c>
      <c r="L164" s="67" t="s">
        <v>16617</v>
      </c>
      <c r="M164" s="68">
        <v>2</v>
      </c>
      <c r="N164" s="68"/>
      <c r="O164" s="68"/>
      <c r="P164" s="68"/>
    </row>
    <row r="165" spans="1:16">
      <c r="A165" s="87" t="s">
        <v>16653</v>
      </c>
      <c r="B165" s="66" t="s">
        <v>16923</v>
      </c>
      <c r="C165" s="66" t="s">
        <v>16924</v>
      </c>
      <c r="D165" s="84">
        <v>1875</v>
      </c>
      <c r="E165" s="68">
        <v>0.60199999999999998</v>
      </c>
      <c r="F165" s="68"/>
      <c r="G165" s="68"/>
      <c r="H165" s="68" t="s">
        <v>16641</v>
      </c>
      <c r="I165" s="67" t="s">
        <v>16617</v>
      </c>
      <c r="J165" s="68" t="s">
        <v>16925</v>
      </c>
      <c r="K165" s="68">
        <v>2</v>
      </c>
      <c r="L165" s="67" t="s">
        <v>16617</v>
      </c>
      <c r="M165" s="68">
        <v>2</v>
      </c>
      <c r="N165" s="68">
        <v>66.8</v>
      </c>
      <c r="O165" s="68">
        <v>43.5</v>
      </c>
      <c r="P165" s="68">
        <v>660</v>
      </c>
    </row>
    <row r="166" spans="1:16">
      <c r="A166" s="87" t="s">
        <v>16653</v>
      </c>
      <c r="B166" s="66" t="s">
        <v>16926</v>
      </c>
      <c r="C166" s="66" t="s">
        <v>16927</v>
      </c>
      <c r="D166" s="84">
        <v>1875</v>
      </c>
      <c r="E166" s="68"/>
      <c r="F166" s="68"/>
      <c r="G166" s="68"/>
      <c r="H166" s="68" t="s">
        <v>16641</v>
      </c>
      <c r="I166" s="67" t="s">
        <v>16617</v>
      </c>
      <c r="J166" s="68" t="s">
        <v>16925</v>
      </c>
      <c r="K166" s="68">
        <v>2</v>
      </c>
      <c r="L166" s="67" t="s">
        <v>16617</v>
      </c>
      <c r="M166" s="68">
        <v>2</v>
      </c>
      <c r="N166" s="68">
        <v>66.8</v>
      </c>
      <c r="O166" s="68">
        <v>43.5</v>
      </c>
      <c r="P166" s="68">
        <v>660</v>
      </c>
    </row>
    <row r="167" spans="1:16">
      <c r="A167" s="87" t="s">
        <v>16653</v>
      </c>
      <c r="B167" s="66" t="s">
        <v>16928</v>
      </c>
      <c r="C167" s="66" t="s">
        <v>16929</v>
      </c>
      <c r="D167" s="84">
        <v>1855</v>
      </c>
      <c r="E167" s="68"/>
      <c r="F167" s="68"/>
      <c r="G167" s="68"/>
      <c r="H167" s="68" t="s">
        <v>16641</v>
      </c>
      <c r="I167" s="67" t="s">
        <v>16617</v>
      </c>
      <c r="J167" s="68" t="s">
        <v>16925</v>
      </c>
      <c r="K167" s="68">
        <v>2</v>
      </c>
      <c r="L167" s="67" t="s">
        <v>16617</v>
      </c>
      <c r="M167" s="68">
        <v>2</v>
      </c>
      <c r="N167" s="68">
        <v>66.099999999999994</v>
      </c>
      <c r="O167" s="68">
        <v>45</v>
      </c>
      <c r="P167" s="68"/>
    </row>
    <row r="168" spans="1:16" hidden="1">
      <c r="A168" s="87" t="s">
        <v>16648</v>
      </c>
      <c r="B168" s="66" t="s">
        <v>16930</v>
      </c>
      <c r="C168" s="102" t="s">
        <v>16931</v>
      </c>
      <c r="D168" s="84">
        <v>1824</v>
      </c>
      <c r="E168" s="68"/>
      <c r="F168" s="68"/>
      <c r="G168" s="68"/>
      <c r="H168" s="68">
        <v>1</v>
      </c>
      <c r="I168" s="67" t="s">
        <v>16617</v>
      </c>
      <c r="J168" s="68" t="s">
        <v>16754</v>
      </c>
      <c r="K168" s="68">
        <v>3</v>
      </c>
      <c r="L168" s="67" t="s">
        <v>16617</v>
      </c>
      <c r="M168" s="67" t="s">
        <v>16617</v>
      </c>
      <c r="N168" s="68">
        <v>97.6</v>
      </c>
      <c r="O168" s="68">
        <v>37.9</v>
      </c>
      <c r="P168" s="84">
        <v>1163</v>
      </c>
    </row>
    <row r="169" spans="1:16" hidden="1">
      <c r="A169" s="87" t="s">
        <v>16648</v>
      </c>
      <c r="B169" s="66" t="s">
        <v>16932</v>
      </c>
      <c r="C169" s="66" t="s">
        <v>16933</v>
      </c>
      <c r="D169" s="84">
        <v>1824</v>
      </c>
      <c r="E169" s="68"/>
      <c r="F169" s="68"/>
      <c r="G169" s="68"/>
      <c r="H169" s="68">
        <v>1</v>
      </c>
      <c r="I169" s="67" t="s">
        <v>16617</v>
      </c>
      <c r="J169" s="68" t="s">
        <v>16754</v>
      </c>
      <c r="K169" s="68">
        <v>3</v>
      </c>
      <c r="L169" s="67" t="s">
        <v>16617</v>
      </c>
      <c r="M169" s="67" t="s">
        <v>16617</v>
      </c>
      <c r="N169" s="68">
        <v>97.6</v>
      </c>
      <c r="O169" s="68">
        <v>37.9</v>
      </c>
      <c r="P169" s="84">
        <v>1163</v>
      </c>
    </row>
    <row r="170" spans="1:16" hidden="1">
      <c r="A170" s="87" t="s">
        <v>16934</v>
      </c>
      <c r="B170" s="66" t="s">
        <v>16935</v>
      </c>
      <c r="C170" s="66" t="s">
        <v>16936</v>
      </c>
      <c r="D170" s="84">
        <v>1824</v>
      </c>
      <c r="E170" s="68">
        <v>0.55900000000000005</v>
      </c>
      <c r="F170" s="68">
        <v>16</v>
      </c>
      <c r="G170" s="68">
        <v>13</v>
      </c>
      <c r="H170" s="68" t="s">
        <v>16636</v>
      </c>
      <c r="I170" s="68" t="s">
        <v>16656</v>
      </c>
      <c r="J170" s="68" t="s">
        <v>16656</v>
      </c>
      <c r="K170" s="68">
        <v>1</v>
      </c>
      <c r="L170" s="68">
        <v>1</v>
      </c>
      <c r="M170" s="68">
        <v>2</v>
      </c>
      <c r="N170" s="67">
        <v>105.1</v>
      </c>
      <c r="O170" s="67">
        <v>34.299999999999997</v>
      </c>
      <c r="P170" s="80">
        <v>1257</v>
      </c>
    </row>
    <row r="171" spans="1:16" hidden="1">
      <c r="A171" s="87" t="s">
        <v>16835</v>
      </c>
      <c r="B171" s="66" t="s">
        <v>16937</v>
      </c>
      <c r="C171" s="66" t="s">
        <v>16938</v>
      </c>
      <c r="D171" s="84">
        <v>1819</v>
      </c>
      <c r="E171" s="68">
        <v>0.48099999999999998</v>
      </c>
      <c r="F171" s="68"/>
      <c r="G171" s="68"/>
      <c r="H171" s="68" t="s">
        <v>16641</v>
      </c>
      <c r="I171" s="67" t="s">
        <v>16617</v>
      </c>
      <c r="J171" s="68" t="s">
        <v>16820</v>
      </c>
      <c r="K171" s="68">
        <v>2</v>
      </c>
      <c r="L171" s="67" t="s">
        <v>16617</v>
      </c>
      <c r="M171" s="68">
        <v>2</v>
      </c>
      <c r="N171" s="68">
        <v>54.9</v>
      </c>
      <c r="O171" s="68">
        <v>20.3</v>
      </c>
      <c r="P171" s="68">
        <v>535</v>
      </c>
    </row>
    <row r="172" spans="1:16" hidden="1">
      <c r="A172" s="60" t="s">
        <v>16663</v>
      </c>
      <c r="B172" s="79" t="s">
        <v>16939</v>
      </c>
      <c r="C172" s="79"/>
      <c r="D172" s="81">
        <v>1800</v>
      </c>
      <c r="E172" s="63">
        <v>0.59</v>
      </c>
      <c r="F172" s="63">
        <v>12</v>
      </c>
      <c r="G172" s="63">
        <v>8</v>
      </c>
      <c r="H172" s="62" t="s">
        <v>16641</v>
      </c>
      <c r="I172" s="62" t="s">
        <v>16617</v>
      </c>
      <c r="J172" s="63" t="s">
        <v>16764</v>
      </c>
      <c r="K172" s="63">
        <v>2</v>
      </c>
      <c r="L172" s="62" t="s">
        <v>16617</v>
      </c>
      <c r="M172" s="63">
        <v>2</v>
      </c>
      <c r="N172" s="63"/>
      <c r="O172" s="63"/>
      <c r="P172" s="63"/>
    </row>
    <row r="173" spans="1:16" hidden="1">
      <c r="A173" s="60" t="s">
        <v>16663</v>
      </c>
      <c r="B173" s="79" t="s">
        <v>16940</v>
      </c>
      <c r="C173" s="79"/>
      <c r="D173" s="81">
        <v>1800</v>
      </c>
      <c r="E173" s="63">
        <v>0.59</v>
      </c>
      <c r="F173" s="63">
        <v>12</v>
      </c>
      <c r="G173" s="63">
        <v>8</v>
      </c>
      <c r="H173" s="62" t="s">
        <v>16641</v>
      </c>
      <c r="I173" s="62" t="s">
        <v>16617</v>
      </c>
      <c r="J173" s="63" t="s">
        <v>16764</v>
      </c>
      <c r="K173" s="63">
        <v>2</v>
      </c>
      <c r="L173" s="62" t="s">
        <v>16617</v>
      </c>
      <c r="M173" s="63">
        <v>2</v>
      </c>
      <c r="N173" s="63"/>
      <c r="O173" s="63"/>
      <c r="P173" s="63"/>
    </row>
    <row r="174" spans="1:16">
      <c r="A174" s="87" t="s">
        <v>16653</v>
      </c>
      <c r="B174" s="66" t="s">
        <v>16941</v>
      </c>
      <c r="C174" s="66" t="s">
        <v>16942</v>
      </c>
      <c r="D174" s="84">
        <v>1800</v>
      </c>
      <c r="E174" s="68"/>
      <c r="F174" s="68"/>
      <c r="G174" s="68"/>
      <c r="H174" s="68" t="s">
        <v>16641</v>
      </c>
      <c r="I174" s="67" t="s">
        <v>16617</v>
      </c>
      <c r="J174" s="68" t="s">
        <v>16925</v>
      </c>
      <c r="K174" s="68">
        <v>2</v>
      </c>
      <c r="L174" s="67" t="s">
        <v>16617</v>
      </c>
      <c r="M174" s="68">
        <v>2</v>
      </c>
      <c r="N174" s="68">
        <v>65.2</v>
      </c>
      <c r="O174" s="68">
        <v>44.5</v>
      </c>
      <c r="P174" s="68">
        <v>648</v>
      </c>
    </row>
    <row r="175" spans="1:16">
      <c r="A175" s="101" t="s">
        <v>16653</v>
      </c>
      <c r="B175" s="79" t="s">
        <v>16943</v>
      </c>
      <c r="C175" s="79"/>
      <c r="D175" s="81">
        <v>1800</v>
      </c>
      <c r="E175" s="63"/>
      <c r="F175" s="63"/>
      <c r="G175" s="63"/>
      <c r="H175" s="63" t="s">
        <v>16641</v>
      </c>
      <c r="I175" s="62" t="s">
        <v>16617</v>
      </c>
      <c r="J175" s="63" t="s">
        <v>16925</v>
      </c>
      <c r="K175" s="63">
        <v>2</v>
      </c>
      <c r="L175" s="62" t="s">
        <v>16617</v>
      </c>
      <c r="M175" s="63">
        <v>2</v>
      </c>
      <c r="N175" s="63">
        <v>65.2</v>
      </c>
      <c r="O175" s="63">
        <v>44.5</v>
      </c>
      <c r="P175" s="63">
        <v>648</v>
      </c>
    </row>
    <row r="176" spans="1:16">
      <c r="A176" s="87" t="s">
        <v>16653</v>
      </c>
      <c r="B176" s="66" t="s">
        <v>16944</v>
      </c>
      <c r="C176" s="66" t="s">
        <v>16945</v>
      </c>
      <c r="D176" s="84">
        <v>1800</v>
      </c>
      <c r="E176" s="68">
        <v>0.59599999999999997</v>
      </c>
      <c r="F176" s="68"/>
      <c r="G176" s="68"/>
      <c r="H176" s="68" t="s">
        <v>16641</v>
      </c>
      <c r="I176" s="67" t="s">
        <v>16617</v>
      </c>
      <c r="J176" s="68" t="s">
        <v>16925</v>
      </c>
      <c r="K176" s="68">
        <v>2</v>
      </c>
      <c r="L176" s="67" t="s">
        <v>16617</v>
      </c>
      <c r="M176" s="68">
        <v>2</v>
      </c>
      <c r="N176" s="68">
        <v>65.2</v>
      </c>
      <c r="O176" s="68">
        <v>44.5</v>
      </c>
      <c r="P176" s="68">
        <v>660</v>
      </c>
    </row>
    <row r="177" spans="1:16">
      <c r="A177" s="87" t="s">
        <v>16653</v>
      </c>
      <c r="B177" s="66" t="s">
        <v>16946</v>
      </c>
      <c r="C177" s="66" t="s">
        <v>16947</v>
      </c>
      <c r="D177" s="84">
        <v>1800</v>
      </c>
      <c r="E177" s="68">
        <v>0.59599999999999997</v>
      </c>
      <c r="F177" s="68"/>
      <c r="G177" s="68"/>
      <c r="H177" s="68" t="s">
        <v>16641</v>
      </c>
      <c r="I177" s="67" t="s">
        <v>16617</v>
      </c>
      <c r="J177" s="68" t="s">
        <v>16925</v>
      </c>
      <c r="K177" s="68">
        <v>2</v>
      </c>
      <c r="L177" s="67" t="s">
        <v>16617</v>
      </c>
      <c r="M177" s="68">
        <v>2</v>
      </c>
      <c r="N177" s="68">
        <v>65.2</v>
      </c>
      <c r="O177" s="68">
        <v>44.5</v>
      </c>
      <c r="P177" s="68">
        <v>660</v>
      </c>
    </row>
    <row r="178" spans="1:16">
      <c r="A178" s="87" t="s">
        <v>16653</v>
      </c>
      <c r="B178" s="66" t="s">
        <v>16948</v>
      </c>
      <c r="C178" s="66" t="s">
        <v>16947</v>
      </c>
      <c r="D178" s="84">
        <v>1800</v>
      </c>
      <c r="E178" s="68"/>
      <c r="F178" s="68"/>
      <c r="G178" s="68"/>
      <c r="H178" s="68" t="s">
        <v>16641</v>
      </c>
      <c r="I178" s="67" t="s">
        <v>16617</v>
      </c>
      <c r="J178" s="68" t="s">
        <v>16925</v>
      </c>
      <c r="K178" s="68">
        <v>2</v>
      </c>
      <c r="L178" s="67" t="s">
        <v>16617</v>
      </c>
      <c r="M178" s="68">
        <v>2</v>
      </c>
      <c r="N178" s="68">
        <v>65.2</v>
      </c>
      <c r="O178" s="68">
        <v>44.5</v>
      </c>
      <c r="P178" s="68">
        <v>660</v>
      </c>
    </row>
    <row r="179" spans="1:16">
      <c r="A179" s="87" t="s">
        <v>16653</v>
      </c>
      <c r="B179" s="66" t="s">
        <v>16949</v>
      </c>
      <c r="C179" s="66" t="s">
        <v>16947</v>
      </c>
      <c r="D179" s="84">
        <v>1800</v>
      </c>
      <c r="E179" s="68"/>
      <c r="F179" s="68"/>
      <c r="G179" s="68"/>
      <c r="H179" s="68" t="s">
        <v>16641</v>
      </c>
      <c r="I179" s="67" t="s">
        <v>16617</v>
      </c>
      <c r="J179" s="68" t="s">
        <v>16925</v>
      </c>
      <c r="K179" s="68">
        <v>2</v>
      </c>
      <c r="L179" s="67" t="s">
        <v>16617</v>
      </c>
      <c r="M179" s="68">
        <v>2</v>
      </c>
      <c r="N179" s="68">
        <v>65.2</v>
      </c>
      <c r="O179" s="68">
        <v>44.5</v>
      </c>
      <c r="P179" s="68">
        <v>660</v>
      </c>
    </row>
    <row r="180" spans="1:16">
      <c r="A180" s="87" t="s">
        <v>16653</v>
      </c>
      <c r="B180" s="66" t="s">
        <v>16950</v>
      </c>
      <c r="C180" s="66" t="s">
        <v>16947</v>
      </c>
      <c r="D180" s="84">
        <v>1800</v>
      </c>
      <c r="E180" s="68"/>
      <c r="F180" s="68"/>
      <c r="G180" s="68"/>
      <c r="H180" s="68" t="s">
        <v>16641</v>
      </c>
      <c r="I180" s="67" t="s">
        <v>16617</v>
      </c>
      <c r="J180" s="68" t="s">
        <v>16925</v>
      </c>
      <c r="K180" s="68">
        <v>2</v>
      </c>
      <c r="L180" s="67" t="s">
        <v>16617</v>
      </c>
      <c r="M180" s="68">
        <v>2</v>
      </c>
      <c r="N180" s="68">
        <v>65.2</v>
      </c>
      <c r="O180" s="68">
        <v>44.5</v>
      </c>
      <c r="P180" s="68">
        <v>660</v>
      </c>
    </row>
    <row r="181" spans="1:16">
      <c r="A181" s="87" t="s">
        <v>16653</v>
      </c>
      <c r="B181" s="66" t="s">
        <v>16951</v>
      </c>
      <c r="C181" s="66" t="s">
        <v>16952</v>
      </c>
      <c r="D181" s="84">
        <v>1800</v>
      </c>
      <c r="E181" s="68">
        <v>0.60099999999999998</v>
      </c>
      <c r="F181" s="68"/>
      <c r="G181" s="68"/>
      <c r="H181" s="68" t="s">
        <v>16641</v>
      </c>
      <c r="I181" s="67" t="s">
        <v>16617</v>
      </c>
      <c r="J181" s="68" t="s">
        <v>16925</v>
      </c>
      <c r="K181" s="68">
        <v>2</v>
      </c>
      <c r="L181" s="67" t="s">
        <v>16617</v>
      </c>
      <c r="M181" s="68">
        <v>2</v>
      </c>
      <c r="N181" s="68">
        <v>65.2</v>
      </c>
      <c r="O181" s="68">
        <v>44.5</v>
      </c>
      <c r="P181" s="68">
        <v>690</v>
      </c>
    </row>
    <row r="182" spans="1:16">
      <c r="A182" s="87" t="s">
        <v>16653</v>
      </c>
      <c r="B182" s="66" t="s">
        <v>16953</v>
      </c>
      <c r="C182" s="66" t="s">
        <v>16954</v>
      </c>
      <c r="D182" s="84">
        <v>1800</v>
      </c>
      <c r="E182" s="68">
        <v>0.60099999999999998</v>
      </c>
      <c r="F182" s="68"/>
      <c r="G182" s="68"/>
      <c r="H182" s="68" t="s">
        <v>16641</v>
      </c>
      <c r="I182" s="67" t="s">
        <v>16617</v>
      </c>
      <c r="J182" s="68" t="s">
        <v>16925</v>
      </c>
      <c r="K182" s="68">
        <v>2</v>
      </c>
      <c r="L182" s="67" t="s">
        <v>16617</v>
      </c>
      <c r="M182" s="68">
        <v>2</v>
      </c>
      <c r="N182" s="68">
        <v>65.2</v>
      </c>
      <c r="O182" s="68">
        <v>44.5</v>
      </c>
      <c r="P182" s="68">
        <v>690</v>
      </c>
    </row>
    <row r="183" spans="1:16">
      <c r="A183" s="87" t="s">
        <v>16653</v>
      </c>
      <c r="B183" s="66" t="s">
        <v>16955</v>
      </c>
      <c r="C183" s="66" t="s">
        <v>16954</v>
      </c>
      <c r="D183" s="84">
        <v>1800</v>
      </c>
      <c r="E183" s="68">
        <v>0.60099999999999998</v>
      </c>
      <c r="F183" s="68"/>
      <c r="G183" s="68"/>
      <c r="H183" s="68" t="s">
        <v>16641</v>
      </c>
      <c r="I183" s="67" t="s">
        <v>16617</v>
      </c>
      <c r="J183" s="68" t="s">
        <v>16925</v>
      </c>
      <c r="K183" s="68">
        <v>2</v>
      </c>
      <c r="L183" s="67" t="s">
        <v>16617</v>
      </c>
      <c r="M183" s="68">
        <v>2</v>
      </c>
      <c r="N183" s="68">
        <v>65.2</v>
      </c>
      <c r="O183" s="68">
        <v>44.5</v>
      </c>
      <c r="P183" s="68">
        <v>690</v>
      </c>
    </row>
    <row r="184" spans="1:16">
      <c r="A184" s="87" t="s">
        <v>16653</v>
      </c>
      <c r="B184" s="66" t="s">
        <v>16956</v>
      </c>
      <c r="C184" s="66" t="s">
        <v>16957</v>
      </c>
      <c r="D184" s="84">
        <v>1800</v>
      </c>
      <c r="E184" s="68">
        <v>0.498</v>
      </c>
      <c r="F184" s="68"/>
      <c r="G184" s="68"/>
      <c r="H184" s="68" t="s">
        <v>16636</v>
      </c>
      <c r="I184" s="68" t="s">
        <v>16656</v>
      </c>
      <c r="J184" s="68" t="s">
        <v>16656</v>
      </c>
      <c r="K184" s="68">
        <v>1</v>
      </c>
      <c r="L184" s="68">
        <v>1</v>
      </c>
      <c r="M184" s="68">
        <v>2</v>
      </c>
      <c r="N184" s="78">
        <v>81</v>
      </c>
      <c r="O184" s="78">
        <v>31</v>
      </c>
      <c r="P184" s="78">
        <v>885</v>
      </c>
    </row>
    <row r="185" spans="1:16">
      <c r="A185" s="87" t="s">
        <v>16653</v>
      </c>
      <c r="B185" s="66" t="s">
        <v>16958</v>
      </c>
      <c r="C185" s="66" t="s">
        <v>16957</v>
      </c>
      <c r="D185" s="84">
        <v>1800</v>
      </c>
      <c r="E185" s="68"/>
      <c r="F185" s="68"/>
      <c r="G185" s="68"/>
      <c r="H185" s="68" t="s">
        <v>16636</v>
      </c>
      <c r="I185" s="68" t="s">
        <v>16656</v>
      </c>
      <c r="J185" s="68" t="s">
        <v>16656</v>
      </c>
      <c r="K185" s="68">
        <v>1</v>
      </c>
      <c r="L185" s="68">
        <v>1</v>
      </c>
      <c r="M185" s="68">
        <v>2</v>
      </c>
      <c r="N185" s="78">
        <v>81</v>
      </c>
      <c r="O185" s="78">
        <v>31</v>
      </c>
      <c r="P185" s="78">
        <v>885</v>
      </c>
    </row>
    <row r="186" spans="1:16">
      <c r="A186" s="87" t="s">
        <v>16653</v>
      </c>
      <c r="B186" s="66" t="s">
        <v>16959</v>
      </c>
      <c r="C186" s="66" t="s">
        <v>16957</v>
      </c>
      <c r="D186" s="84">
        <v>1800</v>
      </c>
      <c r="E186" s="68"/>
      <c r="F186" s="68"/>
      <c r="G186" s="68"/>
      <c r="H186" s="68" t="s">
        <v>16636</v>
      </c>
      <c r="I186" s="68" t="s">
        <v>16656</v>
      </c>
      <c r="J186" s="68" t="s">
        <v>16656</v>
      </c>
      <c r="K186" s="68">
        <v>1</v>
      </c>
      <c r="L186" s="68">
        <v>1</v>
      </c>
      <c r="M186" s="68">
        <v>2</v>
      </c>
      <c r="N186" s="78">
        <v>81</v>
      </c>
      <c r="O186" s="78">
        <v>31</v>
      </c>
      <c r="P186" s="78">
        <v>885</v>
      </c>
    </row>
    <row r="187" spans="1:16">
      <c r="A187" s="87" t="s">
        <v>16653</v>
      </c>
      <c r="B187" s="66" t="s">
        <v>16960</v>
      </c>
      <c r="C187" s="66" t="s">
        <v>16961</v>
      </c>
      <c r="D187" s="84">
        <v>1774</v>
      </c>
      <c r="E187" s="68"/>
      <c r="F187" s="68"/>
      <c r="G187" s="68"/>
      <c r="H187" s="68"/>
      <c r="I187" s="67"/>
      <c r="J187" s="68"/>
      <c r="K187" s="68"/>
      <c r="L187" s="67"/>
      <c r="M187" s="68"/>
      <c r="N187" s="68"/>
      <c r="O187" s="68"/>
      <c r="P187" s="68"/>
    </row>
    <row r="188" spans="1:16" hidden="1">
      <c r="A188" s="64" t="s">
        <v>16614</v>
      </c>
      <c r="B188" s="66" t="s">
        <v>16962</v>
      </c>
      <c r="C188" s="66" t="s">
        <v>16963</v>
      </c>
      <c r="D188" s="80">
        <v>1750</v>
      </c>
      <c r="E188" s="67"/>
      <c r="F188" s="67"/>
      <c r="G188" s="67"/>
      <c r="H188" s="68" t="s">
        <v>16641</v>
      </c>
      <c r="I188" s="67" t="s">
        <v>16617</v>
      </c>
      <c r="J188" s="68" t="s">
        <v>16764</v>
      </c>
      <c r="K188" s="68">
        <v>2</v>
      </c>
      <c r="L188" s="67" t="s">
        <v>16617</v>
      </c>
      <c r="M188" s="68">
        <v>2</v>
      </c>
      <c r="N188" s="68">
        <v>96</v>
      </c>
      <c r="O188" s="68">
        <v>29</v>
      </c>
      <c r="P188" s="68">
        <v>805</v>
      </c>
    </row>
    <row r="189" spans="1:16" hidden="1">
      <c r="A189" s="64" t="s">
        <v>16614</v>
      </c>
      <c r="B189" s="66" t="s">
        <v>16964</v>
      </c>
      <c r="C189" s="66" t="s">
        <v>16965</v>
      </c>
      <c r="D189" s="80">
        <v>1750</v>
      </c>
      <c r="E189" s="67"/>
      <c r="F189" s="67"/>
      <c r="G189" s="67"/>
      <c r="H189" s="68" t="s">
        <v>16641</v>
      </c>
      <c r="I189" s="67" t="s">
        <v>16617</v>
      </c>
      <c r="J189" s="68" t="s">
        <v>16764</v>
      </c>
      <c r="K189" s="68">
        <v>2</v>
      </c>
      <c r="L189" s="67" t="s">
        <v>16617</v>
      </c>
      <c r="M189" s="68">
        <v>2</v>
      </c>
      <c r="N189" s="68">
        <v>96</v>
      </c>
      <c r="O189" s="68">
        <v>29</v>
      </c>
      <c r="P189" s="68">
        <v>805</v>
      </c>
    </row>
    <row r="190" spans="1:16" hidden="1">
      <c r="A190" s="64" t="s">
        <v>16614</v>
      </c>
      <c r="B190" s="66" t="s">
        <v>16966</v>
      </c>
      <c r="C190" s="66" t="s">
        <v>16965</v>
      </c>
      <c r="D190" s="80">
        <v>1750</v>
      </c>
      <c r="E190" s="67"/>
      <c r="F190" s="67"/>
      <c r="G190" s="67"/>
      <c r="H190" s="68" t="s">
        <v>16641</v>
      </c>
      <c r="I190" s="67" t="s">
        <v>16617</v>
      </c>
      <c r="J190" s="68" t="s">
        <v>16764</v>
      </c>
      <c r="K190" s="68">
        <v>2</v>
      </c>
      <c r="L190" s="67" t="s">
        <v>16617</v>
      </c>
      <c r="M190" s="68">
        <v>2</v>
      </c>
      <c r="N190" s="68">
        <v>96</v>
      </c>
      <c r="O190" s="68">
        <v>29</v>
      </c>
      <c r="P190" s="68">
        <v>805</v>
      </c>
    </row>
    <row r="191" spans="1:16" hidden="1">
      <c r="A191" s="64" t="s">
        <v>16614</v>
      </c>
      <c r="B191" s="66" t="s">
        <v>16967</v>
      </c>
      <c r="C191" s="66" t="s">
        <v>16968</v>
      </c>
      <c r="D191" s="80">
        <v>1750</v>
      </c>
      <c r="E191" s="67"/>
      <c r="F191" s="67"/>
      <c r="G191" s="67"/>
      <c r="H191" s="68" t="s">
        <v>16641</v>
      </c>
      <c r="I191" s="67" t="s">
        <v>16617</v>
      </c>
      <c r="J191" s="68" t="s">
        <v>16764</v>
      </c>
      <c r="K191" s="68">
        <v>2</v>
      </c>
      <c r="L191" s="67" t="s">
        <v>16617</v>
      </c>
      <c r="M191" s="68">
        <v>2</v>
      </c>
      <c r="N191" s="68">
        <v>96</v>
      </c>
      <c r="O191" s="68">
        <v>29</v>
      </c>
      <c r="P191" s="68">
        <v>805</v>
      </c>
    </row>
    <row r="192" spans="1:16" hidden="1">
      <c r="A192" s="60" t="s">
        <v>16614</v>
      </c>
      <c r="B192" s="79" t="s">
        <v>16969</v>
      </c>
      <c r="C192" s="79" t="s">
        <v>16751</v>
      </c>
      <c r="D192" s="88">
        <v>1750</v>
      </c>
      <c r="E192" s="62"/>
      <c r="F192" s="62"/>
      <c r="G192" s="62"/>
      <c r="H192" s="63" t="s">
        <v>16641</v>
      </c>
      <c r="I192" s="62" t="s">
        <v>16617</v>
      </c>
      <c r="J192" s="63" t="s">
        <v>16764</v>
      </c>
      <c r="K192" s="63">
        <v>2</v>
      </c>
      <c r="L192" s="62" t="s">
        <v>16617</v>
      </c>
      <c r="M192" s="63">
        <v>2</v>
      </c>
      <c r="N192" s="63">
        <v>96</v>
      </c>
      <c r="O192" s="63">
        <v>29</v>
      </c>
      <c r="P192" s="63">
        <v>807</v>
      </c>
    </row>
    <row r="193" spans="1:16" hidden="1">
      <c r="A193" s="60" t="s">
        <v>16614</v>
      </c>
      <c r="B193" s="79" t="s">
        <v>16970</v>
      </c>
      <c r="C193" s="79" t="s">
        <v>16971</v>
      </c>
      <c r="D193" s="88">
        <v>1750</v>
      </c>
      <c r="E193" s="62"/>
      <c r="F193" s="62"/>
      <c r="G193" s="62"/>
      <c r="H193" s="63" t="s">
        <v>16641</v>
      </c>
      <c r="I193" s="62" t="s">
        <v>16617</v>
      </c>
      <c r="J193" s="63" t="s">
        <v>16764</v>
      </c>
      <c r="K193" s="63">
        <v>2</v>
      </c>
      <c r="L193" s="62" t="s">
        <v>16617</v>
      </c>
      <c r="M193" s="63">
        <v>2</v>
      </c>
      <c r="N193" s="63">
        <v>96</v>
      </c>
      <c r="O193" s="63">
        <v>29</v>
      </c>
      <c r="P193" s="63">
        <v>805</v>
      </c>
    </row>
    <row r="194" spans="1:16" hidden="1">
      <c r="A194" s="60" t="s">
        <v>16614</v>
      </c>
      <c r="B194" s="79" t="s">
        <v>16972</v>
      </c>
      <c r="C194" s="79" t="s">
        <v>16971</v>
      </c>
      <c r="D194" s="88">
        <v>1750</v>
      </c>
      <c r="E194" s="62"/>
      <c r="F194" s="62"/>
      <c r="G194" s="62"/>
      <c r="H194" s="63" t="s">
        <v>16641</v>
      </c>
      <c r="I194" s="62" t="s">
        <v>16617</v>
      </c>
      <c r="J194" s="63" t="s">
        <v>16764</v>
      </c>
      <c r="K194" s="63">
        <v>2</v>
      </c>
      <c r="L194" s="62" t="s">
        <v>16617</v>
      </c>
      <c r="M194" s="63">
        <v>2</v>
      </c>
      <c r="N194" s="63">
        <v>96</v>
      </c>
      <c r="O194" s="63">
        <v>29</v>
      </c>
      <c r="P194" s="63">
        <v>807</v>
      </c>
    </row>
    <row r="195" spans="1:16" hidden="1">
      <c r="A195" s="101" t="s">
        <v>16973</v>
      </c>
      <c r="B195" s="79" t="s">
        <v>16974</v>
      </c>
      <c r="C195" s="79" t="s">
        <v>16975</v>
      </c>
      <c r="D195" s="81">
        <v>1750</v>
      </c>
      <c r="E195" s="63"/>
      <c r="F195" s="63"/>
      <c r="G195" s="63"/>
      <c r="H195" s="63" t="s">
        <v>16641</v>
      </c>
      <c r="I195" s="63" t="s">
        <v>16617</v>
      </c>
      <c r="J195" s="63" t="s">
        <v>16820</v>
      </c>
      <c r="K195" s="63">
        <v>2</v>
      </c>
      <c r="L195" s="63" t="s">
        <v>16617</v>
      </c>
      <c r="M195" s="63">
        <v>2</v>
      </c>
      <c r="N195" s="63">
        <v>39.4</v>
      </c>
      <c r="O195" s="63"/>
      <c r="P195" s="63">
        <v>396</v>
      </c>
    </row>
    <row r="196" spans="1:16" hidden="1">
      <c r="A196" s="101" t="s">
        <v>16973</v>
      </c>
      <c r="B196" s="79" t="s">
        <v>16974</v>
      </c>
      <c r="C196" s="79" t="s">
        <v>16976</v>
      </c>
      <c r="D196" s="81">
        <v>1750</v>
      </c>
      <c r="E196" s="63"/>
      <c r="F196" s="63"/>
      <c r="G196" s="63"/>
      <c r="H196" s="63" t="s">
        <v>16641</v>
      </c>
      <c r="I196" s="63" t="s">
        <v>16617</v>
      </c>
      <c r="J196" s="63" t="s">
        <v>16820</v>
      </c>
      <c r="K196" s="63">
        <v>2</v>
      </c>
      <c r="L196" s="63" t="s">
        <v>16617</v>
      </c>
      <c r="M196" s="63">
        <v>2</v>
      </c>
      <c r="N196" s="63">
        <v>39.4</v>
      </c>
      <c r="O196" s="63"/>
      <c r="P196" s="63">
        <v>396</v>
      </c>
    </row>
    <row r="197" spans="1:16" hidden="1">
      <c r="A197" s="101" t="s">
        <v>16973</v>
      </c>
      <c r="B197" s="79" t="s">
        <v>16974</v>
      </c>
      <c r="C197" s="79" t="s">
        <v>16977</v>
      </c>
      <c r="D197" s="81">
        <v>1750</v>
      </c>
      <c r="E197" s="63"/>
      <c r="F197" s="63"/>
      <c r="G197" s="63"/>
      <c r="H197" s="63" t="s">
        <v>16641</v>
      </c>
      <c r="I197" s="63" t="s">
        <v>16617</v>
      </c>
      <c r="J197" s="63" t="s">
        <v>16820</v>
      </c>
      <c r="K197" s="63">
        <v>2</v>
      </c>
      <c r="L197" s="63" t="s">
        <v>16617</v>
      </c>
      <c r="M197" s="63">
        <v>2</v>
      </c>
      <c r="N197" s="63">
        <v>39.4</v>
      </c>
      <c r="O197" s="63"/>
      <c r="P197" s="63">
        <v>396</v>
      </c>
    </row>
    <row r="198" spans="1:16" hidden="1">
      <c r="A198" s="87" t="s">
        <v>16648</v>
      </c>
      <c r="B198" s="66" t="s">
        <v>16978</v>
      </c>
      <c r="C198" s="66" t="s">
        <v>16979</v>
      </c>
      <c r="D198" s="84">
        <v>1748</v>
      </c>
      <c r="E198" s="68"/>
      <c r="F198" s="68"/>
      <c r="G198" s="68"/>
      <c r="H198" s="68">
        <v>1</v>
      </c>
      <c r="I198" s="67" t="s">
        <v>16617</v>
      </c>
      <c r="J198" s="68" t="s">
        <v>16754</v>
      </c>
      <c r="K198" s="68">
        <v>3</v>
      </c>
      <c r="L198" s="67" t="s">
        <v>16617</v>
      </c>
      <c r="M198" s="67" t="s">
        <v>16617</v>
      </c>
      <c r="N198" s="68">
        <v>97.6</v>
      </c>
      <c r="O198" s="68">
        <v>37.9</v>
      </c>
      <c r="P198" s="84">
        <v>1147</v>
      </c>
    </row>
    <row r="199" spans="1:16" hidden="1">
      <c r="A199" s="70" t="s">
        <v>16835</v>
      </c>
      <c r="B199" s="71" t="s">
        <v>16980</v>
      </c>
      <c r="C199" s="71" t="s">
        <v>16981</v>
      </c>
      <c r="D199" s="85">
        <v>1747</v>
      </c>
      <c r="E199" s="73"/>
      <c r="F199" s="73"/>
      <c r="G199" s="73"/>
      <c r="H199" s="73" t="s">
        <v>16641</v>
      </c>
      <c r="I199" s="72" t="s">
        <v>16617</v>
      </c>
      <c r="J199" s="73" t="s">
        <v>16820</v>
      </c>
      <c r="K199" s="73">
        <v>2</v>
      </c>
      <c r="L199" s="72" t="s">
        <v>16617</v>
      </c>
      <c r="M199" s="73">
        <v>2</v>
      </c>
      <c r="N199" s="73"/>
      <c r="O199" s="73"/>
      <c r="P199" s="73"/>
    </row>
    <row r="200" spans="1:16" hidden="1">
      <c r="A200" s="70" t="s">
        <v>16835</v>
      </c>
      <c r="B200" s="71" t="s">
        <v>16982</v>
      </c>
      <c r="C200" s="71" t="s">
        <v>16981</v>
      </c>
      <c r="D200" s="85">
        <v>1747</v>
      </c>
      <c r="E200" s="73"/>
      <c r="F200" s="73"/>
      <c r="G200" s="73"/>
      <c r="H200" s="73" t="s">
        <v>16641</v>
      </c>
      <c r="I200" s="72" t="s">
        <v>16617</v>
      </c>
      <c r="J200" s="73" t="s">
        <v>16820</v>
      </c>
      <c r="K200" s="73">
        <v>2</v>
      </c>
      <c r="L200" s="72" t="s">
        <v>16617</v>
      </c>
      <c r="M200" s="73">
        <v>2</v>
      </c>
      <c r="N200" s="73"/>
      <c r="O200" s="73"/>
      <c r="P200" s="73"/>
    </row>
    <row r="201" spans="1:16" hidden="1">
      <c r="A201" s="87" t="s">
        <v>16648</v>
      </c>
      <c r="B201" s="66" t="s">
        <v>16983</v>
      </c>
      <c r="C201" s="66" t="s">
        <v>16984</v>
      </c>
      <c r="D201" s="84">
        <v>1742</v>
      </c>
      <c r="E201" s="68"/>
      <c r="F201" s="68"/>
      <c r="G201" s="68"/>
      <c r="H201" s="68">
        <v>1</v>
      </c>
      <c r="I201" s="67" t="s">
        <v>16617</v>
      </c>
      <c r="J201" s="68" t="s">
        <v>16754</v>
      </c>
      <c r="K201" s="68">
        <v>3</v>
      </c>
      <c r="L201" s="67" t="s">
        <v>16617</v>
      </c>
      <c r="M201" s="67" t="s">
        <v>16617</v>
      </c>
      <c r="N201" s="68"/>
      <c r="O201" s="68"/>
      <c r="P201" s="68"/>
    </row>
    <row r="202" spans="1:16" hidden="1">
      <c r="A202" s="64" t="s">
        <v>16614</v>
      </c>
      <c r="B202" s="66" t="s">
        <v>16985</v>
      </c>
      <c r="C202" s="66" t="s">
        <v>16986</v>
      </c>
      <c r="D202" s="80">
        <v>1735</v>
      </c>
      <c r="E202" s="67"/>
      <c r="F202" s="67"/>
      <c r="G202" s="67"/>
      <c r="H202" s="68" t="s">
        <v>16641</v>
      </c>
      <c r="I202" s="67" t="s">
        <v>16617</v>
      </c>
      <c r="J202" s="68" t="s">
        <v>16764</v>
      </c>
      <c r="K202" s="68">
        <v>2</v>
      </c>
      <c r="L202" s="67" t="s">
        <v>16617</v>
      </c>
      <c r="M202" s="68">
        <v>2</v>
      </c>
      <c r="N202" s="68">
        <v>96</v>
      </c>
      <c r="O202" s="68">
        <v>29</v>
      </c>
      <c r="P202" s="78">
        <v>783</v>
      </c>
    </row>
    <row r="203" spans="1:16" hidden="1">
      <c r="A203" s="64" t="s">
        <v>16614</v>
      </c>
      <c r="B203" s="66" t="s">
        <v>16987</v>
      </c>
      <c r="C203" s="66" t="s">
        <v>16986</v>
      </c>
      <c r="D203" s="80">
        <v>1735</v>
      </c>
      <c r="E203" s="67"/>
      <c r="F203" s="67"/>
      <c r="G203" s="67"/>
      <c r="H203" s="68" t="s">
        <v>16641</v>
      </c>
      <c r="I203" s="67" t="s">
        <v>16617</v>
      </c>
      <c r="J203" s="68" t="s">
        <v>16764</v>
      </c>
      <c r="K203" s="68">
        <v>2</v>
      </c>
      <c r="L203" s="67" t="s">
        <v>16617</v>
      </c>
      <c r="M203" s="68">
        <v>2</v>
      </c>
      <c r="N203" s="68">
        <v>96</v>
      </c>
      <c r="O203" s="68">
        <v>29</v>
      </c>
      <c r="P203" s="78">
        <v>783</v>
      </c>
    </row>
    <row r="204" spans="1:16" hidden="1">
      <c r="A204" s="64" t="s">
        <v>16614</v>
      </c>
      <c r="B204" s="66" t="s">
        <v>16988</v>
      </c>
      <c r="C204" s="66" t="s">
        <v>16986</v>
      </c>
      <c r="D204" s="80">
        <v>1735</v>
      </c>
      <c r="E204" s="67"/>
      <c r="F204" s="67"/>
      <c r="G204" s="67"/>
      <c r="H204" s="68" t="s">
        <v>16641</v>
      </c>
      <c r="I204" s="67" t="s">
        <v>16617</v>
      </c>
      <c r="J204" s="68" t="s">
        <v>16764</v>
      </c>
      <c r="K204" s="68">
        <v>2</v>
      </c>
      <c r="L204" s="67" t="s">
        <v>16617</v>
      </c>
      <c r="M204" s="68">
        <v>2</v>
      </c>
      <c r="N204" s="68">
        <v>96</v>
      </c>
      <c r="O204" s="68">
        <v>29</v>
      </c>
      <c r="P204" s="78">
        <v>783</v>
      </c>
    </row>
    <row r="205" spans="1:16" hidden="1">
      <c r="A205" s="87" t="s">
        <v>16835</v>
      </c>
      <c r="B205" s="66" t="s">
        <v>16989</v>
      </c>
      <c r="C205" s="66" t="s">
        <v>16990</v>
      </c>
      <c r="D205" s="84">
        <v>1732</v>
      </c>
      <c r="E205" s="68"/>
      <c r="F205" s="68"/>
      <c r="G205" s="68"/>
      <c r="H205" s="68" t="s">
        <v>16641</v>
      </c>
      <c r="I205" s="67" t="s">
        <v>16617</v>
      </c>
      <c r="J205" s="68" t="s">
        <v>16820</v>
      </c>
      <c r="K205" s="68">
        <v>2</v>
      </c>
      <c r="L205" s="67" t="s">
        <v>16617</v>
      </c>
      <c r="M205" s="68">
        <v>2</v>
      </c>
      <c r="N205" s="68">
        <v>54.9</v>
      </c>
      <c r="O205" s="68">
        <v>20.3</v>
      </c>
      <c r="P205" s="68">
        <v>535</v>
      </c>
    </row>
    <row r="206" spans="1:16" hidden="1">
      <c r="A206" s="101" t="s">
        <v>16835</v>
      </c>
      <c r="B206" s="79" t="s">
        <v>16991</v>
      </c>
      <c r="C206" s="79"/>
      <c r="D206" s="81">
        <v>1728</v>
      </c>
      <c r="E206" s="63"/>
      <c r="F206" s="63"/>
      <c r="G206" s="63"/>
      <c r="H206" s="63">
        <v>1</v>
      </c>
      <c r="I206" s="62" t="s">
        <v>16617</v>
      </c>
      <c r="J206" s="63" t="s">
        <v>16992</v>
      </c>
      <c r="K206" s="63">
        <v>3</v>
      </c>
      <c r="L206" s="62" t="s">
        <v>16617</v>
      </c>
      <c r="M206" s="62" t="s">
        <v>16617</v>
      </c>
      <c r="N206" s="62"/>
      <c r="O206" s="62"/>
      <c r="P206" s="62"/>
    </row>
    <row r="207" spans="1:16" hidden="1">
      <c r="A207" s="75" t="s">
        <v>16993</v>
      </c>
      <c r="B207" s="66" t="s">
        <v>16994</v>
      </c>
      <c r="C207" s="66" t="s">
        <v>16995</v>
      </c>
      <c r="D207" s="80">
        <v>1723</v>
      </c>
      <c r="E207" s="67">
        <v>0.51</v>
      </c>
      <c r="F207" s="67"/>
      <c r="G207" s="67">
        <v>11.4</v>
      </c>
      <c r="H207" s="67">
        <v>1</v>
      </c>
      <c r="I207" s="67" t="s">
        <v>16617</v>
      </c>
      <c r="J207" s="67" t="s">
        <v>16754</v>
      </c>
      <c r="K207" s="67">
        <v>3</v>
      </c>
      <c r="L207" s="67" t="s">
        <v>16617</v>
      </c>
      <c r="M207" s="67" t="s">
        <v>16617</v>
      </c>
      <c r="N207" s="78">
        <v>53</v>
      </c>
      <c r="O207" s="68">
        <v>36</v>
      </c>
      <c r="P207" s="78">
        <v>620</v>
      </c>
    </row>
    <row r="208" spans="1:16" hidden="1">
      <c r="A208" s="75" t="s">
        <v>16993</v>
      </c>
      <c r="B208" s="66" t="s">
        <v>16996</v>
      </c>
      <c r="C208" s="66" t="s">
        <v>16997</v>
      </c>
      <c r="D208" s="80">
        <v>1723</v>
      </c>
      <c r="E208" s="67">
        <v>0.51</v>
      </c>
      <c r="F208" s="67"/>
      <c r="G208" s="67">
        <v>11.4</v>
      </c>
      <c r="H208" s="67">
        <v>1</v>
      </c>
      <c r="I208" s="67" t="s">
        <v>16617</v>
      </c>
      <c r="J208" s="67" t="s">
        <v>16754</v>
      </c>
      <c r="K208" s="67">
        <v>3</v>
      </c>
      <c r="L208" s="67" t="s">
        <v>16617</v>
      </c>
      <c r="M208" s="67" t="s">
        <v>16617</v>
      </c>
      <c r="N208" s="78">
        <v>53</v>
      </c>
      <c r="O208" s="68">
        <v>36</v>
      </c>
      <c r="P208" s="78">
        <v>620</v>
      </c>
    </row>
    <row r="209" spans="1:16" hidden="1">
      <c r="A209" s="75" t="s">
        <v>16993</v>
      </c>
      <c r="B209" s="76" t="s">
        <v>16998</v>
      </c>
      <c r="C209" s="76" t="s">
        <v>16999</v>
      </c>
      <c r="D209" s="80">
        <v>1723</v>
      </c>
      <c r="E209" s="77">
        <v>0.51</v>
      </c>
      <c r="F209" s="77"/>
      <c r="G209" s="77">
        <v>11.4</v>
      </c>
      <c r="H209" s="77">
        <v>1</v>
      </c>
      <c r="I209" s="77" t="s">
        <v>16617</v>
      </c>
      <c r="J209" s="77" t="s">
        <v>16754</v>
      </c>
      <c r="K209" s="77">
        <v>3</v>
      </c>
      <c r="L209" s="77" t="s">
        <v>16617</v>
      </c>
      <c r="M209" s="77" t="s">
        <v>16617</v>
      </c>
      <c r="N209" s="78">
        <v>53</v>
      </c>
      <c r="O209" s="78">
        <v>32</v>
      </c>
      <c r="P209" s="78">
        <v>620</v>
      </c>
    </row>
    <row r="210" spans="1:16" hidden="1">
      <c r="A210" s="75" t="s">
        <v>16993</v>
      </c>
      <c r="B210" s="76" t="s">
        <v>17000</v>
      </c>
      <c r="C210" s="76" t="s">
        <v>16999</v>
      </c>
      <c r="D210" s="80">
        <v>1723</v>
      </c>
      <c r="E210" s="77">
        <v>0.51</v>
      </c>
      <c r="F210" s="77"/>
      <c r="G210" s="77">
        <v>11.4</v>
      </c>
      <c r="H210" s="77">
        <v>1</v>
      </c>
      <c r="I210" s="77" t="s">
        <v>16617</v>
      </c>
      <c r="J210" s="77" t="s">
        <v>16754</v>
      </c>
      <c r="K210" s="77">
        <v>3</v>
      </c>
      <c r="L210" s="77" t="s">
        <v>16617</v>
      </c>
      <c r="M210" s="77" t="s">
        <v>16617</v>
      </c>
      <c r="N210" s="78">
        <v>53</v>
      </c>
      <c r="O210" s="78">
        <v>32</v>
      </c>
      <c r="P210" s="78">
        <v>620</v>
      </c>
    </row>
    <row r="211" spans="1:16" hidden="1">
      <c r="A211" s="75" t="s">
        <v>16993</v>
      </c>
      <c r="B211" s="76" t="s">
        <v>17001</v>
      </c>
      <c r="C211" s="76" t="s">
        <v>16999</v>
      </c>
      <c r="D211" s="80">
        <v>1723</v>
      </c>
      <c r="E211" s="77">
        <v>0.51</v>
      </c>
      <c r="F211" s="77"/>
      <c r="G211" s="77">
        <v>11.4</v>
      </c>
      <c r="H211" s="77">
        <v>1</v>
      </c>
      <c r="I211" s="77" t="s">
        <v>16617</v>
      </c>
      <c r="J211" s="77" t="s">
        <v>16754</v>
      </c>
      <c r="K211" s="77">
        <v>3</v>
      </c>
      <c r="L211" s="77" t="s">
        <v>16617</v>
      </c>
      <c r="M211" s="77" t="s">
        <v>16617</v>
      </c>
      <c r="N211" s="78">
        <v>53</v>
      </c>
      <c r="O211" s="78">
        <v>32</v>
      </c>
      <c r="P211" s="78">
        <v>620</v>
      </c>
    </row>
    <row r="212" spans="1:16" hidden="1">
      <c r="A212" s="75" t="s">
        <v>16993</v>
      </c>
      <c r="B212" s="76" t="s">
        <v>17002</v>
      </c>
      <c r="C212" s="76" t="s">
        <v>16999</v>
      </c>
      <c r="D212" s="80">
        <v>1723</v>
      </c>
      <c r="E212" s="77">
        <v>0.51</v>
      </c>
      <c r="F212" s="77"/>
      <c r="G212" s="77">
        <v>11.4</v>
      </c>
      <c r="H212" s="77">
        <v>1</v>
      </c>
      <c r="I212" s="77" t="s">
        <v>16617</v>
      </c>
      <c r="J212" s="77" t="s">
        <v>16754</v>
      </c>
      <c r="K212" s="77">
        <v>3</v>
      </c>
      <c r="L212" s="77" t="s">
        <v>16617</v>
      </c>
      <c r="M212" s="77" t="s">
        <v>16617</v>
      </c>
      <c r="N212" s="78">
        <v>53</v>
      </c>
      <c r="O212" s="78">
        <v>32</v>
      </c>
      <c r="P212" s="78">
        <v>620</v>
      </c>
    </row>
    <row r="213" spans="1:16" hidden="1">
      <c r="A213" s="75" t="s">
        <v>16993</v>
      </c>
      <c r="B213" s="76" t="s">
        <v>17003</v>
      </c>
      <c r="C213" s="76" t="s">
        <v>16999</v>
      </c>
      <c r="D213" s="80">
        <v>1723</v>
      </c>
      <c r="E213" s="77">
        <v>0.51</v>
      </c>
      <c r="F213" s="77"/>
      <c r="G213" s="77">
        <v>11.4</v>
      </c>
      <c r="H213" s="77">
        <v>1</v>
      </c>
      <c r="I213" s="77" t="s">
        <v>16617</v>
      </c>
      <c r="J213" s="77" t="s">
        <v>16754</v>
      </c>
      <c r="K213" s="77">
        <v>3</v>
      </c>
      <c r="L213" s="77" t="s">
        <v>16617</v>
      </c>
      <c r="M213" s="77" t="s">
        <v>16617</v>
      </c>
      <c r="N213" s="78">
        <v>53</v>
      </c>
      <c r="O213" s="78">
        <v>32</v>
      </c>
      <c r="P213" s="78">
        <v>620</v>
      </c>
    </row>
    <row r="214" spans="1:16" hidden="1">
      <c r="A214" s="75" t="s">
        <v>16993</v>
      </c>
      <c r="B214" s="76" t="s">
        <v>17004</v>
      </c>
      <c r="C214" s="76" t="s">
        <v>16999</v>
      </c>
      <c r="D214" s="80">
        <v>1723</v>
      </c>
      <c r="E214" s="77">
        <v>0.51</v>
      </c>
      <c r="F214" s="77"/>
      <c r="G214" s="77">
        <v>11.4</v>
      </c>
      <c r="H214" s="77">
        <v>1</v>
      </c>
      <c r="I214" s="77" t="s">
        <v>16617</v>
      </c>
      <c r="J214" s="77" t="s">
        <v>16754</v>
      </c>
      <c r="K214" s="77">
        <v>3</v>
      </c>
      <c r="L214" s="77" t="s">
        <v>16617</v>
      </c>
      <c r="M214" s="77" t="s">
        <v>16617</v>
      </c>
      <c r="N214" s="78">
        <v>53</v>
      </c>
      <c r="O214" s="78">
        <v>32</v>
      </c>
      <c r="P214" s="78">
        <v>620</v>
      </c>
    </row>
    <row r="215" spans="1:16" hidden="1">
      <c r="A215" s="75" t="s">
        <v>16993</v>
      </c>
      <c r="B215" s="76" t="s">
        <v>17005</v>
      </c>
      <c r="C215" s="76" t="s">
        <v>16999</v>
      </c>
      <c r="D215" s="80">
        <v>1723</v>
      </c>
      <c r="E215" s="77">
        <v>0.51</v>
      </c>
      <c r="F215" s="77"/>
      <c r="G215" s="77">
        <v>11.4</v>
      </c>
      <c r="H215" s="77">
        <v>1</v>
      </c>
      <c r="I215" s="77" t="s">
        <v>16617</v>
      </c>
      <c r="J215" s="77" t="s">
        <v>16754</v>
      </c>
      <c r="K215" s="77">
        <v>3</v>
      </c>
      <c r="L215" s="77" t="s">
        <v>16617</v>
      </c>
      <c r="M215" s="77" t="s">
        <v>16617</v>
      </c>
      <c r="N215" s="78">
        <v>53</v>
      </c>
      <c r="O215" s="78">
        <v>32</v>
      </c>
      <c r="P215" s="78">
        <v>620</v>
      </c>
    </row>
    <row r="216" spans="1:16" hidden="1">
      <c r="A216" s="75" t="s">
        <v>16993</v>
      </c>
      <c r="B216" s="76" t="s">
        <v>17006</v>
      </c>
      <c r="C216" s="76" t="s">
        <v>16999</v>
      </c>
      <c r="D216" s="80">
        <v>1723</v>
      </c>
      <c r="E216" s="77">
        <v>0.51</v>
      </c>
      <c r="F216" s="77"/>
      <c r="G216" s="77">
        <v>11.4</v>
      </c>
      <c r="H216" s="77">
        <v>1</v>
      </c>
      <c r="I216" s="77" t="s">
        <v>16617</v>
      </c>
      <c r="J216" s="77" t="s">
        <v>16754</v>
      </c>
      <c r="K216" s="77">
        <v>3</v>
      </c>
      <c r="L216" s="77" t="s">
        <v>16617</v>
      </c>
      <c r="M216" s="77" t="s">
        <v>16617</v>
      </c>
      <c r="N216" s="78">
        <v>53</v>
      </c>
      <c r="O216" s="78">
        <v>32</v>
      </c>
      <c r="P216" s="78">
        <v>620</v>
      </c>
    </row>
    <row r="217" spans="1:16" hidden="1">
      <c r="A217" s="75" t="s">
        <v>16993</v>
      </c>
      <c r="B217" s="76" t="s">
        <v>17007</v>
      </c>
      <c r="C217" s="76" t="s">
        <v>16999</v>
      </c>
      <c r="D217" s="80">
        <v>1723</v>
      </c>
      <c r="E217" s="77">
        <v>0.51</v>
      </c>
      <c r="F217" s="77"/>
      <c r="G217" s="77">
        <v>11.4</v>
      </c>
      <c r="H217" s="77">
        <v>1</v>
      </c>
      <c r="I217" s="77" t="s">
        <v>16617</v>
      </c>
      <c r="J217" s="77" t="s">
        <v>16754</v>
      </c>
      <c r="K217" s="77">
        <v>3</v>
      </c>
      <c r="L217" s="77" t="s">
        <v>16617</v>
      </c>
      <c r="M217" s="77" t="s">
        <v>16617</v>
      </c>
      <c r="N217" s="78">
        <v>53</v>
      </c>
      <c r="O217" s="78">
        <v>32</v>
      </c>
      <c r="P217" s="78">
        <v>620</v>
      </c>
    </row>
    <row r="218" spans="1:16" hidden="1">
      <c r="A218" s="75" t="s">
        <v>16993</v>
      </c>
      <c r="B218" s="76" t="s">
        <v>17008</v>
      </c>
      <c r="C218" s="76" t="s">
        <v>16999</v>
      </c>
      <c r="D218" s="80">
        <v>1723</v>
      </c>
      <c r="E218" s="77">
        <v>0.51</v>
      </c>
      <c r="F218" s="77"/>
      <c r="G218" s="77">
        <v>11.4</v>
      </c>
      <c r="H218" s="77">
        <v>1</v>
      </c>
      <c r="I218" s="77" t="s">
        <v>16617</v>
      </c>
      <c r="J218" s="77" t="s">
        <v>16754</v>
      </c>
      <c r="K218" s="77">
        <v>3</v>
      </c>
      <c r="L218" s="77" t="s">
        <v>16617</v>
      </c>
      <c r="M218" s="77" t="s">
        <v>16617</v>
      </c>
      <c r="N218" s="78">
        <v>53</v>
      </c>
      <c r="O218" s="78">
        <v>32</v>
      </c>
      <c r="P218" s="78">
        <v>620</v>
      </c>
    </row>
    <row r="219" spans="1:16" hidden="1">
      <c r="A219" s="75" t="s">
        <v>16993</v>
      </c>
      <c r="B219" s="76" t="s">
        <v>17009</v>
      </c>
      <c r="C219" s="76" t="s">
        <v>16999</v>
      </c>
      <c r="D219" s="80">
        <v>1723</v>
      </c>
      <c r="E219" s="77">
        <v>0.51</v>
      </c>
      <c r="F219" s="77"/>
      <c r="G219" s="77">
        <v>11.4</v>
      </c>
      <c r="H219" s="77">
        <v>1</v>
      </c>
      <c r="I219" s="77" t="s">
        <v>16617</v>
      </c>
      <c r="J219" s="77" t="s">
        <v>16754</v>
      </c>
      <c r="K219" s="77">
        <v>3</v>
      </c>
      <c r="L219" s="77" t="s">
        <v>16617</v>
      </c>
      <c r="M219" s="77" t="s">
        <v>16617</v>
      </c>
      <c r="N219" s="78">
        <v>53</v>
      </c>
      <c r="O219" s="78">
        <v>32</v>
      </c>
      <c r="P219" s="78">
        <v>620</v>
      </c>
    </row>
    <row r="220" spans="1:16" hidden="1">
      <c r="A220" s="75" t="s">
        <v>16993</v>
      </c>
      <c r="B220" s="76" t="s">
        <v>17010</v>
      </c>
      <c r="C220" s="76" t="s">
        <v>16999</v>
      </c>
      <c r="D220" s="80">
        <v>1723</v>
      </c>
      <c r="E220" s="77">
        <v>0.51</v>
      </c>
      <c r="F220" s="77"/>
      <c r="G220" s="77">
        <v>11.4</v>
      </c>
      <c r="H220" s="77">
        <v>1</v>
      </c>
      <c r="I220" s="77" t="s">
        <v>16617</v>
      </c>
      <c r="J220" s="77" t="s">
        <v>16754</v>
      </c>
      <c r="K220" s="77">
        <v>3</v>
      </c>
      <c r="L220" s="77" t="s">
        <v>16617</v>
      </c>
      <c r="M220" s="77" t="s">
        <v>16617</v>
      </c>
      <c r="N220" s="78">
        <v>53</v>
      </c>
      <c r="O220" s="78">
        <v>32</v>
      </c>
      <c r="P220" s="78">
        <v>620</v>
      </c>
    </row>
    <row r="221" spans="1:16" hidden="1">
      <c r="A221" s="75" t="s">
        <v>16993</v>
      </c>
      <c r="B221" s="66" t="s">
        <v>17011</v>
      </c>
      <c r="C221" s="66" t="s">
        <v>16997</v>
      </c>
      <c r="D221" s="80">
        <v>1723</v>
      </c>
      <c r="E221" s="67">
        <v>0.51</v>
      </c>
      <c r="F221" s="67"/>
      <c r="G221" s="67">
        <v>11.4</v>
      </c>
      <c r="H221" s="67">
        <v>1</v>
      </c>
      <c r="I221" s="67" t="s">
        <v>16617</v>
      </c>
      <c r="J221" s="67" t="s">
        <v>16754</v>
      </c>
      <c r="K221" s="67">
        <v>3</v>
      </c>
      <c r="L221" s="67" t="s">
        <v>16617</v>
      </c>
      <c r="M221" s="67" t="s">
        <v>16617</v>
      </c>
      <c r="N221" s="78">
        <v>53</v>
      </c>
      <c r="O221" s="68">
        <v>36</v>
      </c>
      <c r="P221" s="78">
        <v>633</v>
      </c>
    </row>
    <row r="222" spans="1:16" hidden="1">
      <c r="A222" s="60" t="s">
        <v>16993</v>
      </c>
      <c r="B222" s="79" t="s">
        <v>17012</v>
      </c>
      <c r="C222" s="79"/>
      <c r="D222" s="88">
        <v>1712</v>
      </c>
      <c r="E222" s="62">
        <v>0.51</v>
      </c>
      <c r="F222" s="62"/>
      <c r="G222" s="62">
        <v>11.4</v>
      </c>
      <c r="H222" s="62">
        <v>1</v>
      </c>
      <c r="I222" s="62" t="s">
        <v>16617</v>
      </c>
      <c r="J222" s="62" t="s">
        <v>16754</v>
      </c>
      <c r="K222" s="62">
        <v>3</v>
      </c>
      <c r="L222" s="62" t="s">
        <v>16617</v>
      </c>
      <c r="M222" s="62" t="s">
        <v>16617</v>
      </c>
      <c r="N222" s="63">
        <v>53</v>
      </c>
      <c r="O222" s="63">
        <v>36</v>
      </c>
      <c r="P222" s="63">
        <v>659</v>
      </c>
    </row>
    <row r="223" spans="1:16" hidden="1">
      <c r="A223" s="64" t="s">
        <v>16614</v>
      </c>
      <c r="B223" s="66" t="s">
        <v>17013</v>
      </c>
      <c r="C223" s="66" t="s">
        <v>17014</v>
      </c>
      <c r="D223" s="80">
        <v>1712</v>
      </c>
      <c r="E223" s="67"/>
      <c r="F223" s="67"/>
      <c r="G223" s="67"/>
      <c r="H223" s="68" t="s">
        <v>16641</v>
      </c>
      <c r="I223" s="67" t="s">
        <v>16617</v>
      </c>
      <c r="J223" s="68" t="s">
        <v>16764</v>
      </c>
      <c r="K223" s="68">
        <v>2</v>
      </c>
      <c r="L223" s="67" t="s">
        <v>16617</v>
      </c>
      <c r="M223" s="68">
        <v>2</v>
      </c>
      <c r="N223" s="68">
        <v>47</v>
      </c>
      <c r="O223" s="68">
        <v>26</v>
      </c>
      <c r="P223" s="68">
        <v>429</v>
      </c>
    </row>
    <row r="224" spans="1:16" hidden="1">
      <c r="A224" s="64" t="s">
        <v>16614</v>
      </c>
      <c r="B224" s="66" t="s">
        <v>17015</v>
      </c>
      <c r="C224" s="66" t="s">
        <v>17016</v>
      </c>
      <c r="D224" s="80">
        <v>1700</v>
      </c>
      <c r="E224" s="67">
        <v>0.47399999999999998</v>
      </c>
      <c r="F224" s="67"/>
      <c r="G224" s="67">
        <v>14</v>
      </c>
      <c r="H224" s="68" t="s">
        <v>16641</v>
      </c>
      <c r="I224" s="67" t="s">
        <v>16617</v>
      </c>
      <c r="J224" s="68" t="s">
        <v>16764</v>
      </c>
      <c r="K224" s="68">
        <v>2</v>
      </c>
      <c r="L224" s="67" t="s">
        <v>16617</v>
      </c>
      <c r="M224" s="68">
        <v>2</v>
      </c>
      <c r="N224" s="68">
        <v>96</v>
      </c>
      <c r="O224" s="68">
        <v>29</v>
      </c>
      <c r="P224" s="68">
        <v>783</v>
      </c>
    </row>
    <row r="225" spans="1:16" hidden="1">
      <c r="A225" s="60" t="s">
        <v>16614</v>
      </c>
      <c r="B225" s="79" t="s">
        <v>17017</v>
      </c>
      <c r="C225" s="79"/>
      <c r="D225" s="88">
        <v>1700</v>
      </c>
      <c r="E225" s="62"/>
      <c r="F225" s="62"/>
      <c r="G225" s="62"/>
      <c r="H225" s="63" t="s">
        <v>16641</v>
      </c>
      <c r="I225" s="62" t="s">
        <v>16617</v>
      </c>
      <c r="J225" s="63" t="s">
        <v>16764</v>
      </c>
      <c r="K225" s="63">
        <v>2</v>
      </c>
      <c r="L225" s="62" t="s">
        <v>16617</v>
      </c>
      <c r="M225" s="63">
        <v>2</v>
      </c>
      <c r="N225" s="63">
        <v>96</v>
      </c>
      <c r="O225" s="63">
        <v>29</v>
      </c>
      <c r="P225" s="63">
        <v>783</v>
      </c>
    </row>
    <row r="226" spans="1:16" hidden="1">
      <c r="A226" s="101" t="s">
        <v>16835</v>
      </c>
      <c r="B226" s="79" t="s">
        <v>17018</v>
      </c>
      <c r="C226" s="79"/>
      <c r="D226" s="81">
        <v>1700</v>
      </c>
      <c r="E226" s="63"/>
      <c r="F226" s="63"/>
      <c r="G226" s="63"/>
      <c r="H226" s="63" t="s">
        <v>16641</v>
      </c>
      <c r="I226" s="62" t="s">
        <v>16617</v>
      </c>
      <c r="J226" s="63" t="s">
        <v>16820</v>
      </c>
      <c r="K226" s="63">
        <v>2</v>
      </c>
      <c r="L226" s="62" t="s">
        <v>16617</v>
      </c>
      <c r="M226" s="63">
        <v>2</v>
      </c>
      <c r="N226" s="67"/>
      <c r="O226" s="67"/>
      <c r="P226" s="67"/>
    </row>
    <row r="227" spans="1:16">
      <c r="A227" s="87" t="s">
        <v>16653</v>
      </c>
      <c r="B227" s="66" t="s">
        <v>17019</v>
      </c>
      <c r="C227" s="66" t="s">
        <v>17020</v>
      </c>
      <c r="D227" s="84">
        <v>1680</v>
      </c>
      <c r="E227" s="68"/>
      <c r="F227" s="68"/>
      <c r="G227" s="68"/>
      <c r="H227" s="68"/>
      <c r="I227" s="67"/>
      <c r="J227" s="68"/>
      <c r="K227" s="68"/>
      <c r="L227" s="67"/>
      <c r="M227" s="68"/>
      <c r="N227" s="68"/>
      <c r="O227" s="68"/>
      <c r="P227" s="68"/>
    </row>
    <row r="228" spans="1:16" hidden="1">
      <c r="A228" s="87" t="s">
        <v>17021</v>
      </c>
      <c r="B228" s="66" t="s">
        <v>17022</v>
      </c>
      <c r="C228" s="66" t="s">
        <v>17023</v>
      </c>
      <c r="D228" s="84">
        <v>1680</v>
      </c>
      <c r="E228" s="68"/>
      <c r="F228" s="68"/>
      <c r="G228" s="68"/>
      <c r="H228" s="78" t="s">
        <v>16641</v>
      </c>
      <c r="I228" s="99"/>
      <c r="J228" s="99" t="s">
        <v>16754</v>
      </c>
      <c r="K228" s="99">
        <v>1</v>
      </c>
      <c r="L228" s="99" t="s">
        <v>16617</v>
      </c>
      <c r="M228" s="99">
        <v>1</v>
      </c>
      <c r="N228" s="67"/>
      <c r="O228" s="67"/>
      <c r="P228" s="67"/>
    </row>
    <row r="229" spans="1:16">
      <c r="A229" s="87" t="s">
        <v>16653</v>
      </c>
      <c r="B229" s="66" t="s">
        <v>17024</v>
      </c>
      <c r="C229" s="66" t="s">
        <v>17025</v>
      </c>
      <c r="D229" s="84">
        <v>1679</v>
      </c>
      <c r="E229" s="68"/>
      <c r="F229" s="68"/>
      <c r="G229" s="68"/>
      <c r="H229" s="68"/>
      <c r="I229" s="67"/>
      <c r="J229" s="68"/>
      <c r="K229" s="68"/>
      <c r="L229" s="67"/>
      <c r="M229" s="68"/>
      <c r="N229" s="68"/>
      <c r="O229" s="68"/>
      <c r="P229" s="68"/>
    </row>
    <row r="230" spans="1:16" hidden="1">
      <c r="A230" s="101" t="s">
        <v>16648</v>
      </c>
      <c r="B230" s="79" t="s">
        <v>17026</v>
      </c>
      <c r="C230" s="79"/>
      <c r="D230" s="81">
        <v>1677</v>
      </c>
      <c r="E230" s="63"/>
      <c r="F230" s="63"/>
      <c r="G230" s="63"/>
      <c r="H230" s="63">
        <v>1</v>
      </c>
      <c r="I230" s="62" t="s">
        <v>16617</v>
      </c>
      <c r="J230" s="63" t="s">
        <v>16754</v>
      </c>
      <c r="K230" s="63">
        <v>3</v>
      </c>
      <c r="L230" s="62" t="s">
        <v>16617</v>
      </c>
      <c r="M230" s="62" t="s">
        <v>16617</v>
      </c>
      <c r="N230" s="63">
        <v>97.6</v>
      </c>
      <c r="O230" s="63">
        <v>37.9</v>
      </c>
      <c r="P230" s="81">
        <v>1182</v>
      </c>
    </row>
    <row r="231" spans="1:16" hidden="1">
      <c r="A231" s="87" t="s">
        <v>16648</v>
      </c>
      <c r="B231" s="66" t="s">
        <v>17027</v>
      </c>
      <c r="C231" s="66" t="s">
        <v>17028</v>
      </c>
      <c r="D231" s="84">
        <v>1677</v>
      </c>
      <c r="E231" s="68"/>
      <c r="F231" s="68"/>
      <c r="G231" s="68"/>
      <c r="H231" s="68">
        <v>1</v>
      </c>
      <c r="I231" s="67" t="s">
        <v>16617</v>
      </c>
      <c r="J231" s="68" t="s">
        <v>16754</v>
      </c>
      <c r="K231" s="68">
        <v>3</v>
      </c>
      <c r="L231" s="67" t="s">
        <v>16617</v>
      </c>
      <c r="M231" s="67" t="s">
        <v>16617</v>
      </c>
      <c r="N231" s="68">
        <v>97.6</v>
      </c>
      <c r="O231" s="68">
        <v>37.9</v>
      </c>
      <c r="P231" s="84">
        <v>1182</v>
      </c>
    </row>
    <row r="232" spans="1:16" hidden="1">
      <c r="A232" s="70" t="s">
        <v>16835</v>
      </c>
      <c r="B232" s="71" t="s">
        <v>17029</v>
      </c>
      <c r="C232" s="71" t="s">
        <v>17030</v>
      </c>
      <c r="D232" s="85">
        <v>1662</v>
      </c>
      <c r="E232" s="73">
        <v>0.496</v>
      </c>
      <c r="F232" s="73"/>
      <c r="G232" s="73"/>
      <c r="H232" s="73" t="s">
        <v>16641</v>
      </c>
      <c r="I232" s="72" t="s">
        <v>16617</v>
      </c>
      <c r="J232" s="73" t="s">
        <v>16820</v>
      </c>
      <c r="K232" s="73">
        <v>2</v>
      </c>
      <c r="L232" s="72" t="s">
        <v>16617</v>
      </c>
      <c r="M232" s="73">
        <v>2</v>
      </c>
      <c r="N232" s="73">
        <v>54.9</v>
      </c>
      <c r="O232" s="73">
        <v>20.3</v>
      </c>
      <c r="P232" s="73">
        <v>535</v>
      </c>
    </row>
    <row r="233" spans="1:16" hidden="1">
      <c r="A233" s="87" t="s">
        <v>16648</v>
      </c>
      <c r="B233" s="66" t="s">
        <v>17031</v>
      </c>
      <c r="C233" s="66" t="s">
        <v>17032</v>
      </c>
      <c r="D233" s="84">
        <v>1660</v>
      </c>
      <c r="E233" s="68"/>
      <c r="F233" s="68"/>
      <c r="G233" s="68"/>
      <c r="H233" s="68">
        <v>1</v>
      </c>
      <c r="I233" s="67" t="s">
        <v>16617</v>
      </c>
      <c r="J233" s="68" t="s">
        <v>16754</v>
      </c>
      <c r="K233" s="68">
        <v>3</v>
      </c>
      <c r="L233" s="67" t="s">
        <v>16617</v>
      </c>
      <c r="M233" s="67" t="s">
        <v>16617</v>
      </c>
      <c r="N233" s="68"/>
      <c r="O233" s="68"/>
      <c r="P233" s="68"/>
    </row>
    <row r="234" spans="1:16" hidden="1">
      <c r="A234" s="64" t="s">
        <v>16614</v>
      </c>
      <c r="B234" s="66" t="s">
        <v>17033</v>
      </c>
      <c r="C234" s="66" t="s">
        <v>17034</v>
      </c>
      <c r="D234" s="80">
        <v>1625</v>
      </c>
      <c r="E234" s="67">
        <v>0.47299999999999998</v>
      </c>
      <c r="F234" s="67"/>
      <c r="G234" s="67"/>
      <c r="H234" s="68" t="s">
        <v>16641</v>
      </c>
      <c r="I234" s="67" t="s">
        <v>16617</v>
      </c>
      <c r="J234" s="68" t="s">
        <v>16764</v>
      </c>
      <c r="K234" s="68">
        <v>2</v>
      </c>
      <c r="L234" s="67" t="s">
        <v>16617</v>
      </c>
      <c r="M234" s="68">
        <v>2</v>
      </c>
      <c r="N234" s="68">
        <v>47</v>
      </c>
      <c r="O234" s="68">
        <v>26</v>
      </c>
      <c r="P234" s="68">
        <v>429</v>
      </c>
    </row>
    <row r="235" spans="1:16" hidden="1">
      <c r="A235" s="64" t="s">
        <v>16614</v>
      </c>
      <c r="B235" s="66" t="s">
        <v>17035</v>
      </c>
      <c r="C235" s="66" t="s">
        <v>17036</v>
      </c>
      <c r="D235" s="80">
        <v>1625</v>
      </c>
      <c r="E235" s="67">
        <v>0.47299999999999998</v>
      </c>
      <c r="F235" s="67"/>
      <c r="G235" s="67"/>
      <c r="H235" s="68" t="s">
        <v>16641</v>
      </c>
      <c r="I235" s="67" t="s">
        <v>16617</v>
      </c>
      <c r="J235" s="68" t="s">
        <v>16764</v>
      </c>
      <c r="K235" s="68">
        <v>2</v>
      </c>
      <c r="L235" s="67" t="s">
        <v>16617</v>
      </c>
      <c r="M235" s="68">
        <v>2</v>
      </c>
      <c r="N235" s="68">
        <v>47</v>
      </c>
      <c r="O235" s="68">
        <v>26</v>
      </c>
      <c r="P235" s="68">
        <v>442</v>
      </c>
    </row>
    <row r="236" spans="1:16" hidden="1">
      <c r="A236" s="64" t="s">
        <v>16614</v>
      </c>
      <c r="B236" s="66" t="s">
        <v>17037</v>
      </c>
      <c r="C236" s="66" t="s">
        <v>17036</v>
      </c>
      <c r="D236" s="80">
        <v>1625</v>
      </c>
      <c r="E236" s="67">
        <v>0.47299999999999998</v>
      </c>
      <c r="F236" s="67"/>
      <c r="G236" s="67"/>
      <c r="H236" s="68" t="s">
        <v>16641</v>
      </c>
      <c r="I236" s="67" t="s">
        <v>16617</v>
      </c>
      <c r="J236" s="68" t="s">
        <v>16764</v>
      </c>
      <c r="K236" s="68">
        <v>2</v>
      </c>
      <c r="L236" s="67" t="s">
        <v>16617</v>
      </c>
      <c r="M236" s="68">
        <v>2</v>
      </c>
      <c r="N236" s="68">
        <v>47</v>
      </c>
      <c r="O236" s="68">
        <v>26</v>
      </c>
      <c r="P236" s="68">
        <v>466</v>
      </c>
    </row>
    <row r="237" spans="1:16" hidden="1">
      <c r="A237" s="87" t="s">
        <v>16835</v>
      </c>
      <c r="B237" s="66" t="s">
        <v>17038</v>
      </c>
      <c r="C237" s="66" t="s">
        <v>17039</v>
      </c>
      <c r="D237" s="84">
        <v>1600</v>
      </c>
      <c r="E237" s="68"/>
      <c r="F237" s="68"/>
      <c r="G237" s="68"/>
      <c r="H237" s="68" t="s">
        <v>16641</v>
      </c>
      <c r="I237" s="67" t="s">
        <v>16617</v>
      </c>
      <c r="J237" s="68" t="s">
        <v>16820</v>
      </c>
      <c r="K237" s="68">
        <v>2</v>
      </c>
      <c r="L237" s="67" t="s">
        <v>16617</v>
      </c>
      <c r="M237" s="68">
        <v>2</v>
      </c>
      <c r="N237" s="67"/>
      <c r="O237" s="67"/>
      <c r="P237" s="67"/>
    </row>
    <row r="238" spans="1:16" hidden="1">
      <c r="A238" s="87" t="s">
        <v>16792</v>
      </c>
      <c r="B238" s="66" t="s">
        <v>17040</v>
      </c>
      <c r="C238" s="66" t="s">
        <v>17041</v>
      </c>
      <c r="D238" s="84">
        <v>1560</v>
      </c>
      <c r="E238" s="68">
        <v>0.46</v>
      </c>
      <c r="F238" s="68"/>
      <c r="G238" s="68">
        <v>14.1</v>
      </c>
      <c r="H238" s="68" t="s">
        <v>16641</v>
      </c>
      <c r="I238" s="68" t="s">
        <v>16617</v>
      </c>
      <c r="J238" s="68" t="s">
        <v>16754</v>
      </c>
      <c r="K238" s="68">
        <v>2</v>
      </c>
      <c r="L238" s="68" t="s">
        <v>16617</v>
      </c>
      <c r="M238" s="68">
        <v>2</v>
      </c>
      <c r="N238" s="68"/>
      <c r="O238" s="68"/>
      <c r="P238" s="68"/>
    </row>
    <row r="239" spans="1:16" hidden="1">
      <c r="A239" s="87" t="s">
        <v>16648</v>
      </c>
      <c r="B239" s="66" t="s">
        <v>17042</v>
      </c>
      <c r="C239" s="66" t="s">
        <v>17043</v>
      </c>
      <c r="D239" s="84">
        <v>1540</v>
      </c>
      <c r="E239" s="68"/>
      <c r="F239" s="68"/>
      <c r="G239" s="68"/>
      <c r="H239" s="68">
        <v>1</v>
      </c>
      <c r="I239" s="67" t="s">
        <v>16617</v>
      </c>
      <c r="J239" s="68" t="s">
        <v>16754</v>
      </c>
      <c r="K239" s="68">
        <v>3</v>
      </c>
      <c r="L239" s="67" t="s">
        <v>16617</v>
      </c>
      <c r="M239" s="67" t="s">
        <v>16617</v>
      </c>
      <c r="N239" s="68">
        <v>95.1</v>
      </c>
      <c r="O239" s="68">
        <v>37.9</v>
      </c>
      <c r="P239" s="84">
        <v>1044</v>
      </c>
    </row>
    <row r="240" spans="1:16" hidden="1">
      <c r="A240" s="64" t="s">
        <v>16663</v>
      </c>
      <c r="B240" s="66" t="s">
        <v>17044</v>
      </c>
      <c r="C240" s="66" t="s">
        <v>17045</v>
      </c>
      <c r="D240" s="84">
        <v>1500</v>
      </c>
      <c r="E240" s="68">
        <v>0.59</v>
      </c>
      <c r="F240" s="68">
        <v>12</v>
      </c>
      <c r="G240" s="68">
        <v>8</v>
      </c>
      <c r="H240" s="67" t="s">
        <v>16641</v>
      </c>
      <c r="I240" s="67" t="s">
        <v>16617</v>
      </c>
      <c r="J240" s="68" t="s">
        <v>16764</v>
      </c>
      <c r="K240" s="68">
        <v>2</v>
      </c>
      <c r="L240" s="67" t="s">
        <v>16617</v>
      </c>
      <c r="M240" s="68">
        <v>2</v>
      </c>
      <c r="N240" s="68">
        <v>47.6</v>
      </c>
      <c r="O240" s="68">
        <v>23</v>
      </c>
      <c r="P240" s="68">
        <v>550</v>
      </c>
    </row>
    <row r="241" spans="1:16" hidden="1">
      <c r="A241" s="60" t="s">
        <v>16663</v>
      </c>
      <c r="B241" s="79" t="s">
        <v>17046</v>
      </c>
      <c r="C241" s="79"/>
      <c r="D241" s="81">
        <v>1500</v>
      </c>
      <c r="E241" s="63">
        <v>0.59</v>
      </c>
      <c r="F241" s="63">
        <v>12</v>
      </c>
      <c r="G241" s="63">
        <v>8</v>
      </c>
      <c r="H241" s="62" t="s">
        <v>16641</v>
      </c>
      <c r="I241" s="62" t="s">
        <v>16617</v>
      </c>
      <c r="J241" s="63" t="s">
        <v>16764</v>
      </c>
      <c r="K241" s="63">
        <v>2</v>
      </c>
      <c r="L241" s="62" t="s">
        <v>16617</v>
      </c>
      <c r="M241" s="63">
        <v>2</v>
      </c>
      <c r="N241" s="63">
        <v>47.6</v>
      </c>
      <c r="O241" s="63">
        <v>23</v>
      </c>
      <c r="P241" s="63">
        <v>541</v>
      </c>
    </row>
    <row r="242" spans="1:16" hidden="1">
      <c r="A242" s="64" t="s">
        <v>16663</v>
      </c>
      <c r="B242" s="66" t="s">
        <v>17047</v>
      </c>
      <c r="C242" s="66" t="s">
        <v>17048</v>
      </c>
      <c r="D242" s="84">
        <v>1500</v>
      </c>
      <c r="E242" s="68">
        <v>0.59</v>
      </c>
      <c r="F242" s="68">
        <v>12</v>
      </c>
      <c r="G242" s="68">
        <v>8</v>
      </c>
      <c r="H242" s="67" t="s">
        <v>16641</v>
      </c>
      <c r="I242" s="67" t="s">
        <v>16617</v>
      </c>
      <c r="J242" s="68" t="s">
        <v>16764</v>
      </c>
      <c r="K242" s="68">
        <v>2</v>
      </c>
      <c r="L242" s="67" t="s">
        <v>16617</v>
      </c>
      <c r="M242" s="68">
        <v>2</v>
      </c>
      <c r="N242" s="68">
        <v>47.6</v>
      </c>
      <c r="O242" s="68">
        <v>23</v>
      </c>
      <c r="P242" s="68">
        <v>552</v>
      </c>
    </row>
    <row r="243" spans="1:16" hidden="1">
      <c r="A243" s="90" t="s">
        <v>17049</v>
      </c>
      <c r="B243" s="91" t="s">
        <v>17050</v>
      </c>
      <c r="C243" s="92" t="s">
        <v>17051</v>
      </c>
      <c r="D243" s="97">
        <v>1500</v>
      </c>
      <c r="E243" s="93">
        <v>0.495</v>
      </c>
      <c r="F243" s="93">
        <v>14</v>
      </c>
      <c r="G243" s="93">
        <v>13.3</v>
      </c>
      <c r="H243" s="63" t="s">
        <v>16641</v>
      </c>
      <c r="I243" s="62" t="s">
        <v>16617</v>
      </c>
      <c r="J243" s="93" t="s">
        <v>16754</v>
      </c>
      <c r="K243" s="93">
        <v>2</v>
      </c>
      <c r="L243" s="62" t="s">
        <v>16617</v>
      </c>
      <c r="M243" s="62">
        <v>3</v>
      </c>
      <c r="N243" s="63"/>
      <c r="O243" s="63"/>
      <c r="P243" s="63">
        <v>766</v>
      </c>
    </row>
    <row r="244" spans="1:16" hidden="1">
      <c r="A244" s="94" t="s">
        <v>16614</v>
      </c>
      <c r="B244" s="95" t="s">
        <v>17052</v>
      </c>
      <c r="C244" s="95" t="s">
        <v>17053</v>
      </c>
      <c r="D244" s="100">
        <v>1500</v>
      </c>
      <c r="E244" s="99"/>
      <c r="F244" s="99"/>
      <c r="G244" s="99"/>
      <c r="H244" s="99">
        <v>2</v>
      </c>
      <c r="I244" s="96" t="s">
        <v>16617</v>
      </c>
      <c r="J244" s="99">
        <v>10</v>
      </c>
      <c r="K244" s="99">
        <v>2</v>
      </c>
      <c r="L244" s="96" t="s">
        <v>16617</v>
      </c>
      <c r="M244" s="99">
        <v>1</v>
      </c>
      <c r="N244" s="99">
        <v>59</v>
      </c>
      <c r="O244" s="99">
        <v>16</v>
      </c>
      <c r="P244" s="99">
        <v>340</v>
      </c>
    </row>
    <row r="245" spans="1:16">
      <c r="A245" s="87" t="s">
        <v>16653</v>
      </c>
      <c r="B245" s="66" t="s">
        <v>17054</v>
      </c>
      <c r="C245" s="66" t="s">
        <v>17055</v>
      </c>
      <c r="D245" s="84">
        <v>1500</v>
      </c>
      <c r="E245" s="68"/>
      <c r="F245" s="68"/>
      <c r="G245" s="68"/>
      <c r="H245" s="68" t="s">
        <v>16636</v>
      </c>
      <c r="I245" s="68" t="s">
        <v>16656</v>
      </c>
      <c r="J245" s="68" t="s">
        <v>16656</v>
      </c>
      <c r="K245" s="68">
        <v>1</v>
      </c>
      <c r="L245" s="68">
        <v>1</v>
      </c>
      <c r="M245" s="68">
        <v>2</v>
      </c>
      <c r="N245" s="78">
        <v>81</v>
      </c>
      <c r="O245" s="78">
        <v>31</v>
      </c>
      <c r="P245" s="78"/>
    </row>
    <row r="246" spans="1:16" hidden="1">
      <c r="A246" s="106" t="s">
        <v>16835</v>
      </c>
      <c r="B246" s="76" t="s">
        <v>17056</v>
      </c>
      <c r="C246" s="76" t="s">
        <v>17057</v>
      </c>
      <c r="D246" s="86">
        <v>1495</v>
      </c>
      <c r="E246" s="78"/>
      <c r="F246" s="78"/>
      <c r="G246" s="78"/>
      <c r="H246" s="78" t="s">
        <v>16641</v>
      </c>
      <c r="I246" s="78" t="s">
        <v>16617</v>
      </c>
      <c r="J246" s="78" t="s">
        <v>17058</v>
      </c>
      <c r="K246" s="78">
        <v>2</v>
      </c>
      <c r="L246" s="78" t="s">
        <v>16617</v>
      </c>
      <c r="M246" s="99">
        <v>1</v>
      </c>
      <c r="N246" s="96">
        <v>86</v>
      </c>
      <c r="O246" s="96"/>
      <c r="P246" s="96">
        <v>499</v>
      </c>
    </row>
    <row r="247" spans="1:16" hidden="1">
      <c r="A247" s="87" t="s">
        <v>16738</v>
      </c>
      <c r="B247" s="66" t="s">
        <v>17059</v>
      </c>
      <c r="C247" s="66" t="s">
        <v>17060</v>
      </c>
      <c r="D247" s="84">
        <v>1480</v>
      </c>
      <c r="E247" s="68"/>
      <c r="F247" s="68"/>
      <c r="G247" s="68"/>
      <c r="H247" s="68"/>
      <c r="I247" s="67"/>
      <c r="J247" s="68"/>
      <c r="K247" s="68"/>
      <c r="L247" s="67"/>
      <c r="M247" s="68"/>
      <c r="N247" s="68"/>
      <c r="O247" s="68"/>
      <c r="P247" s="68"/>
    </row>
    <row r="248" spans="1:16" hidden="1">
      <c r="A248" s="94" t="s">
        <v>16835</v>
      </c>
      <c r="B248" s="95" t="s">
        <v>17061</v>
      </c>
      <c r="C248" s="95" t="s">
        <v>17062</v>
      </c>
      <c r="D248" s="100">
        <v>1480</v>
      </c>
      <c r="E248" s="99">
        <v>0.60299999999999998</v>
      </c>
      <c r="F248" s="99">
        <v>13</v>
      </c>
      <c r="G248" s="99">
        <v>5.9</v>
      </c>
      <c r="H248" s="99" t="s">
        <v>16641</v>
      </c>
      <c r="I248" s="96" t="s">
        <v>16617</v>
      </c>
      <c r="J248" s="99" t="s">
        <v>17058</v>
      </c>
      <c r="K248" s="99">
        <v>2</v>
      </c>
      <c r="L248" s="96" t="s">
        <v>16617</v>
      </c>
      <c r="M248" s="99">
        <v>1</v>
      </c>
      <c r="N248" s="96"/>
      <c r="O248" s="96"/>
      <c r="P248" s="96"/>
    </row>
    <row r="249" spans="1:16">
      <c r="A249" s="87" t="s">
        <v>16653</v>
      </c>
      <c r="B249" s="66" t="s">
        <v>17063</v>
      </c>
      <c r="C249" s="66" t="s">
        <v>17064</v>
      </c>
      <c r="D249" s="84">
        <v>1424</v>
      </c>
      <c r="E249" s="68">
        <v>0.50900000000000001</v>
      </c>
      <c r="F249" s="68"/>
      <c r="G249" s="68"/>
      <c r="H249" s="68" t="s">
        <v>16641</v>
      </c>
      <c r="I249" s="67" t="s">
        <v>16617</v>
      </c>
      <c r="J249" s="68" t="s">
        <v>16925</v>
      </c>
      <c r="K249" s="68">
        <v>2</v>
      </c>
      <c r="L249" s="67" t="s">
        <v>16617</v>
      </c>
      <c r="M249" s="68">
        <v>2</v>
      </c>
      <c r="N249" s="68">
        <v>75</v>
      </c>
      <c r="O249" s="68">
        <v>19</v>
      </c>
      <c r="P249" s="68">
        <v>501</v>
      </c>
    </row>
    <row r="250" spans="1:16">
      <c r="A250" s="87" t="s">
        <v>16653</v>
      </c>
      <c r="B250" s="66" t="s">
        <v>17065</v>
      </c>
      <c r="C250" s="66" t="s">
        <v>17066</v>
      </c>
      <c r="D250" s="84">
        <v>1424</v>
      </c>
      <c r="E250" s="68">
        <v>0.52</v>
      </c>
      <c r="F250" s="68"/>
      <c r="G250" s="68"/>
      <c r="H250" s="68" t="s">
        <v>16641</v>
      </c>
      <c r="I250" s="67" t="s">
        <v>16617</v>
      </c>
      <c r="J250" s="68" t="s">
        <v>16925</v>
      </c>
      <c r="K250" s="68">
        <v>2</v>
      </c>
      <c r="L250" s="67" t="s">
        <v>16617</v>
      </c>
      <c r="M250" s="68">
        <v>2</v>
      </c>
      <c r="N250" s="68"/>
      <c r="O250" s="68">
        <v>19</v>
      </c>
      <c r="P250" s="68">
        <v>532</v>
      </c>
    </row>
    <row r="251" spans="1:16">
      <c r="A251" s="87" t="s">
        <v>16653</v>
      </c>
      <c r="B251" s="66" t="s">
        <v>17067</v>
      </c>
      <c r="C251" s="66" t="s">
        <v>17068</v>
      </c>
      <c r="D251" s="84">
        <v>1424</v>
      </c>
      <c r="E251" s="68">
        <v>0.52</v>
      </c>
      <c r="F251" s="68"/>
      <c r="G251" s="68"/>
      <c r="H251" s="68" t="s">
        <v>16641</v>
      </c>
      <c r="I251" s="67" t="s">
        <v>16617</v>
      </c>
      <c r="J251" s="68" t="s">
        <v>16925</v>
      </c>
      <c r="K251" s="68">
        <v>2</v>
      </c>
      <c r="L251" s="67" t="s">
        <v>16617</v>
      </c>
      <c r="M251" s="68">
        <v>2</v>
      </c>
      <c r="N251" s="68">
        <v>76</v>
      </c>
      <c r="O251" s="68">
        <v>19</v>
      </c>
      <c r="P251" s="68">
        <v>515</v>
      </c>
    </row>
    <row r="252" spans="1:16" hidden="1">
      <c r="A252" s="64" t="s">
        <v>16663</v>
      </c>
      <c r="B252" s="66" t="s">
        <v>17069</v>
      </c>
      <c r="C252" s="66" t="s">
        <v>17070</v>
      </c>
      <c r="D252" s="80">
        <v>1400</v>
      </c>
      <c r="E252" s="67">
        <v>0.57999999999999996</v>
      </c>
      <c r="F252" s="67">
        <v>13</v>
      </c>
      <c r="G252" s="67">
        <v>7.4</v>
      </c>
      <c r="H252" s="67" t="s">
        <v>16641</v>
      </c>
      <c r="I252" s="67" t="s">
        <v>16617</v>
      </c>
      <c r="J252" s="67" t="s">
        <v>16764</v>
      </c>
      <c r="K252" s="67">
        <v>2</v>
      </c>
      <c r="L252" s="67" t="s">
        <v>16617</v>
      </c>
      <c r="M252" s="68">
        <v>2</v>
      </c>
      <c r="N252" s="68">
        <v>47.6</v>
      </c>
      <c r="O252" s="68">
        <v>23</v>
      </c>
      <c r="P252" s="68">
        <v>549</v>
      </c>
    </row>
    <row r="253" spans="1:16" hidden="1">
      <c r="A253" s="87" t="s">
        <v>16648</v>
      </c>
      <c r="B253" s="66" t="s">
        <v>17071</v>
      </c>
      <c r="C253" s="66" t="s">
        <v>17043</v>
      </c>
      <c r="D253" s="84">
        <v>1400</v>
      </c>
      <c r="E253" s="68"/>
      <c r="F253" s="68"/>
      <c r="G253" s="68"/>
      <c r="H253" s="68">
        <v>1</v>
      </c>
      <c r="I253" s="67" t="s">
        <v>16617</v>
      </c>
      <c r="J253" s="68" t="s">
        <v>16754</v>
      </c>
      <c r="K253" s="68">
        <v>3</v>
      </c>
      <c r="L253" s="67" t="s">
        <v>16617</v>
      </c>
      <c r="M253" s="67" t="s">
        <v>16617</v>
      </c>
      <c r="N253" s="68"/>
      <c r="O253" s="68"/>
      <c r="P253" s="68"/>
    </row>
    <row r="254" spans="1:16" hidden="1">
      <c r="A254" s="87" t="s">
        <v>17072</v>
      </c>
      <c r="B254" s="66" t="s">
        <v>17073</v>
      </c>
      <c r="C254" s="66" t="s">
        <v>17074</v>
      </c>
      <c r="D254" s="84">
        <v>1380</v>
      </c>
      <c r="E254" s="68">
        <v>0.50600000000000001</v>
      </c>
      <c r="F254" s="68"/>
      <c r="G254" s="68"/>
      <c r="H254" s="68" t="s">
        <v>16641</v>
      </c>
      <c r="I254" s="67" t="s">
        <v>16617</v>
      </c>
      <c r="J254" s="68" t="s">
        <v>16672</v>
      </c>
      <c r="K254" s="68">
        <v>2</v>
      </c>
      <c r="L254" s="67" t="s">
        <v>16617</v>
      </c>
      <c r="M254" s="68">
        <v>2</v>
      </c>
      <c r="N254" s="68">
        <v>69.7</v>
      </c>
      <c r="O254" s="68">
        <v>33.5</v>
      </c>
      <c r="P254" s="68">
        <v>628</v>
      </c>
    </row>
    <row r="255" spans="1:16">
      <c r="A255" s="87" t="s">
        <v>16653</v>
      </c>
      <c r="B255" s="66" t="s">
        <v>17075</v>
      </c>
      <c r="C255" s="66" t="s">
        <v>17064</v>
      </c>
      <c r="D255" s="84">
        <v>1376</v>
      </c>
      <c r="E255" s="68">
        <v>0.51200000000000001</v>
      </c>
      <c r="F255" s="68"/>
      <c r="G255" s="68"/>
      <c r="H255" s="68" t="s">
        <v>16641</v>
      </c>
      <c r="I255" s="67" t="s">
        <v>16617</v>
      </c>
      <c r="J255" s="68" t="s">
        <v>16925</v>
      </c>
      <c r="K255" s="68">
        <v>2</v>
      </c>
      <c r="L255" s="67" t="s">
        <v>16617</v>
      </c>
      <c r="M255" s="68">
        <v>2</v>
      </c>
      <c r="N255" s="68">
        <v>75</v>
      </c>
      <c r="O255" s="68">
        <v>19</v>
      </c>
      <c r="P255" s="68">
        <v>496</v>
      </c>
    </row>
    <row r="256" spans="1:16" hidden="1">
      <c r="A256" s="64" t="s">
        <v>17076</v>
      </c>
      <c r="B256" s="71" t="s">
        <v>17077</v>
      </c>
      <c r="C256" s="71" t="s">
        <v>17078</v>
      </c>
      <c r="D256" s="85">
        <v>1370</v>
      </c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</row>
    <row r="257" spans="1:16" hidden="1">
      <c r="A257" s="87" t="s">
        <v>16792</v>
      </c>
      <c r="B257" s="66" t="s">
        <v>17079</v>
      </c>
      <c r="C257" s="66" t="s">
        <v>17080</v>
      </c>
      <c r="D257" s="84">
        <v>1360</v>
      </c>
      <c r="E257" s="68">
        <v>0.44800000000000001</v>
      </c>
      <c r="F257" s="68"/>
      <c r="G257" s="68">
        <v>14.1</v>
      </c>
      <c r="H257" s="68" t="s">
        <v>16641</v>
      </c>
      <c r="I257" s="68" t="s">
        <v>16617</v>
      </c>
      <c r="J257" s="68" t="s">
        <v>16754</v>
      </c>
      <c r="K257" s="68">
        <v>2</v>
      </c>
      <c r="L257" s="68" t="s">
        <v>16617</v>
      </c>
      <c r="M257" s="68">
        <v>2</v>
      </c>
      <c r="N257" s="68">
        <v>31.5</v>
      </c>
      <c r="O257" s="68">
        <v>26.8</v>
      </c>
      <c r="P257" s="68">
        <v>330</v>
      </c>
    </row>
    <row r="258" spans="1:16" hidden="1">
      <c r="A258" s="87" t="s">
        <v>16792</v>
      </c>
      <c r="B258" s="66" t="s">
        <v>17081</v>
      </c>
      <c r="C258" s="66" t="s">
        <v>17082</v>
      </c>
      <c r="D258" s="84">
        <v>1360</v>
      </c>
      <c r="E258" s="68">
        <v>0.44800000000000001</v>
      </c>
      <c r="F258" s="68"/>
      <c r="G258" s="68">
        <v>14.1</v>
      </c>
      <c r="H258" s="68" t="s">
        <v>16641</v>
      </c>
      <c r="I258" s="68" t="s">
        <v>16617</v>
      </c>
      <c r="J258" s="68" t="s">
        <v>16754</v>
      </c>
      <c r="K258" s="68">
        <v>2</v>
      </c>
      <c r="L258" s="68" t="s">
        <v>16617</v>
      </c>
      <c r="M258" s="68">
        <v>2</v>
      </c>
      <c r="N258" s="68">
        <v>41.2</v>
      </c>
      <c r="O258" s="68">
        <v>27.5</v>
      </c>
      <c r="P258" s="68">
        <v>383</v>
      </c>
    </row>
    <row r="259" spans="1:16" hidden="1">
      <c r="A259" s="64" t="s">
        <v>16614</v>
      </c>
      <c r="B259" s="66" t="s">
        <v>17083</v>
      </c>
      <c r="C259" s="66" t="s">
        <v>17084</v>
      </c>
      <c r="D259" s="84">
        <v>1350</v>
      </c>
      <c r="E259" s="68">
        <v>0.62</v>
      </c>
      <c r="F259" s="68">
        <v>14</v>
      </c>
      <c r="G259" s="68">
        <v>8.4</v>
      </c>
      <c r="H259" s="68">
        <v>2</v>
      </c>
      <c r="I259" s="68" t="s">
        <v>16617</v>
      </c>
      <c r="J259" s="68">
        <v>10</v>
      </c>
      <c r="K259" s="68">
        <v>2</v>
      </c>
      <c r="L259" s="68" t="s">
        <v>16617</v>
      </c>
      <c r="M259" s="68">
        <v>2</v>
      </c>
      <c r="N259" s="68">
        <v>59</v>
      </c>
      <c r="O259" s="68">
        <v>16</v>
      </c>
      <c r="P259" s="68">
        <v>315</v>
      </c>
    </row>
    <row r="260" spans="1:16" hidden="1">
      <c r="A260" s="94" t="s">
        <v>16835</v>
      </c>
      <c r="B260" s="95" t="s">
        <v>17085</v>
      </c>
      <c r="C260" s="95" t="s">
        <v>17086</v>
      </c>
      <c r="D260" s="100">
        <v>1350</v>
      </c>
      <c r="E260" s="99">
        <v>0.63200000000000001</v>
      </c>
      <c r="F260" s="99"/>
      <c r="G260" s="99"/>
      <c r="H260" s="99" t="s">
        <v>16641</v>
      </c>
      <c r="I260" s="96" t="s">
        <v>16617</v>
      </c>
      <c r="J260" s="99" t="s">
        <v>17058</v>
      </c>
      <c r="K260" s="99">
        <v>2</v>
      </c>
      <c r="L260" s="96" t="s">
        <v>16617</v>
      </c>
      <c r="M260" s="99">
        <v>1</v>
      </c>
      <c r="N260" s="96">
        <v>77.8</v>
      </c>
      <c r="O260" s="96"/>
      <c r="P260" s="96">
        <v>660</v>
      </c>
    </row>
    <row r="261" spans="1:16" hidden="1">
      <c r="A261" s="75" t="s">
        <v>16993</v>
      </c>
      <c r="B261" s="66" t="s">
        <v>17087</v>
      </c>
      <c r="C261" s="66" t="s">
        <v>17088</v>
      </c>
      <c r="D261" s="80">
        <v>1312</v>
      </c>
      <c r="E261" s="67"/>
      <c r="F261" s="67"/>
      <c r="G261" s="67"/>
      <c r="H261" s="67">
        <v>1</v>
      </c>
      <c r="I261" s="67" t="s">
        <v>16617</v>
      </c>
      <c r="J261" s="67" t="s">
        <v>16754</v>
      </c>
      <c r="K261" s="67">
        <v>3</v>
      </c>
      <c r="L261" s="67" t="s">
        <v>16617</v>
      </c>
      <c r="M261" s="67" t="s">
        <v>16617</v>
      </c>
      <c r="N261" s="78">
        <v>53</v>
      </c>
      <c r="O261" s="68">
        <v>32</v>
      </c>
      <c r="P261" s="78">
        <v>581</v>
      </c>
    </row>
    <row r="262" spans="1:16" hidden="1">
      <c r="A262" s="75" t="s">
        <v>16993</v>
      </c>
      <c r="B262" s="66" t="s">
        <v>17089</v>
      </c>
      <c r="C262" s="66" t="s">
        <v>17090</v>
      </c>
      <c r="D262" s="80">
        <v>1312</v>
      </c>
      <c r="E262" s="67">
        <v>0.51500000000000001</v>
      </c>
      <c r="F262" s="67"/>
      <c r="G262" s="67">
        <v>11</v>
      </c>
      <c r="H262" s="67">
        <v>1</v>
      </c>
      <c r="I262" s="67" t="s">
        <v>16617</v>
      </c>
      <c r="J262" s="67" t="s">
        <v>16754</v>
      </c>
      <c r="K262" s="67">
        <v>3</v>
      </c>
      <c r="L262" s="67" t="s">
        <v>16617</v>
      </c>
      <c r="M262" s="67" t="s">
        <v>16617</v>
      </c>
      <c r="N262" s="78">
        <v>53</v>
      </c>
      <c r="O262" s="68">
        <v>32</v>
      </c>
      <c r="P262" s="78">
        <v>581</v>
      </c>
    </row>
    <row r="263" spans="1:16" hidden="1">
      <c r="A263" s="75" t="s">
        <v>16993</v>
      </c>
      <c r="B263" s="66" t="s">
        <v>17091</v>
      </c>
      <c r="C263" s="66" t="s">
        <v>17088</v>
      </c>
      <c r="D263" s="80">
        <v>1312</v>
      </c>
      <c r="E263" s="67">
        <v>0.51500000000000001</v>
      </c>
      <c r="F263" s="67"/>
      <c r="G263" s="67">
        <v>11</v>
      </c>
      <c r="H263" s="67">
        <v>1</v>
      </c>
      <c r="I263" s="67" t="s">
        <v>16617</v>
      </c>
      <c r="J263" s="67" t="s">
        <v>16754</v>
      </c>
      <c r="K263" s="67">
        <v>3</v>
      </c>
      <c r="L263" s="67" t="s">
        <v>16617</v>
      </c>
      <c r="M263" s="67" t="s">
        <v>16617</v>
      </c>
      <c r="N263" s="78">
        <v>53</v>
      </c>
      <c r="O263" s="68">
        <v>32</v>
      </c>
      <c r="P263" s="78">
        <v>592</v>
      </c>
    </row>
    <row r="264" spans="1:16" hidden="1">
      <c r="A264" s="75" t="s">
        <v>16993</v>
      </c>
      <c r="B264" s="66" t="s">
        <v>17092</v>
      </c>
      <c r="C264" s="66" t="s">
        <v>17093</v>
      </c>
      <c r="D264" s="80">
        <v>1312</v>
      </c>
      <c r="E264" s="67">
        <v>0.51500000000000001</v>
      </c>
      <c r="F264" s="67"/>
      <c r="G264" s="67">
        <v>11</v>
      </c>
      <c r="H264" s="67">
        <v>1</v>
      </c>
      <c r="I264" s="67" t="s">
        <v>16617</v>
      </c>
      <c r="J264" s="67" t="s">
        <v>16754</v>
      </c>
      <c r="K264" s="67">
        <v>3</v>
      </c>
      <c r="L264" s="67" t="s">
        <v>16617</v>
      </c>
      <c r="M264" s="67" t="s">
        <v>16617</v>
      </c>
      <c r="N264" s="78">
        <v>53</v>
      </c>
      <c r="O264" s="68">
        <v>32</v>
      </c>
      <c r="P264" s="78">
        <v>620</v>
      </c>
    </row>
    <row r="265" spans="1:16" hidden="1">
      <c r="A265" s="106" t="s">
        <v>17094</v>
      </c>
      <c r="B265" s="76" t="s">
        <v>17095</v>
      </c>
      <c r="C265" s="76" t="s">
        <v>17096</v>
      </c>
      <c r="D265" s="86">
        <v>1302</v>
      </c>
      <c r="E265" s="78"/>
      <c r="F265" s="78"/>
      <c r="G265" s="78"/>
      <c r="H265" s="78"/>
      <c r="I265" s="77"/>
      <c r="J265" s="78"/>
      <c r="K265" s="78"/>
      <c r="L265" s="77"/>
      <c r="M265" s="78"/>
      <c r="N265" s="78"/>
      <c r="O265" s="78"/>
      <c r="P265" s="78"/>
    </row>
    <row r="266" spans="1:16" hidden="1">
      <c r="A266" s="106" t="s">
        <v>17094</v>
      </c>
      <c r="B266" s="76" t="s">
        <v>17097</v>
      </c>
      <c r="C266" s="76" t="s">
        <v>16922</v>
      </c>
      <c r="D266" s="86">
        <v>1302</v>
      </c>
      <c r="E266" s="78"/>
      <c r="F266" s="78"/>
      <c r="G266" s="78">
        <v>14.4</v>
      </c>
      <c r="H266" s="78" t="s">
        <v>16641</v>
      </c>
      <c r="I266" s="77" t="s">
        <v>16617</v>
      </c>
      <c r="J266" s="78" t="s">
        <v>16820</v>
      </c>
      <c r="K266" s="78">
        <v>2</v>
      </c>
      <c r="L266" s="77" t="s">
        <v>16617</v>
      </c>
      <c r="M266" s="78">
        <v>2</v>
      </c>
      <c r="N266" s="78">
        <v>77.400000000000006</v>
      </c>
      <c r="O266" s="78">
        <v>29.9</v>
      </c>
      <c r="P266" s="78">
        <v>529</v>
      </c>
    </row>
    <row r="267" spans="1:16" hidden="1">
      <c r="A267" s="64" t="s">
        <v>16614</v>
      </c>
      <c r="B267" s="66" t="s">
        <v>17098</v>
      </c>
      <c r="C267" s="66" t="s">
        <v>17099</v>
      </c>
      <c r="D267" s="80">
        <v>1300</v>
      </c>
      <c r="E267" s="67"/>
      <c r="F267" s="67"/>
      <c r="G267" s="67">
        <v>16</v>
      </c>
      <c r="H267" s="68">
        <v>2</v>
      </c>
      <c r="I267" s="67" t="s">
        <v>16617</v>
      </c>
      <c r="J267" s="68" t="s">
        <v>16925</v>
      </c>
      <c r="K267" s="68">
        <v>2</v>
      </c>
      <c r="L267" s="67" t="s">
        <v>16617</v>
      </c>
      <c r="M267" s="68">
        <v>3</v>
      </c>
      <c r="N267" s="68"/>
      <c r="O267" s="68"/>
      <c r="P267" s="68">
        <v>600</v>
      </c>
    </row>
    <row r="268" spans="1:16">
      <c r="A268" s="87" t="s">
        <v>16653</v>
      </c>
      <c r="B268" s="66" t="s">
        <v>17100</v>
      </c>
      <c r="C268" s="66" t="s">
        <v>17101</v>
      </c>
      <c r="D268" s="84">
        <v>1300</v>
      </c>
      <c r="E268" s="68">
        <v>0.50900000000000001</v>
      </c>
      <c r="F268" s="68"/>
      <c r="G268" s="68"/>
      <c r="H268" s="68" t="s">
        <v>16641</v>
      </c>
      <c r="I268" s="67" t="s">
        <v>16617</v>
      </c>
      <c r="J268" s="68" t="s">
        <v>16925</v>
      </c>
      <c r="K268" s="68">
        <v>2</v>
      </c>
      <c r="L268" s="67" t="s">
        <v>16617</v>
      </c>
      <c r="M268" s="68">
        <v>2</v>
      </c>
      <c r="N268" s="68">
        <v>75</v>
      </c>
      <c r="O268" s="68">
        <v>19</v>
      </c>
      <c r="P268" s="68">
        <v>486</v>
      </c>
    </row>
    <row r="269" spans="1:16">
      <c r="A269" s="87" t="s">
        <v>16653</v>
      </c>
      <c r="B269" s="66" t="s">
        <v>17102</v>
      </c>
      <c r="C269" s="66" t="s">
        <v>17103</v>
      </c>
      <c r="D269" s="84">
        <v>1300</v>
      </c>
      <c r="E269" s="68">
        <v>0.50900000000000001</v>
      </c>
      <c r="F269" s="68"/>
      <c r="G269" s="68"/>
      <c r="H269" s="68" t="s">
        <v>16641</v>
      </c>
      <c r="I269" s="67" t="s">
        <v>16617</v>
      </c>
      <c r="J269" s="68" t="s">
        <v>16925</v>
      </c>
      <c r="K269" s="68">
        <v>2</v>
      </c>
      <c r="L269" s="67" t="s">
        <v>16617</v>
      </c>
      <c r="M269" s="68">
        <v>2</v>
      </c>
      <c r="N269" s="68">
        <v>75</v>
      </c>
      <c r="O269" s="68">
        <v>19</v>
      </c>
      <c r="P269" s="68">
        <v>501</v>
      </c>
    </row>
    <row r="270" spans="1:16" hidden="1">
      <c r="A270" s="94" t="s">
        <v>16835</v>
      </c>
      <c r="B270" s="95" t="s">
        <v>17104</v>
      </c>
      <c r="C270" s="95" t="s">
        <v>17105</v>
      </c>
      <c r="D270" s="100">
        <v>1274</v>
      </c>
      <c r="E270" s="99"/>
      <c r="F270" s="99"/>
      <c r="G270" s="99"/>
      <c r="H270" s="99" t="s">
        <v>16641</v>
      </c>
      <c r="I270" s="96" t="s">
        <v>16617</v>
      </c>
      <c r="J270" s="99" t="s">
        <v>17058</v>
      </c>
      <c r="K270" s="99">
        <v>2</v>
      </c>
      <c r="L270" s="96" t="s">
        <v>16617</v>
      </c>
      <c r="M270" s="99">
        <v>1</v>
      </c>
      <c r="N270" s="96">
        <v>86</v>
      </c>
      <c r="O270" s="96"/>
      <c r="P270" s="96">
        <v>499</v>
      </c>
    </row>
    <row r="271" spans="1:16" hidden="1">
      <c r="A271" s="64" t="s">
        <v>16663</v>
      </c>
      <c r="B271" s="66" t="s">
        <v>17106</v>
      </c>
      <c r="C271" s="66" t="s">
        <v>17107</v>
      </c>
      <c r="D271" s="80">
        <v>1250</v>
      </c>
      <c r="E271" s="67">
        <v>0.57999999999999996</v>
      </c>
      <c r="F271" s="67">
        <v>13</v>
      </c>
      <c r="G271" s="67">
        <v>7.4</v>
      </c>
      <c r="H271" s="67" t="s">
        <v>16641</v>
      </c>
      <c r="I271" s="67" t="s">
        <v>16617</v>
      </c>
      <c r="J271" s="67" t="s">
        <v>16764</v>
      </c>
      <c r="K271" s="67">
        <v>2</v>
      </c>
      <c r="L271" s="67" t="s">
        <v>16617</v>
      </c>
      <c r="M271" s="68">
        <v>2</v>
      </c>
      <c r="N271" s="68">
        <v>47.6</v>
      </c>
      <c r="O271" s="68">
        <v>23</v>
      </c>
      <c r="P271" s="68"/>
    </row>
    <row r="272" spans="1:16" hidden="1">
      <c r="A272" s="87" t="s">
        <v>17108</v>
      </c>
      <c r="B272" s="66" t="s">
        <v>17109</v>
      </c>
      <c r="C272" s="66" t="s">
        <v>17110</v>
      </c>
      <c r="D272" s="84">
        <v>1250</v>
      </c>
      <c r="E272" s="68"/>
      <c r="F272" s="68"/>
      <c r="G272" s="68"/>
      <c r="H272" s="68" t="s">
        <v>16641</v>
      </c>
      <c r="I272" s="67" t="s">
        <v>16617</v>
      </c>
      <c r="J272" s="68">
        <v>10</v>
      </c>
      <c r="K272" s="68">
        <v>2</v>
      </c>
      <c r="L272" s="67" t="s">
        <v>16617</v>
      </c>
      <c r="M272" s="68">
        <v>1</v>
      </c>
      <c r="N272" s="67">
        <v>59</v>
      </c>
      <c r="O272" s="67">
        <v>16</v>
      </c>
      <c r="P272" s="67">
        <v>345</v>
      </c>
    </row>
    <row r="273" spans="1:16" hidden="1">
      <c r="A273" s="60" t="s">
        <v>17108</v>
      </c>
      <c r="B273" s="79" t="s">
        <v>17111</v>
      </c>
      <c r="C273" s="79"/>
      <c r="D273" s="81">
        <v>1250</v>
      </c>
      <c r="E273" s="63"/>
      <c r="F273" s="63"/>
      <c r="G273" s="63"/>
      <c r="H273" s="62" t="s">
        <v>16641</v>
      </c>
      <c r="I273" s="62" t="s">
        <v>16617</v>
      </c>
      <c r="J273" s="63">
        <v>10</v>
      </c>
      <c r="K273" s="63">
        <v>2</v>
      </c>
      <c r="L273" s="62" t="s">
        <v>16617</v>
      </c>
      <c r="M273" s="63">
        <v>1</v>
      </c>
      <c r="N273" s="63">
        <v>59</v>
      </c>
      <c r="O273" s="63">
        <v>16</v>
      </c>
      <c r="P273" s="63">
        <v>345</v>
      </c>
    </row>
    <row r="274" spans="1:16" hidden="1">
      <c r="A274" s="60" t="s">
        <v>17108</v>
      </c>
      <c r="B274" s="79" t="s">
        <v>17112</v>
      </c>
      <c r="C274" s="79"/>
      <c r="D274" s="81">
        <v>1250</v>
      </c>
      <c r="E274" s="63"/>
      <c r="F274" s="63"/>
      <c r="G274" s="63"/>
      <c r="H274" s="62" t="s">
        <v>16641</v>
      </c>
      <c r="I274" s="62" t="s">
        <v>16617</v>
      </c>
      <c r="J274" s="63">
        <v>10</v>
      </c>
      <c r="K274" s="63">
        <v>2</v>
      </c>
      <c r="L274" s="62" t="s">
        <v>16617</v>
      </c>
      <c r="M274" s="63">
        <v>1</v>
      </c>
      <c r="N274" s="63">
        <v>59</v>
      </c>
      <c r="O274" s="63">
        <v>16</v>
      </c>
      <c r="P274" s="63">
        <v>345</v>
      </c>
    </row>
    <row r="275" spans="1:16" hidden="1">
      <c r="A275" s="60" t="s">
        <v>17108</v>
      </c>
      <c r="B275" s="79" t="s">
        <v>17113</v>
      </c>
      <c r="C275" s="79"/>
      <c r="D275" s="81">
        <v>1250</v>
      </c>
      <c r="E275" s="63"/>
      <c r="F275" s="63"/>
      <c r="G275" s="63"/>
      <c r="H275" s="62" t="s">
        <v>16641</v>
      </c>
      <c r="I275" s="62" t="s">
        <v>16617</v>
      </c>
      <c r="J275" s="63">
        <v>10</v>
      </c>
      <c r="K275" s="63">
        <v>2</v>
      </c>
      <c r="L275" s="62" t="s">
        <v>16617</v>
      </c>
      <c r="M275" s="63">
        <v>1</v>
      </c>
      <c r="N275" s="63">
        <v>59</v>
      </c>
      <c r="O275" s="63">
        <v>16</v>
      </c>
      <c r="P275" s="63">
        <v>345</v>
      </c>
    </row>
    <row r="276" spans="1:16" hidden="1">
      <c r="A276" s="87" t="s">
        <v>17114</v>
      </c>
      <c r="B276" s="66" t="s">
        <v>17115</v>
      </c>
      <c r="C276" s="66" t="s">
        <v>17116</v>
      </c>
      <c r="D276" s="84">
        <v>1250</v>
      </c>
      <c r="E276" s="68">
        <v>0.62</v>
      </c>
      <c r="F276" s="68">
        <v>14</v>
      </c>
      <c r="G276" s="68">
        <v>8.4</v>
      </c>
      <c r="H276" s="68">
        <v>2</v>
      </c>
      <c r="I276" s="68" t="s">
        <v>16617</v>
      </c>
      <c r="J276" s="68">
        <v>10</v>
      </c>
      <c r="K276" s="68">
        <v>2</v>
      </c>
      <c r="L276" s="68" t="s">
        <v>16617</v>
      </c>
      <c r="M276" s="68">
        <v>2</v>
      </c>
      <c r="N276" s="68">
        <v>59</v>
      </c>
      <c r="O276" s="68">
        <v>16</v>
      </c>
      <c r="P276" s="68">
        <v>315</v>
      </c>
    </row>
    <row r="277" spans="1:16">
      <c r="A277" s="87" t="s">
        <v>16653</v>
      </c>
      <c r="B277" s="66" t="s">
        <v>17117</v>
      </c>
      <c r="C277" s="66" t="s">
        <v>17118</v>
      </c>
      <c r="D277" s="84">
        <v>1220</v>
      </c>
      <c r="E277" s="68">
        <v>0.53</v>
      </c>
      <c r="F277" s="68"/>
      <c r="G277" s="68"/>
      <c r="H277" s="68" t="s">
        <v>16641</v>
      </c>
      <c r="I277" s="67" t="s">
        <v>16617</v>
      </c>
      <c r="J277" s="68" t="s">
        <v>16925</v>
      </c>
      <c r="K277" s="68">
        <v>2</v>
      </c>
      <c r="L277" s="67" t="s">
        <v>16617</v>
      </c>
      <c r="M277" s="68">
        <v>2</v>
      </c>
      <c r="N277" s="68"/>
      <c r="O277" s="68">
        <v>19</v>
      </c>
      <c r="P277" s="68">
        <v>515</v>
      </c>
    </row>
    <row r="278" spans="1:16" hidden="1">
      <c r="A278" s="87" t="s">
        <v>17108</v>
      </c>
      <c r="B278" s="66" t="s">
        <v>17119</v>
      </c>
      <c r="C278" s="66" t="s">
        <v>17120</v>
      </c>
      <c r="D278" s="84">
        <v>1215</v>
      </c>
      <c r="E278" s="68">
        <v>0.62</v>
      </c>
      <c r="F278" s="68">
        <v>12</v>
      </c>
      <c r="G278" s="68">
        <v>8.1</v>
      </c>
      <c r="H278" s="68" t="s">
        <v>16641</v>
      </c>
      <c r="I278" s="67" t="s">
        <v>16617</v>
      </c>
      <c r="J278" s="68">
        <v>10</v>
      </c>
      <c r="K278" s="68">
        <v>2</v>
      </c>
      <c r="L278" s="67" t="s">
        <v>16617</v>
      </c>
      <c r="M278" s="68">
        <v>1</v>
      </c>
      <c r="N278" s="67">
        <v>66</v>
      </c>
      <c r="O278" s="67">
        <v>16</v>
      </c>
      <c r="P278" s="67">
        <v>484</v>
      </c>
    </row>
    <row r="279" spans="1:16">
      <c r="A279" s="87" t="s">
        <v>16653</v>
      </c>
      <c r="B279" s="66" t="s">
        <v>17121</v>
      </c>
      <c r="C279" s="66" t="s">
        <v>17122</v>
      </c>
      <c r="D279" s="84">
        <v>1200</v>
      </c>
      <c r="E279" s="68">
        <v>0.54900000000000004</v>
      </c>
      <c r="F279" s="68"/>
      <c r="G279" s="68"/>
      <c r="H279" s="68" t="s">
        <v>16641</v>
      </c>
      <c r="I279" s="67" t="s">
        <v>16617</v>
      </c>
      <c r="J279" s="68" t="s">
        <v>16925</v>
      </c>
      <c r="K279" s="68">
        <v>2</v>
      </c>
      <c r="L279" s="67" t="s">
        <v>16617</v>
      </c>
      <c r="M279" s="68">
        <v>2</v>
      </c>
      <c r="N279" s="68"/>
      <c r="O279" s="68">
        <v>19</v>
      </c>
      <c r="P279" s="68">
        <v>506</v>
      </c>
    </row>
    <row r="280" spans="1:16">
      <c r="A280" s="87" t="s">
        <v>16653</v>
      </c>
      <c r="B280" s="66" t="s">
        <v>17123</v>
      </c>
      <c r="C280" s="66" t="s">
        <v>17124</v>
      </c>
      <c r="D280" s="84">
        <v>1200</v>
      </c>
      <c r="E280" s="68">
        <v>0.55200000000000005</v>
      </c>
      <c r="F280" s="68"/>
      <c r="G280" s="68"/>
      <c r="H280" s="68" t="s">
        <v>16641</v>
      </c>
      <c r="I280" s="67" t="s">
        <v>16617</v>
      </c>
      <c r="J280" s="68" t="s">
        <v>16925</v>
      </c>
      <c r="K280" s="68">
        <v>2</v>
      </c>
      <c r="L280" s="67" t="s">
        <v>16617</v>
      </c>
      <c r="M280" s="68">
        <v>2</v>
      </c>
      <c r="N280" s="68"/>
      <c r="O280" s="68">
        <v>19</v>
      </c>
      <c r="P280" s="68">
        <v>515</v>
      </c>
    </row>
    <row r="281" spans="1:16">
      <c r="A281" s="87" t="s">
        <v>16653</v>
      </c>
      <c r="B281" s="66" t="s">
        <v>73</v>
      </c>
      <c r="C281" s="66" t="s">
        <v>17125</v>
      </c>
      <c r="D281" s="84">
        <v>1200</v>
      </c>
      <c r="E281" s="68"/>
      <c r="F281" s="68"/>
      <c r="G281" s="68"/>
      <c r="H281" s="68" t="s">
        <v>16641</v>
      </c>
      <c r="I281" s="67" t="s">
        <v>16617</v>
      </c>
      <c r="J281" s="68" t="s">
        <v>16925</v>
      </c>
      <c r="K281" s="68">
        <v>2</v>
      </c>
      <c r="L281" s="67" t="s">
        <v>16617</v>
      </c>
      <c r="M281" s="68">
        <v>2</v>
      </c>
      <c r="N281" s="68"/>
      <c r="O281" s="68">
        <v>19</v>
      </c>
      <c r="P281" s="68">
        <v>515</v>
      </c>
    </row>
    <row r="282" spans="1:16">
      <c r="A282" s="87" t="s">
        <v>16653</v>
      </c>
      <c r="B282" s="66" t="s">
        <v>17126</v>
      </c>
      <c r="C282" s="66" t="s">
        <v>17127</v>
      </c>
      <c r="D282" s="84">
        <v>1200</v>
      </c>
      <c r="E282" s="68"/>
      <c r="F282" s="68"/>
      <c r="G282" s="68"/>
      <c r="H282" s="68" t="s">
        <v>16641</v>
      </c>
      <c r="I282" s="67" t="s">
        <v>16617</v>
      </c>
      <c r="J282" s="68" t="s">
        <v>16925</v>
      </c>
      <c r="K282" s="68">
        <v>2</v>
      </c>
      <c r="L282" s="67" t="s">
        <v>16617</v>
      </c>
      <c r="M282" s="68">
        <v>2</v>
      </c>
      <c r="N282" s="68">
        <v>76</v>
      </c>
      <c r="O282" s="68">
        <v>19</v>
      </c>
      <c r="P282" s="68">
        <v>515</v>
      </c>
    </row>
    <row r="283" spans="1:16">
      <c r="A283" s="87" t="s">
        <v>16653</v>
      </c>
      <c r="B283" s="66" t="s">
        <v>17128</v>
      </c>
      <c r="C283" s="66" t="s">
        <v>17129</v>
      </c>
      <c r="D283" s="84">
        <v>1200</v>
      </c>
      <c r="E283" s="68"/>
      <c r="F283" s="68"/>
      <c r="G283" s="68"/>
      <c r="H283" s="68"/>
      <c r="I283" s="67"/>
      <c r="J283" s="68"/>
      <c r="K283" s="68"/>
      <c r="L283" s="67"/>
      <c r="M283" s="68"/>
      <c r="N283" s="68"/>
      <c r="O283" s="68"/>
      <c r="P283" s="68"/>
    </row>
    <row r="284" spans="1:16">
      <c r="A284" s="87" t="s">
        <v>16653</v>
      </c>
      <c r="B284" s="66" t="s">
        <v>17130</v>
      </c>
      <c r="C284" s="66" t="s">
        <v>17131</v>
      </c>
      <c r="D284" s="84">
        <v>1197</v>
      </c>
      <c r="E284" s="68">
        <v>0.55300000000000005</v>
      </c>
      <c r="F284" s="68"/>
      <c r="G284" s="68"/>
      <c r="H284" s="68" t="s">
        <v>16641</v>
      </c>
      <c r="I284" s="67" t="s">
        <v>16617</v>
      </c>
      <c r="J284" s="68" t="s">
        <v>16820</v>
      </c>
      <c r="K284" s="68">
        <v>2</v>
      </c>
      <c r="L284" s="67" t="s">
        <v>16617</v>
      </c>
      <c r="M284" s="68">
        <v>2</v>
      </c>
      <c r="N284" s="68">
        <v>72.599999999999994</v>
      </c>
      <c r="O284" s="68">
        <v>19</v>
      </c>
      <c r="P284" s="68">
        <v>459</v>
      </c>
    </row>
    <row r="285" spans="1:16" hidden="1">
      <c r="A285" s="106" t="s">
        <v>16648</v>
      </c>
      <c r="B285" s="76" t="s">
        <v>17132</v>
      </c>
      <c r="C285" s="66" t="s">
        <v>17133</v>
      </c>
      <c r="D285" s="86">
        <v>1180</v>
      </c>
      <c r="E285" s="78">
        <v>0.61</v>
      </c>
      <c r="F285" s="78"/>
      <c r="G285" s="78"/>
      <c r="H285" s="68">
        <v>3</v>
      </c>
      <c r="I285" s="68">
        <v>4</v>
      </c>
      <c r="J285" s="68" t="s">
        <v>16656</v>
      </c>
      <c r="K285" s="68">
        <v>1</v>
      </c>
      <c r="L285" s="68">
        <v>1</v>
      </c>
      <c r="M285" s="68">
        <v>2</v>
      </c>
      <c r="N285" s="68">
        <v>43.2</v>
      </c>
      <c r="O285" s="68">
        <v>23.5</v>
      </c>
      <c r="P285" s="78">
        <v>422</v>
      </c>
    </row>
    <row r="286" spans="1:16">
      <c r="A286" s="87" t="s">
        <v>16653</v>
      </c>
      <c r="B286" s="66" t="s">
        <v>17134</v>
      </c>
      <c r="C286" s="66" t="s">
        <v>17135</v>
      </c>
      <c r="D286" s="84">
        <v>1173</v>
      </c>
      <c r="E286" s="68"/>
      <c r="F286" s="68"/>
      <c r="G286" s="68"/>
      <c r="H286" s="68" t="s">
        <v>16641</v>
      </c>
      <c r="I286" s="67" t="s">
        <v>16617</v>
      </c>
      <c r="J286" s="68" t="s">
        <v>16820</v>
      </c>
      <c r="K286" s="68">
        <v>2</v>
      </c>
      <c r="L286" s="67" t="s">
        <v>16617</v>
      </c>
      <c r="M286" s="68">
        <v>2</v>
      </c>
      <c r="N286" s="68">
        <v>72.599999999999994</v>
      </c>
      <c r="O286" s="68">
        <v>19</v>
      </c>
      <c r="P286" s="68">
        <v>445</v>
      </c>
    </row>
    <row r="287" spans="1:16">
      <c r="A287" s="87" t="s">
        <v>16653</v>
      </c>
      <c r="B287" s="66" t="s">
        <v>17136</v>
      </c>
      <c r="C287" s="66" t="s">
        <v>17137</v>
      </c>
      <c r="D287" s="84">
        <v>1173</v>
      </c>
      <c r="E287" s="68"/>
      <c r="F287" s="68"/>
      <c r="G287" s="68"/>
      <c r="H287" s="68" t="s">
        <v>16641</v>
      </c>
      <c r="I287" s="67" t="s">
        <v>16617</v>
      </c>
      <c r="J287" s="68" t="s">
        <v>16820</v>
      </c>
      <c r="K287" s="68">
        <v>2</v>
      </c>
      <c r="L287" s="67" t="s">
        <v>16617</v>
      </c>
      <c r="M287" s="68">
        <v>2</v>
      </c>
      <c r="N287" s="68">
        <v>72.599999999999994</v>
      </c>
      <c r="O287" s="68">
        <v>19</v>
      </c>
      <c r="P287" s="68">
        <v>445</v>
      </c>
    </row>
    <row r="288" spans="1:16">
      <c r="A288" s="87" t="s">
        <v>16653</v>
      </c>
      <c r="B288" s="66" t="s">
        <v>17138</v>
      </c>
      <c r="C288" s="66" t="s">
        <v>17139</v>
      </c>
      <c r="D288" s="84">
        <v>1173</v>
      </c>
      <c r="E288" s="68">
        <v>0.53600000000000003</v>
      </c>
      <c r="F288" s="68">
        <v>10</v>
      </c>
      <c r="G288" s="68">
        <v>10</v>
      </c>
      <c r="H288" s="68" t="s">
        <v>16641</v>
      </c>
      <c r="I288" s="67" t="s">
        <v>16617</v>
      </c>
      <c r="J288" s="68" t="s">
        <v>16925</v>
      </c>
      <c r="K288" s="68">
        <v>2</v>
      </c>
      <c r="L288" s="67" t="s">
        <v>16617</v>
      </c>
      <c r="M288" s="68">
        <v>2</v>
      </c>
      <c r="N288" s="68">
        <v>74</v>
      </c>
      <c r="O288" s="68">
        <v>19</v>
      </c>
      <c r="P288" s="68">
        <v>495</v>
      </c>
    </row>
    <row r="289" spans="1:16" hidden="1">
      <c r="A289" s="87" t="s">
        <v>16648</v>
      </c>
      <c r="B289" s="66" t="s">
        <v>17140</v>
      </c>
      <c r="C289" s="66" t="s">
        <v>17141</v>
      </c>
      <c r="D289" s="84">
        <v>1135</v>
      </c>
      <c r="E289" s="68">
        <v>0.65</v>
      </c>
      <c r="F289" s="68"/>
      <c r="G289" s="68"/>
      <c r="H289" s="68">
        <v>3</v>
      </c>
      <c r="I289" s="68">
        <v>4</v>
      </c>
      <c r="J289" s="68" t="s">
        <v>16656</v>
      </c>
      <c r="K289" s="68">
        <v>1</v>
      </c>
      <c r="L289" s="68">
        <v>1</v>
      </c>
      <c r="M289" s="68">
        <v>2</v>
      </c>
      <c r="N289" s="68">
        <v>43.2</v>
      </c>
      <c r="O289" s="68">
        <v>23.5</v>
      </c>
      <c r="P289" s="68">
        <v>404</v>
      </c>
    </row>
    <row r="290" spans="1:16">
      <c r="A290" s="101" t="s">
        <v>16653</v>
      </c>
      <c r="B290" s="79" t="s">
        <v>17142</v>
      </c>
      <c r="C290" s="79"/>
      <c r="D290" s="81">
        <v>1120</v>
      </c>
      <c r="E290" s="63"/>
      <c r="F290" s="63"/>
      <c r="G290" s="63"/>
      <c r="H290" s="63" t="s">
        <v>16641</v>
      </c>
      <c r="I290" s="62" t="s">
        <v>16617</v>
      </c>
      <c r="J290" s="63" t="s">
        <v>16820</v>
      </c>
      <c r="K290" s="63">
        <v>2</v>
      </c>
      <c r="L290" s="62" t="s">
        <v>16617</v>
      </c>
      <c r="M290" s="63">
        <v>2</v>
      </c>
      <c r="N290" s="63">
        <v>72.599999999999994</v>
      </c>
      <c r="O290" s="63">
        <v>19</v>
      </c>
      <c r="P290" s="63">
        <v>445</v>
      </c>
    </row>
    <row r="291" spans="1:16">
      <c r="A291" s="87" t="s">
        <v>16653</v>
      </c>
      <c r="B291" s="66" t="s">
        <v>17143</v>
      </c>
      <c r="C291" s="66" t="s">
        <v>17144</v>
      </c>
      <c r="D291" s="84">
        <v>1120</v>
      </c>
      <c r="E291" s="68">
        <v>0.56000000000000005</v>
      </c>
      <c r="F291" s="68"/>
      <c r="G291" s="68"/>
      <c r="H291" s="68" t="s">
        <v>16641</v>
      </c>
      <c r="I291" s="67" t="s">
        <v>16617</v>
      </c>
      <c r="J291" s="68" t="s">
        <v>16820</v>
      </c>
      <c r="K291" s="68">
        <v>2</v>
      </c>
      <c r="L291" s="67" t="s">
        <v>16617</v>
      </c>
      <c r="M291" s="68">
        <v>2</v>
      </c>
      <c r="N291" s="68">
        <v>79.900000000000006</v>
      </c>
      <c r="O291" s="68">
        <v>19</v>
      </c>
      <c r="P291" s="68">
        <v>622</v>
      </c>
    </row>
    <row r="292" spans="1:16">
      <c r="A292" s="101" t="s">
        <v>16653</v>
      </c>
      <c r="B292" s="79" t="s">
        <v>17145</v>
      </c>
      <c r="C292" s="79" t="s">
        <v>17146</v>
      </c>
      <c r="D292" s="81">
        <v>1120</v>
      </c>
      <c r="E292" s="63"/>
      <c r="F292" s="63"/>
      <c r="G292" s="63"/>
      <c r="H292" s="63" t="s">
        <v>16641</v>
      </c>
      <c r="I292" s="62" t="s">
        <v>16617</v>
      </c>
      <c r="J292" s="63" t="s">
        <v>16820</v>
      </c>
      <c r="K292" s="63">
        <v>2</v>
      </c>
      <c r="L292" s="62" t="s">
        <v>16617</v>
      </c>
      <c r="M292" s="63">
        <v>2</v>
      </c>
      <c r="N292" s="63">
        <v>79.900000000000006</v>
      </c>
      <c r="O292" s="63">
        <v>19</v>
      </c>
      <c r="P292" s="63">
        <v>622</v>
      </c>
    </row>
    <row r="293" spans="1:16" hidden="1">
      <c r="A293" s="60" t="s">
        <v>16663</v>
      </c>
      <c r="B293" s="79" t="s">
        <v>17147</v>
      </c>
      <c r="C293" s="79"/>
      <c r="D293" s="81">
        <v>1100</v>
      </c>
      <c r="E293" s="63">
        <v>0.68</v>
      </c>
      <c r="F293" s="63">
        <v>11</v>
      </c>
      <c r="G293" s="63">
        <v>6.1</v>
      </c>
      <c r="H293" s="62" t="s">
        <v>16641</v>
      </c>
      <c r="I293" s="62" t="s">
        <v>16617</v>
      </c>
      <c r="J293" s="63" t="s">
        <v>16764</v>
      </c>
      <c r="K293" s="63">
        <v>1</v>
      </c>
      <c r="L293" s="62" t="s">
        <v>16617</v>
      </c>
      <c r="M293" s="63">
        <v>2</v>
      </c>
      <c r="N293" s="63">
        <v>58.6</v>
      </c>
      <c r="O293" s="63">
        <v>23.7</v>
      </c>
      <c r="P293" s="63">
        <v>560</v>
      </c>
    </row>
    <row r="294" spans="1:16" hidden="1">
      <c r="A294" s="64" t="s">
        <v>16663</v>
      </c>
      <c r="B294" s="66" t="s">
        <v>17148</v>
      </c>
      <c r="C294" s="66" t="s">
        <v>17149</v>
      </c>
      <c r="D294" s="80">
        <v>1100</v>
      </c>
      <c r="E294" s="67">
        <v>0.68</v>
      </c>
      <c r="F294" s="67">
        <v>11</v>
      </c>
      <c r="G294" s="67">
        <v>6.1</v>
      </c>
      <c r="H294" s="67" t="s">
        <v>16641</v>
      </c>
      <c r="I294" s="67" t="s">
        <v>16617</v>
      </c>
      <c r="J294" s="67" t="s">
        <v>16764</v>
      </c>
      <c r="K294" s="67">
        <v>1</v>
      </c>
      <c r="L294" s="67" t="s">
        <v>16617</v>
      </c>
      <c r="M294" s="68">
        <v>2</v>
      </c>
      <c r="N294" s="68">
        <v>47.6</v>
      </c>
      <c r="O294" s="68">
        <v>23</v>
      </c>
      <c r="P294" s="68">
        <v>485</v>
      </c>
    </row>
    <row r="295" spans="1:16" hidden="1">
      <c r="A295" s="60" t="s">
        <v>16663</v>
      </c>
      <c r="B295" s="79" t="s">
        <v>17150</v>
      </c>
      <c r="C295" s="79"/>
      <c r="D295" s="81">
        <v>1100</v>
      </c>
      <c r="E295" s="63">
        <v>0.68</v>
      </c>
      <c r="F295" s="63">
        <v>11</v>
      </c>
      <c r="G295" s="63">
        <v>6.1</v>
      </c>
      <c r="H295" s="62" t="s">
        <v>16641</v>
      </c>
      <c r="I295" s="62" t="s">
        <v>16617</v>
      </c>
      <c r="J295" s="63" t="s">
        <v>16764</v>
      </c>
      <c r="K295" s="63">
        <v>1</v>
      </c>
      <c r="L295" s="62" t="s">
        <v>16617</v>
      </c>
      <c r="M295" s="63">
        <v>2</v>
      </c>
      <c r="N295" s="63">
        <v>47.6</v>
      </c>
      <c r="O295" s="63">
        <v>23</v>
      </c>
      <c r="P295" s="63">
        <v>490</v>
      </c>
    </row>
    <row r="296" spans="1:16" hidden="1">
      <c r="A296" s="60" t="s">
        <v>16663</v>
      </c>
      <c r="B296" s="79" t="s">
        <v>17151</v>
      </c>
      <c r="C296" s="79"/>
      <c r="D296" s="81">
        <v>1100</v>
      </c>
      <c r="E296" s="63">
        <v>0.68</v>
      </c>
      <c r="F296" s="63">
        <v>11</v>
      </c>
      <c r="G296" s="63">
        <v>6.1</v>
      </c>
      <c r="H296" s="62" t="s">
        <v>16641</v>
      </c>
      <c r="I296" s="62" t="s">
        <v>16617</v>
      </c>
      <c r="J296" s="63" t="s">
        <v>16764</v>
      </c>
      <c r="K296" s="63">
        <v>1</v>
      </c>
      <c r="L296" s="62" t="s">
        <v>16617</v>
      </c>
      <c r="M296" s="63">
        <v>2</v>
      </c>
      <c r="N296" s="63">
        <v>47.6</v>
      </c>
      <c r="O296" s="63">
        <v>23</v>
      </c>
      <c r="P296" s="63">
        <v>490</v>
      </c>
    </row>
    <row r="297" spans="1:16" hidden="1">
      <c r="A297" s="64" t="s">
        <v>16663</v>
      </c>
      <c r="B297" s="66" t="s">
        <v>17152</v>
      </c>
      <c r="C297" s="66" t="s">
        <v>17153</v>
      </c>
      <c r="D297" s="80">
        <v>1100</v>
      </c>
      <c r="E297" s="67">
        <v>0.68</v>
      </c>
      <c r="F297" s="67">
        <v>11</v>
      </c>
      <c r="G297" s="67">
        <v>6.1</v>
      </c>
      <c r="H297" s="67" t="s">
        <v>16641</v>
      </c>
      <c r="I297" s="67" t="s">
        <v>16617</v>
      </c>
      <c r="J297" s="67" t="s">
        <v>16764</v>
      </c>
      <c r="K297" s="67">
        <v>1</v>
      </c>
      <c r="L297" s="67" t="s">
        <v>16617</v>
      </c>
      <c r="M297" s="68">
        <v>2</v>
      </c>
      <c r="N297" s="68">
        <v>47.6</v>
      </c>
      <c r="O297" s="68">
        <v>23</v>
      </c>
      <c r="P297" s="68">
        <v>496</v>
      </c>
    </row>
    <row r="298" spans="1:16" hidden="1">
      <c r="A298" s="64" t="s">
        <v>17049</v>
      </c>
      <c r="B298" s="66" t="s">
        <v>17154</v>
      </c>
      <c r="C298" s="66" t="s">
        <v>17155</v>
      </c>
      <c r="D298" s="82">
        <v>1100</v>
      </c>
      <c r="E298" s="67">
        <v>0.52200000000000002</v>
      </c>
      <c r="F298" s="67"/>
      <c r="G298" s="67">
        <v>10.8</v>
      </c>
      <c r="H298" s="67">
        <v>1</v>
      </c>
      <c r="I298" s="67" t="s">
        <v>16617</v>
      </c>
      <c r="J298" s="67" t="s">
        <v>16754</v>
      </c>
      <c r="K298" s="67">
        <v>3</v>
      </c>
      <c r="L298" s="67" t="s">
        <v>16617</v>
      </c>
      <c r="M298" s="67" t="s">
        <v>16617</v>
      </c>
      <c r="N298" s="68">
        <v>46</v>
      </c>
      <c r="O298" s="68">
        <v>26</v>
      </c>
      <c r="P298" s="78">
        <v>400</v>
      </c>
    </row>
    <row r="299" spans="1:16" hidden="1">
      <c r="A299" s="75" t="s">
        <v>17049</v>
      </c>
      <c r="B299" s="76" t="s">
        <v>17156</v>
      </c>
      <c r="C299" s="76" t="s">
        <v>17157</v>
      </c>
      <c r="D299" s="82">
        <v>1100</v>
      </c>
      <c r="E299" s="77">
        <v>0.52200000000000002</v>
      </c>
      <c r="F299" s="77"/>
      <c r="G299" s="77">
        <v>10.8</v>
      </c>
      <c r="H299" s="77">
        <v>1</v>
      </c>
      <c r="I299" s="77" t="s">
        <v>16617</v>
      </c>
      <c r="J299" s="77" t="s">
        <v>16754</v>
      </c>
      <c r="K299" s="77">
        <v>3</v>
      </c>
      <c r="L299" s="77" t="s">
        <v>16617</v>
      </c>
      <c r="M299" s="77" t="s">
        <v>16617</v>
      </c>
      <c r="N299" s="78">
        <v>46</v>
      </c>
      <c r="O299" s="78">
        <v>26</v>
      </c>
      <c r="P299" s="78">
        <v>400</v>
      </c>
    </row>
    <row r="300" spans="1:16" hidden="1">
      <c r="A300" s="75" t="s">
        <v>17049</v>
      </c>
      <c r="B300" s="76" t="s">
        <v>17158</v>
      </c>
      <c r="C300" s="76" t="s">
        <v>17159</v>
      </c>
      <c r="D300" s="82">
        <v>1100</v>
      </c>
      <c r="E300" s="77">
        <v>0.52200000000000002</v>
      </c>
      <c r="F300" s="77"/>
      <c r="G300" s="77">
        <v>10.8</v>
      </c>
      <c r="H300" s="77">
        <v>1</v>
      </c>
      <c r="I300" s="77" t="s">
        <v>16617</v>
      </c>
      <c r="J300" s="77" t="s">
        <v>16754</v>
      </c>
      <c r="K300" s="77">
        <v>3</v>
      </c>
      <c r="L300" s="77" t="s">
        <v>16617</v>
      </c>
      <c r="M300" s="77" t="s">
        <v>16617</v>
      </c>
      <c r="N300" s="78">
        <v>46</v>
      </c>
      <c r="O300" s="78">
        <v>26</v>
      </c>
      <c r="P300" s="78">
        <v>400</v>
      </c>
    </row>
    <row r="301" spans="1:16" hidden="1">
      <c r="A301" s="64" t="s">
        <v>17049</v>
      </c>
      <c r="B301" s="66" t="s">
        <v>17160</v>
      </c>
      <c r="C301" s="66" t="s">
        <v>17161</v>
      </c>
      <c r="D301" s="82">
        <v>1100</v>
      </c>
      <c r="E301" s="67">
        <v>0.52200000000000002</v>
      </c>
      <c r="F301" s="67"/>
      <c r="G301" s="67">
        <v>10.8</v>
      </c>
      <c r="H301" s="67">
        <v>1</v>
      </c>
      <c r="I301" s="67" t="s">
        <v>16617</v>
      </c>
      <c r="J301" s="67" t="s">
        <v>16754</v>
      </c>
      <c r="K301" s="67">
        <v>3</v>
      </c>
      <c r="L301" s="67" t="s">
        <v>16617</v>
      </c>
      <c r="M301" s="67" t="s">
        <v>16617</v>
      </c>
      <c r="N301" s="68">
        <v>46</v>
      </c>
      <c r="O301" s="68">
        <v>26</v>
      </c>
      <c r="P301" s="78">
        <v>400</v>
      </c>
    </row>
    <row r="302" spans="1:16" hidden="1">
      <c r="A302" s="75" t="s">
        <v>17049</v>
      </c>
      <c r="B302" s="76" t="s">
        <v>17162</v>
      </c>
      <c r="C302" s="76" t="s">
        <v>17159</v>
      </c>
      <c r="D302" s="82">
        <v>1100</v>
      </c>
      <c r="E302" s="77">
        <v>0.52200000000000002</v>
      </c>
      <c r="F302" s="77"/>
      <c r="G302" s="77">
        <v>10.8</v>
      </c>
      <c r="H302" s="77">
        <v>1</v>
      </c>
      <c r="I302" s="77" t="s">
        <v>16617</v>
      </c>
      <c r="J302" s="77" t="s">
        <v>16754</v>
      </c>
      <c r="K302" s="77">
        <v>3</v>
      </c>
      <c r="L302" s="77" t="s">
        <v>16617</v>
      </c>
      <c r="M302" s="77" t="s">
        <v>16617</v>
      </c>
      <c r="N302" s="78">
        <v>46</v>
      </c>
      <c r="O302" s="78">
        <v>26</v>
      </c>
      <c r="P302" s="78">
        <v>400</v>
      </c>
    </row>
    <row r="303" spans="1:16" hidden="1">
      <c r="A303" s="75" t="s">
        <v>17049</v>
      </c>
      <c r="B303" s="76" t="s">
        <v>17163</v>
      </c>
      <c r="C303" s="76" t="s">
        <v>17159</v>
      </c>
      <c r="D303" s="82">
        <v>1100</v>
      </c>
      <c r="E303" s="77">
        <v>0.52200000000000002</v>
      </c>
      <c r="F303" s="77"/>
      <c r="G303" s="77">
        <v>10.8</v>
      </c>
      <c r="H303" s="77">
        <v>1</v>
      </c>
      <c r="I303" s="77" t="s">
        <v>16617</v>
      </c>
      <c r="J303" s="77" t="s">
        <v>16754</v>
      </c>
      <c r="K303" s="77">
        <v>3</v>
      </c>
      <c r="L303" s="77" t="s">
        <v>16617</v>
      </c>
      <c r="M303" s="77" t="s">
        <v>16617</v>
      </c>
      <c r="N303" s="78">
        <v>46</v>
      </c>
      <c r="O303" s="78">
        <v>26</v>
      </c>
      <c r="P303" s="78">
        <v>400</v>
      </c>
    </row>
    <row r="304" spans="1:16" hidden="1">
      <c r="A304" s="75" t="s">
        <v>17049</v>
      </c>
      <c r="B304" s="76" t="s">
        <v>17164</v>
      </c>
      <c r="C304" s="76" t="s">
        <v>17159</v>
      </c>
      <c r="D304" s="82">
        <v>1100</v>
      </c>
      <c r="E304" s="77">
        <v>0.52200000000000002</v>
      </c>
      <c r="F304" s="77"/>
      <c r="G304" s="77">
        <v>10.8</v>
      </c>
      <c r="H304" s="77">
        <v>1</v>
      </c>
      <c r="I304" s="77" t="s">
        <v>16617</v>
      </c>
      <c r="J304" s="77" t="s">
        <v>16754</v>
      </c>
      <c r="K304" s="77">
        <v>3</v>
      </c>
      <c r="L304" s="77" t="s">
        <v>16617</v>
      </c>
      <c r="M304" s="77" t="s">
        <v>16617</v>
      </c>
      <c r="N304" s="78">
        <v>46</v>
      </c>
      <c r="O304" s="78">
        <v>26</v>
      </c>
      <c r="P304" s="78">
        <v>400</v>
      </c>
    </row>
    <row r="305" spans="1:16" hidden="1">
      <c r="A305" s="75" t="s">
        <v>17049</v>
      </c>
      <c r="B305" s="76" t="s">
        <v>17165</v>
      </c>
      <c r="C305" s="76" t="s">
        <v>17159</v>
      </c>
      <c r="D305" s="82">
        <v>1100</v>
      </c>
      <c r="E305" s="77">
        <v>0.52200000000000002</v>
      </c>
      <c r="F305" s="77"/>
      <c r="G305" s="77">
        <v>10.8</v>
      </c>
      <c r="H305" s="77">
        <v>1</v>
      </c>
      <c r="I305" s="77" t="s">
        <v>16617</v>
      </c>
      <c r="J305" s="77" t="s">
        <v>16754</v>
      </c>
      <c r="K305" s="77">
        <v>3</v>
      </c>
      <c r="L305" s="77" t="s">
        <v>16617</v>
      </c>
      <c r="M305" s="77" t="s">
        <v>16617</v>
      </c>
      <c r="N305" s="78">
        <v>46</v>
      </c>
      <c r="O305" s="78">
        <v>26</v>
      </c>
      <c r="P305" s="78">
        <v>400</v>
      </c>
    </row>
    <row r="306" spans="1:16" hidden="1">
      <c r="A306" s="75" t="s">
        <v>17049</v>
      </c>
      <c r="B306" s="76" t="s">
        <v>17166</v>
      </c>
      <c r="C306" s="76" t="s">
        <v>17159</v>
      </c>
      <c r="D306" s="82">
        <v>1100</v>
      </c>
      <c r="E306" s="77">
        <v>0.52200000000000002</v>
      </c>
      <c r="F306" s="77"/>
      <c r="G306" s="77">
        <v>10.8</v>
      </c>
      <c r="H306" s="77">
        <v>1</v>
      </c>
      <c r="I306" s="77" t="s">
        <v>16617</v>
      </c>
      <c r="J306" s="77" t="s">
        <v>16754</v>
      </c>
      <c r="K306" s="77">
        <v>3</v>
      </c>
      <c r="L306" s="77" t="s">
        <v>16617</v>
      </c>
      <c r="M306" s="77" t="s">
        <v>16617</v>
      </c>
      <c r="N306" s="78">
        <v>46</v>
      </c>
      <c r="O306" s="78">
        <v>26</v>
      </c>
      <c r="P306" s="78">
        <v>400</v>
      </c>
    </row>
    <row r="307" spans="1:16" hidden="1">
      <c r="A307" s="75" t="s">
        <v>17049</v>
      </c>
      <c r="B307" s="76" t="s">
        <v>17167</v>
      </c>
      <c r="C307" s="76" t="s">
        <v>17159</v>
      </c>
      <c r="D307" s="82">
        <v>1100</v>
      </c>
      <c r="E307" s="77">
        <v>0.52200000000000002</v>
      </c>
      <c r="F307" s="77"/>
      <c r="G307" s="77">
        <v>10.8</v>
      </c>
      <c r="H307" s="77">
        <v>1</v>
      </c>
      <c r="I307" s="77" t="s">
        <v>16617</v>
      </c>
      <c r="J307" s="77" t="s">
        <v>16754</v>
      </c>
      <c r="K307" s="77">
        <v>3</v>
      </c>
      <c r="L307" s="77" t="s">
        <v>16617</v>
      </c>
      <c r="M307" s="77" t="s">
        <v>16617</v>
      </c>
      <c r="N307" s="78">
        <v>46</v>
      </c>
      <c r="O307" s="78">
        <v>26</v>
      </c>
      <c r="P307" s="78">
        <v>400</v>
      </c>
    </row>
    <row r="308" spans="1:16" hidden="1">
      <c r="A308" s="75" t="s">
        <v>17049</v>
      </c>
      <c r="B308" s="76" t="s">
        <v>17168</v>
      </c>
      <c r="C308" s="76" t="s">
        <v>17159</v>
      </c>
      <c r="D308" s="82">
        <v>1100</v>
      </c>
      <c r="E308" s="77">
        <v>0.52200000000000002</v>
      </c>
      <c r="F308" s="77"/>
      <c r="G308" s="77">
        <v>10.8</v>
      </c>
      <c r="H308" s="77">
        <v>1</v>
      </c>
      <c r="I308" s="77" t="s">
        <v>16617</v>
      </c>
      <c r="J308" s="77" t="s">
        <v>16754</v>
      </c>
      <c r="K308" s="77">
        <v>3</v>
      </c>
      <c r="L308" s="77" t="s">
        <v>16617</v>
      </c>
      <c r="M308" s="77" t="s">
        <v>16617</v>
      </c>
      <c r="N308" s="78">
        <v>46</v>
      </c>
      <c r="O308" s="78">
        <v>26</v>
      </c>
      <c r="P308" s="78">
        <v>400</v>
      </c>
    </row>
    <row r="309" spans="1:16" hidden="1">
      <c r="A309" s="75" t="s">
        <v>17049</v>
      </c>
      <c r="B309" s="76" t="s">
        <v>17169</v>
      </c>
      <c r="C309" s="76" t="s">
        <v>17159</v>
      </c>
      <c r="D309" s="82">
        <v>1100</v>
      </c>
      <c r="E309" s="77">
        <v>0.52200000000000002</v>
      </c>
      <c r="F309" s="77"/>
      <c r="G309" s="77">
        <v>10.8</v>
      </c>
      <c r="H309" s="77">
        <v>1</v>
      </c>
      <c r="I309" s="77" t="s">
        <v>16617</v>
      </c>
      <c r="J309" s="77" t="s">
        <v>16754</v>
      </c>
      <c r="K309" s="77">
        <v>3</v>
      </c>
      <c r="L309" s="77" t="s">
        <v>16617</v>
      </c>
      <c r="M309" s="77" t="s">
        <v>16617</v>
      </c>
      <c r="N309" s="78">
        <v>46</v>
      </c>
      <c r="O309" s="78">
        <v>26</v>
      </c>
      <c r="P309" s="78">
        <v>400</v>
      </c>
    </row>
    <row r="310" spans="1:16" hidden="1">
      <c r="A310" s="60" t="s">
        <v>17049</v>
      </c>
      <c r="B310" s="79" t="s">
        <v>17170</v>
      </c>
      <c r="C310" s="79"/>
      <c r="D310" s="88">
        <v>1100</v>
      </c>
      <c r="E310" s="62">
        <v>0.52200000000000002</v>
      </c>
      <c r="F310" s="62"/>
      <c r="G310" s="62">
        <v>10.8</v>
      </c>
      <c r="H310" s="62">
        <v>1</v>
      </c>
      <c r="I310" s="62" t="s">
        <v>16617</v>
      </c>
      <c r="J310" s="62" t="s">
        <v>16754</v>
      </c>
      <c r="K310" s="62">
        <v>3</v>
      </c>
      <c r="L310" s="62" t="s">
        <v>16617</v>
      </c>
      <c r="M310" s="62" t="s">
        <v>16617</v>
      </c>
      <c r="N310" s="63">
        <v>46</v>
      </c>
      <c r="O310" s="63">
        <v>26</v>
      </c>
      <c r="P310" s="63">
        <v>400</v>
      </c>
    </row>
    <row r="311" spans="1:16" hidden="1">
      <c r="A311" s="75" t="s">
        <v>17049</v>
      </c>
      <c r="B311" s="76" t="s">
        <v>17171</v>
      </c>
      <c r="C311" s="76" t="s">
        <v>17157</v>
      </c>
      <c r="D311" s="82">
        <v>1100</v>
      </c>
      <c r="E311" s="77">
        <v>0.52200000000000002</v>
      </c>
      <c r="F311" s="77"/>
      <c r="G311" s="77">
        <v>10.8</v>
      </c>
      <c r="H311" s="77">
        <v>1</v>
      </c>
      <c r="I311" s="77" t="s">
        <v>16617</v>
      </c>
      <c r="J311" s="77" t="s">
        <v>16754</v>
      </c>
      <c r="K311" s="77">
        <v>3</v>
      </c>
      <c r="L311" s="77" t="s">
        <v>16617</v>
      </c>
      <c r="M311" s="77" t="s">
        <v>16617</v>
      </c>
      <c r="N311" s="78">
        <v>46</v>
      </c>
      <c r="O311" s="78">
        <v>26</v>
      </c>
      <c r="P311" s="78">
        <v>400</v>
      </c>
    </row>
    <row r="312" spans="1:16" hidden="1">
      <c r="A312" s="75" t="s">
        <v>17049</v>
      </c>
      <c r="B312" s="76" t="s">
        <v>17172</v>
      </c>
      <c r="C312" s="76" t="s">
        <v>17157</v>
      </c>
      <c r="D312" s="82">
        <v>1100</v>
      </c>
      <c r="E312" s="77">
        <v>0.52200000000000002</v>
      </c>
      <c r="F312" s="77"/>
      <c r="G312" s="77">
        <v>10.8</v>
      </c>
      <c r="H312" s="77">
        <v>1</v>
      </c>
      <c r="I312" s="77" t="s">
        <v>16617</v>
      </c>
      <c r="J312" s="77" t="s">
        <v>16754</v>
      </c>
      <c r="K312" s="77">
        <v>3</v>
      </c>
      <c r="L312" s="77" t="s">
        <v>16617</v>
      </c>
      <c r="M312" s="77" t="s">
        <v>16617</v>
      </c>
      <c r="N312" s="78">
        <v>46</v>
      </c>
      <c r="O312" s="78">
        <v>26</v>
      </c>
      <c r="P312" s="78">
        <v>400</v>
      </c>
    </row>
    <row r="313" spans="1:16" hidden="1">
      <c r="A313" s="75" t="s">
        <v>17049</v>
      </c>
      <c r="B313" s="76" t="s">
        <v>17173</v>
      </c>
      <c r="C313" s="76" t="s">
        <v>17159</v>
      </c>
      <c r="D313" s="82">
        <v>1100</v>
      </c>
      <c r="E313" s="77">
        <v>0.52200000000000002</v>
      </c>
      <c r="F313" s="77"/>
      <c r="G313" s="77">
        <v>10.8</v>
      </c>
      <c r="H313" s="77">
        <v>1</v>
      </c>
      <c r="I313" s="77" t="s">
        <v>16617</v>
      </c>
      <c r="J313" s="77" t="s">
        <v>16754</v>
      </c>
      <c r="K313" s="77">
        <v>3</v>
      </c>
      <c r="L313" s="77" t="s">
        <v>16617</v>
      </c>
      <c r="M313" s="77" t="s">
        <v>16617</v>
      </c>
      <c r="N313" s="78">
        <v>46</v>
      </c>
      <c r="O313" s="78">
        <v>26</v>
      </c>
      <c r="P313" s="78">
        <v>400</v>
      </c>
    </row>
    <row r="314" spans="1:16" hidden="1">
      <c r="A314" s="75" t="s">
        <v>17049</v>
      </c>
      <c r="B314" s="76" t="s">
        <v>17174</v>
      </c>
      <c r="C314" s="76" t="s">
        <v>17159</v>
      </c>
      <c r="D314" s="82">
        <v>1100</v>
      </c>
      <c r="E314" s="77">
        <v>0.52200000000000002</v>
      </c>
      <c r="F314" s="77"/>
      <c r="G314" s="77">
        <v>10.8</v>
      </c>
      <c r="H314" s="77">
        <v>1</v>
      </c>
      <c r="I314" s="77" t="s">
        <v>16617</v>
      </c>
      <c r="J314" s="77" t="s">
        <v>16754</v>
      </c>
      <c r="K314" s="77">
        <v>3</v>
      </c>
      <c r="L314" s="77" t="s">
        <v>16617</v>
      </c>
      <c r="M314" s="77" t="s">
        <v>16617</v>
      </c>
      <c r="N314" s="78">
        <v>46</v>
      </c>
      <c r="O314" s="78">
        <v>26</v>
      </c>
      <c r="P314" s="78">
        <v>400</v>
      </c>
    </row>
    <row r="315" spans="1:16" hidden="1">
      <c r="A315" s="75" t="s">
        <v>17049</v>
      </c>
      <c r="B315" s="76" t="s">
        <v>17175</v>
      </c>
      <c r="C315" s="76" t="s">
        <v>17159</v>
      </c>
      <c r="D315" s="82">
        <v>1100</v>
      </c>
      <c r="E315" s="77">
        <v>0.52200000000000002</v>
      </c>
      <c r="F315" s="77"/>
      <c r="G315" s="77">
        <v>10.8</v>
      </c>
      <c r="H315" s="77">
        <v>1</v>
      </c>
      <c r="I315" s="77" t="s">
        <v>16617</v>
      </c>
      <c r="J315" s="77" t="s">
        <v>16754</v>
      </c>
      <c r="K315" s="77">
        <v>3</v>
      </c>
      <c r="L315" s="77" t="s">
        <v>16617</v>
      </c>
      <c r="M315" s="77" t="s">
        <v>16617</v>
      </c>
      <c r="N315" s="78">
        <v>46</v>
      </c>
      <c r="O315" s="78">
        <v>26</v>
      </c>
      <c r="P315" s="78">
        <v>400</v>
      </c>
    </row>
    <row r="316" spans="1:16" hidden="1">
      <c r="A316" s="75" t="s">
        <v>17049</v>
      </c>
      <c r="B316" s="76" t="s">
        <v>17176</v>
      </c>
      <c r="C316" s="76" t="s">
        <v>17159</v>
      </c>
      <c r="D316" s="82">
        <v>1100</v>
      </c>
      <c r="E316" s="77">
        <v>0.52200000000000002</v>
      </c>
      <c r="F316" s="77"/>
      <c r="G316" s="77">
        <v>10.8</v>
      </c>
      <c r="H316" s="77">
        <v>1</v>
      </c>
      <c r="I316" s="77" t="s">
        <v>16617</v>
      </c>
      <c r="J316" s="77" t="s">
        <v>16754</v>
      </c>
      <c r="K316" s="77">
        <v>3</v>
      </c>
      <c r="L316" s="77" t="s">
        <v>16617</v>
      </c>
      <c r="M316" s="77" t="s">
        <v>16617</v>
      </c>
      <c r="N316" s="78">
        <v>46</v>
      </c>
      <c r="O316" s="78">
        <v>26</v>
      </c>
      <c r="P316" s="78">
        <v>400</v>
      </c>
    </row>
    <row r="317" spans="1:16" hidden="1">
      <c r="A317" s="75" t="s">
        <v>17049</v>
      </c>
      <c r="B317" s="76" t="s">
        <v>17177</v>
      </c>
      <c r="C317" s="76" t="s">
        <v>17178</v>
      </c>
      <c r="D317" s="82">
        <v>1100</v>
      </c>
      <c r="E317" s="77"/>
      <c r="F317" s="77"/>
      <c r="G317" s="77">
        <v>10.8</v>
      </c>
      <c r="H317" s="77">
        <v>1</v>
      </c>
      <c r="I317" s="77" t="s">
        <v>16617</v>
      </c>
      <c r="J317" s="77" t="s">
        <v>16754</v>
      </c>
      <c r="K317" s="77">
        <v>3</v>
      </c>
      <c r="L317" s="77" t="s">
        <v>16617</v>
      </c>
      <c r="M317" s="77" t="s">
        <v>16617</v>
      </c>
      <c r="N317" s="78">
        <v>46</v>
      </c>
      <c r="O317" s="78">
        <v>26</v>
      </c>
      <c r="P317" s="78">
        <v>400</v>
      </c>
    </row>
    <row r="318" spans="1:16" hidden="1">
      <c r="A318" s="87" t="s">
        <v>16835</v>
      </c>
      <c r="B318" s="66" t="s">
        <v>17179</v>
      </c>
      <c r="C318" s="66" t="s">
        <v>17180</v>
      </c>
      <c r="D318" s="84">
        <v>1060</v>
      </c>
      <c r="E318" s="68">
        <v>0.6</v>
      </c>
      <c r="F318" s="68">
        <v>13</v>
      </c>
      <c r="G318" s="68">
        <v>6.8</v>
      </c>
      <c r="H318" s="68">
        <v>1</v>
      </c>
      <c r="I318" s="67" t="s">
        <v>16617</v>
      </c>
      <c r="J318" s="68" t="s">
        <v>16992</v>
      </c>
      <c r="K318" s="68">
        <v>3</v>
      </c>
      <c r="L318" s="67" t="s">
        <v>16617</v>
      </c>
      <c r="M318" s="67" t="s">
        <v>16617</v>
      </c>
      <c r="N318" s="67"/>
      <c r="O318" s="67"/>
      <c r="P318" s="67"/>
    </row>
    <row r="319" spans="1:16">
      <c r="A319" s="101" t="s">
        <v>16653</v>
      </c>
      <c r="B319" s="79" t="s">
        <v>17181</v>
      </c>
      <c r="C319" s="79"/>
      <c r="D319" s="81">
        <v>1050</v>
      </c>
      <c r="E319" s="63">
        <v>0.54800000000000004</v>
      </c>
      <c r="F319" s="63"/>
      <c r="G319" s="63"/>
      <c r="H319" s="63" t="s">
        <v>16641</v>
      </c>
      <c r="I319" s="62" t="s">
        <v>16617</v>
      </c>
      <c r="J319" s="63" t="s">
        <v>16820</v>
      </c>
      <c r="K319" s="63">
        <v>2</v>
      </c>
      <c r="L319" s="62" t="s">
        <v>16617</v>
      </c>
      <c r="M319" s="63">
        <v>2</v>
      </c>
      <c r="N319" s="63">
        <v>72</v>
      </c>
      <c r="O319" s="63">
        <v>19</v>
      </c>
      <c r="P319" s="63">
        <v>487</v>
      </c>
    </row>
    <row r="320" spans="1:16">
      <c r="A320" s="87" t="s">
        <v>16653</v>
      </c>
      <c r="B320" s="66" t="s">
        <v>17182</v>
      </c>
      <c r="C320" s="66" t="s">
        <v>17183</v>
      </c>
      <c r="D320" s="84">
        <v>1050</v>
      </c>
      <c r="E320" s="68">
        <v>0.54800000000000004</v>
      </c>
      <c r="F320" s="68"/>
      <c r="G320" s="68"/>
      <c r="H320" s="68" t="s">
        <v>16641</v>
      </c>
      <c r="I320" s="67" t="s">
        <v>16617</v>
      </c>
      <c r="J320" s="68" t="s">
        <v>16820</v>
      </c>
      <c r="K320" s="68">
        <v>2</v>
      </c>
      <c r="L320" s="67" t="s">
        <v>16617</v>
      </c>
      <c r="M320" s="68">
        <v>2</v>
      </c>
      <c r="N320" s="68">
        <v>72</v>
      </c>
      <c r="O320" s="68">
        <v>19</v>
      </c>
      <c r="P320" s="68">
        <v>487</v>
      </c>
    </row>
    <row r="321" spans="1:16">
      <c r="A321" s="87" t="s">
        <v>16653</v>
      </c>
      <c r="B321" s="66" t="s">
        <v>17184</v>
      </c>
      <c r="C321" s="66" t="s">
        <v>17185</v>
      </c>
      <c r="D321" s="84">
        <v>1050</v>
      </c>
      <c r="E321" s="68">
        <v>0.54800000000000004</v>
      </c>
      <c r="F321" s="68"/>
      <c r="G321" s="68"/>
      <c r="H321" s="68" t="s">
        <v>16641</v>
      </c>
      <c r="I321" s="67" t="s">
        <v>16617</v>
      </c>
      <c r="J321" s="68" t="s">
        <v>16820</v>
      </c>
      <c r="K321" s="68">
        <v>2</v>
      </c>
      <c r="L321" s="67" t="s">
        <v>16617</v>
      </c>
      <c r="M321" s="68">
        <v>2</v>
      </c>
      <c r="N321" s="68">
        <v>72</v>
      </c>
      <c r="O321" s="68">
        <v>19</v>
      </c>
      <c r="P321" s="68">
        <v>489</v>
      </c>
    </row>
    <row r="322" spans="1:16" hidden="1">
      <c r="A322" s="64" t="s">
        <v>17049</v>
      </c>
      <c r="B322" s="66" t="s">
        <v>17186</v>
      </c>
      <c r="C322" s="66" t="s">
        <v>17187</v>
      </c>
      <c r="D322" s="80">
        <v>1040</v>
      </c>
      <c r="E322" s="67"/>
      <c r="F322" s="67"/>
      <c r="G322" s="67"/>
      <c r="H322" s="67"/>
      <c r="I322" s="67"/>
      <c r="J322" s="67"/>
      <c r="K322" s="67"/>
      <c r="L322" s="67"/>
      <c r="M322" s="67"/>
      <c r="N322" s="68"/>
      <c r="O322" s="68"/>
      <c r="P322" s="68"/>
    </row>
    <row r="323" spans="1:16" hidden="1">
      <c r="A323" s="64" t="s">
        <v>17188</v>
      </c>
      <c r="B323" s="66" t="s">
        <v>17189</v>
      </c>
      <c r="C323" s="66" t="s">
        <v>17190</v>
      </c>
      <c r="D323" s="80">
        <v>1021</v>
      </c>
      <c r="E323" s="67"/>
      <c r="F323" s="67"/>
      <c r="G323" s="67"/>
      <c r="H323" s="68" t="s">
        <v>16641</v>
      </c>
      <c r="I323" s="67" t="s">
        <v>16617</v>
      </c>
      <c r="J323" s="67" t="s">
        <v>16754</v>
      </c>
      <c r="K323" s="67">
        <v>1</v>
      </c>
      <c r="L323" s="67" t="s">
        <v>16617</v>
      </c>
      <c r="M323" s="67">
        <v>1</v>
      </c>
      <c r="N323" s="68"/>
      <c r="O323" s="68"/>
      <c r="P323" s="68">
        <v>338</v>
      </c>
    </row>
    <row r="324" spans="1:16" hidden="1">
      <c r="A324" s="60" t="s">
        <v>17191</v>
      </c>
      <c r="B324" s="79" t="s">
        <v>17192</v>
      </c>
      <c r="C324" s="79"/>
      <c r="D324" s="81">
        <v>1020</v>
      </c>
      <c r="E324" s="63"/>
      <c r="F324" s="63"/>
      <c r="G324" s="63"/>
      <c r="H324" s="62" t="s">
        <v>16641</v>
      </c>
      <c r="I324" s="62" t="s">
        <v>16617</v>
      </c>
      <c r="J324" s="63">
        <v>10</v>
      </c>
      <c r="K324" s="63">
        <v>2</v>
      </c>
      <c r="L324" s="62" t="s">
        <v>16617</v>
      </c>
      <c r="M324" s="63">
        <v>1</v>
      </c>
      <c r="N324" s="63">
        <v>66</v>
      </c>
      <c r="O324" s="63">
        <v>16</v>
      </c>
      <c r="P324" s="63">
        <v>463</v>
      </c>
    </row>
    <row r="325" spans="1:16" hidden="1">
      <c r="A325" s="87" t="s">
        <v>17193</v>
      </c>
      <c r="B325" s="76" t="s">
        <v>17194</v>
      </c>
      <c r="C325" s="66" t="s">
        <v>17195</v>
      </c>
      <c r="D325" s="84">
        <v>1011</v>
      </c>
      <c r="E325" s="68">
        <v>0.56999999999999995</v>
      </c>
      <c r="F325" s="68">
        <v>10</v>
      </c>
      <c r="G325" s="68">
        <v>7.4</v>
      </c>
      <c r="H325" s="68" t="s">
        <v>16641</v>
      </c>
      <c r="I325" s="67" t="s">
        <v>16617</v>
      </c>
      <c r="J325" s="68" t="s">
        <v>17196</v>
      </c>
      <c r="K325" s="68">
        <v>2</v>
      </c>
      <c r="L325" s="67" t="s">
        <v>16617</v>
      </c>
      <c r="M325" s="68">
        <v>1</v>
      </c>
      <c r="N325" s="68">
        <v>81.099999999999994</v>
      </c>
      <c r="O325" s="68">
        <v>35.4</v>
      </c>
      <c r="P325" s="68">
        <v>661</v>
      </c>
    </row>
    <row r="326" spans="1:16" hidden="1">
      <c r="A326" s="70" t="s">
        <v>17197</v>
      </c>
      <c r="B326" s="71" t="s">
        <v>17198</v>
      </c>
      <c r="C326" s="71" t="s">
        <v>17199</v>
      </c>
      <c r="D326" s="85">
        <v>1010</v>
      </c>
      <c r="E326" s="73"/>
      <c r="F326" s="73"/>
      <c r="G326" s="73"/>
      <c r="H326" s="73">
        <v>1</v>
      </c>
      <c r="I326" s="73" t="s">
        <v>16617</v>
      </c>
      <c r="J326" s="73">
        <v>10</v>
      </c>
      <c r="K326" s="73">
        <v>2</v>
      </c>
      <c r="L326" s="73" t="s">
        <v>16617</v>
      </c>
      <c r="M326" s="73" t="s">
        <v>16617</v>
      </c>
      <c r="N326" s="73">
        <v>90.2</v>
      </c>
      <c r="O326" s="73">
        <v>33</v>
      </c>
      <c r="P326" s="73">
        <v>850</v>
      </c>
    </row>
    <row r="327" spans="1:16" hidden="1">
      <c r="A327" s="87" t="s">
        <v>16835</v>
      </c>
      <c r="B327" s="66" t="s">
        <v>17200</v>
      </c>
      <c r="C327" s="66" t="s">
        <v>17201</v>
      </c>
      <c r="D327" s="84">
        <v>1001</v>
      </c>
      <c r="E327" s="68">
        <v>0.52900000000000003</v>
      </c>
      <c r="F327" s="68"/>
      <c r="G327" s="68"/>
      <c r="H327" s="68" t="s">
        <v>16641</v>
      </c>
      <c r="I327" s="67" t="s">
        <v>16617</v>
      </c>
      <c r="J327" s="68" t="s">
        <v>16992</v>
      </c>
      <c r="K327" s="68">
        <v>1</v>
      </c>
      <c r="L327" s="67" t="s">
        <v>16617</v>
      </c>
      <c r="M327" s="68">
        <v>1</v>
      </c>
      <c r="N327" s="67">
        <v>41.1</v>
      </c>
      <c r="O327" s="67">
        <v>28</v>
      </c>
      <c r="P327" s="67">
        <v>345</v>
      </c>
    </row>
    <row r="328" spans="1:16" hidden="1">
      <c r="A328" s="60" t="s">
        <v>17049</v>
      </c>
      <c r="B328" s="79" t="s">
        <v>17202</v>
      </c>
      <c r="C328" s="79"/>
      <c r="D328" s="88">
        <v>1000</v>
      </c>
      <c r="E328" s="62"/>
      <c r="F328" s="62"/>
      <c r="G328" s="62">
        <v>10.8</v>
      </c>
      <c r="H328" s="62">
        <v>1</v>
      </c>
      <c r="I328" s="62" t="s">
        <v>16617</v>
      </c>
      <c r="J328" s="62" t="s">
        <v>16754</v>
      </c>
      <c r="K328" s="62">
        <v>3</v>
      </c>
      <c r="L328" s="62" t="s">
        <v>16617</v>
      </c>
      <c r="M328" s="62" t="s">
        <v>16617</v>
      </c>
      <c r="N328" s="63">
        <v>46</v>
      </c>
      <c r="O328" s="63">
        <v>26</v>
      </c>
      <c r="P328" s="63">
        <v>380</v>
      </c>
    </row>
    <row r="329" spans="1:16" hidden="1">
      <c r="A329" s="60" t="s">
        <v>17049</v>
      </c>
      <c r="B329" s="79" t="s">
        <v>17203</v>
      </c>
      <c r="C329" s="79"/>
      <c r="D329" s="88">
        <v>1000</v>
      </c>
      <c r="E329" s="62"/>
      <c r="F329" s="62"/>
      <c r="G329" s="62">
        <v>10.8</v>
      </c>
      <c r="H329" s="62">
        <v>1</v>
      </c>
      <c r="I329" s="62" t="s">
        <v>16617</v>
      </c>
      <c r="J329" s="62" t="s">
        <v>16754</v>
      </c>
      <c r="K329" s="62">
        <v>3</v>
      </c>
      <c r="L329" s="62" t="s">
        <v>16617</v>
      </c>
      <c r="M329" s="62" t="s">
        <v>16617</v>
      </c>
      <c r="N329" s="63">
        <v>46</v>
      </c>
      <c r="O329" s="63">
        <v>26</v>
      </c>
      <c r="P329" s="63">
        <v>380</v>
      </c>
    </row>
    <row r="330" spans="1:16" hidden="1">
      <c r="A330" s="60" t="s">
        <v>17049</v>
      </c>
      <c r="B330" s="79" t="s">
        <v>17204</v>
      </c>
      <c r="C330" s="79"/>
      <c r="D330" s="88">
        <v>1000</v>
      </c>
      <c r="E330" s="62"/>
      <c r="F330" s="62"/>
      <c r="G330" s="62">
        <v>10.8</v>
      </c>
      <c r="H330" s="62">
        <v>1</v>
      </c>
      <c r="I330" s="62" t="s">
        <v>16617</v>
      </c>
      <c r="J330" s="62" t="s">
        <v>16754</v>
      </c>
      <c r="K330" s="62">
        <v>3</v>
      </c>
      <c r="L330" s="62" t="s">
        <v>16617</v>
      </c>
      <c r="M330" s="62" t="s">
        <v>16617</v>
      </c>
      <c r="N330" s="63">
        <v>46</v>
      </c>
      <c r="O330" s="63">
        <v>26</v>
      </c>
      <c r="P330" s="63">
        <v>380</v>
      </c>
    </row>
    <row r="331" spans="1:16" hidden="1">
      <c r="A331" s="60" t="s">
        <v>17049</v>
      </c>
      <c r="B331" s="79" t="s">
        <v>17205</v>
      </c>
      <c r="C331" s="79"/>
      <c r="D331" s="88">
        <v>1000</v>
      </c>
      <c r="E331" s="62"/>
      <c r="F331" s="62"/>
      <c r="G331" s="62">
        <v>10.8</v>
      </c>
      <c r="H331" s="62">
        <v>1</v>
      </c>
      <c r="I331" s="62" t="s">
        <v>16617</v>
      </c>
      <c r="J331" s="62" t="s">
        <v>16754</v>
      </c>
      <c r="K331" s="62">
        <v>3</v>
      </c>
      <c r="L331" s="62" t="s">
        <v>16617</v>
      </c>
      <c r="M331" s="62" t="s">
        <v>16617</v>
      </c>
      <c r="N331" s="63">
        <v>46</v>
      </c>
      <c r="O331" s="63">
        <v>26</v>
      </c>
      <c r="P331" s="63">
        <v>380</v>
      </c>
    </row>
    <row r="332" spans="1:16" hidden="1">
      <c r="A332" s="75" t="s">
        <v>17049</v>
      </c>
      <c r="B332" s="76" t="s">
        <v>17206</v>
      </c>
      <c r="C332" s="66" t="s">
        <v>17207</v>
      </c>
      <c r="D332" s="82">
        <v>1000</v>
      </c>
      <c r="E332" s="77">
        <v>0.53</v>
      </c>
      <c r="F332" s="77"/>
      <c r="G332" s="77">
        <v>10.8</v>
      </c>
      <c r="H332" s="77">
        <v>1</v>
      </c>
      <c r="I332" s="77" t="s">
        <v>16617</v>
      </c>
      <c r="J332" s="77" t="s">
        <v>16754</v>
      </c>
      <c r="K332" s="77">
        <v>3</v>
      </c>
      <c r="L332" s="77" t="s">
        <v>16617</v>
      </c>
      <c r="M332" s="77" t="s">
        <v>16617</v>
      </c>
      <c r="N332" s="78">
        <v>46</v>
      </c>
      <c r="O332" s="78">
        <v>26</v>
      </c>
      <c r="P332" s="78">
        <v>400</v>
      </c>
    </row>
    <row r="333" spans="1:16" hidden="1">
      <c r="A333" s="60" t="s">
        <v>17049</v>
      </c>
      <c r="B333" s="79" t="s">
        <v>17208</v>
      </c>
      <c r="C333" s="79"/>
      <c r="D333" s="88">
        <v>1000</v>
      </c>
      <c r="E333" s="62">
        <v>0.53</v>
      </c>
      <c r="F333" s="62"/>
      <c r="G333" s="62">
        <v>10.8</v>
      </c>
      <c r="H333" s="62">
        <v>1</v>
      </c>
      <c r="I333" s="62" t="s">
        <v>16617</v>
      </c>
      <c r="J333" s="62" t="s">
        <v>16754</v>
      </c>
      <c r="K333" s="62">
        <v>3</v>
      </c>
      <c r="L333" s="62" t="s">
        <v>16617</v>
      </c>
      <c r="M333" s="62" t="s">
        <v>16617</v>
      </c>
      <c r="N333" s="63">
        <v>46</v>
      </c>
      <c r="O333" s="63">
        <v>26</v>
      </c>
      <c r="P333" s="63">
        <v>400</v>
      </c>
    </row>
    <row r="334" spans="1:16" hidden="1">
      <c r="A334" s="75" t="s">
        <v>17049</v>
      </c>
      <c r="B334" s="76" t="s">
        <v>17209</v>
      </c>
      <c r="C334" s="66" t="s">
        <v>17207</v>
      </c>
      <c r="D334" s="82">
        <v>1000</v>
      </c>
      <c r="E334" s="77">
        <v>0.53</v>
      </c>
      <c r="F334" s="77"/>
      <c r="G334" s="77">
        <v>10.8</v>
      </c>
      <c r="H334" s="77">
        <v>1</v>
      </c>
      <c r="I334" s="77" t="s">
        <v>16617</v>
      </c>
      <c r="J334" s="77" t="s">
        <v>16754</v>
      </c>
      <c r="K334" s="77">
        <v>3</v>
      </c>
      <c r="L334" s="77" t="s">
        <v>16617</v>
      </c>
      <c r="M334" s="77" t="s">
        <v>16617</v>
      </c>
      <c r="N334" s="78">
        <v>46</v>
      </c>
      <c r="O334" s="78">
        <v>26</v>
      </c>
      <c r="P334" s="78">
        <v>400</v>
      </c>
    </row>
    <row r="335" spans="1:16" hidden="1">
      <c r="A335" s="64" t="s">
        <v>17049</v>
      </c>
      <c r="B335" s="66" t="s">
        <v>17210</v>
      </c>
      <c r="C335" s="66" t="s">
        <v>17207</v>
      </c>
      <c r="D335" s="80">
        <v>1000</v>
      </c>
      <c r="E335" s="67">
        <v>0.53</v>
      </c>
      <c r="F335" s="67"/>
      <c r="G335" s="67">
        <v>10.8</v>
      </c>
      <c r="H335" s="67">
        <v>1</v>
      </c>
      <c r="I335" s="67" t="s">
        <v>16617</v>
      </c>
      <c r="J335" s="67" t="s">
        <v>16754</v>
      </c>
      <c r="K335" s="67">
        <v>3</v>
      </c>
      <c r="L335" s="67" t="s">
        <v>16617</v>
      </c>
      <c r="M335" s="67" t="s">
        <v>16617</v>
      </c>
      <c r="N335" s="68">
        <v>46</v>
      </c>
      <c r="O335" s="68">
        <v>26</v>
      </c>
      <c r="P335" s="78">
        <v>400</v>
      </c>
    </row>
    <row r="336" spans="1:16" hidden="1">
      <c r="A336" s="60" t="s">
        <v>17049</v>
      </c>
      <c r="B336" s="79" t="s">
        <v>17211</v>
      </c>
      <c r="C336" s="79"/>
      <c r="D336" s="88">
        <v>1000</v>
      </c>
      <c r="E336" s="62">
        <v>0.53</v>
      </c>
      <c r="F336" s="62"/>
      <c r="G336" s="62">
        <v>10.8</v>
      </c>
      <c r="H336" s="62">
        <v>1</v>
      </c>
      <c r="I336" s="62" t="s">
        <v>16617</v>
      </c>
      <c r="J336" s="62" t="s">
        <v>16754</v>
      </c>
      <c r="K336" s="62">
        <v>3</v>
      </c>
      <c r="L336" s="62" t="s">
        <v>16617</v>
      </c>
      <c r="M336" s="62" t="s">
        <v>16617</v>
      </c>
      <c r="N336" s="63">
        <v>46</v>
      </c>
      <c r="O336" s="63">
        <v>26</v>
      </c>
      <c r="P336" s="63">
        <v>400</v>
      </c>
    </row>
    <row r="337" spans="1:16" hidden="1">
      <c r="A337" s="101" t="s">
        <v>17021</v>
      </c>
      <c r="B337" s="91" t="s">
        <v>17212</v>
      </c>
      <c r="C337" s="91" t="s">
        <v>17213</v>
      </c>
      <c r="D337" s="104">
        <v>993</v>
      </c>
      <c r="E337" s="104"/>
      <c r="F337" s="104"/>
      <c r="G337" s="104"/>
      <c r="H337" s="63" t="s">
        <v>16641</v>
      </c>
      <c r="I337" s="104"/>
      <c r="J337" s="104" t="s">
        <v>16754</v>
      </c>
      <c r="K337" s="104">
        <v>1</v>
      </c>
      <c r="L337" s="104" t="s">
        <v>16617</v>
      </c>
      <c r="M337" s="104">
        <v>1</v>
      </c>
      <c r="N337" s="104"/>
      <c r="O337" s="104"/>
      <c r="P337" s="104"/>
    </row>
    <row r="338" spans="1:16" hidden="1">
      <c r="A338" s="87" t="s">
        <v>16835</v>
      </c>
      <c r="B338" s="66" t="s">
        <v>17214</v>
      </c>
      <c r="C338" s="66" t="s">
        <v>17215</v>
      </c>
      <c r="D338" s="68">
        <v>987</v>
      </c>
      <c r="E338" s="68">
        <v>0.62</v>
      </c>
      <c r="F338" s="68">
        <v>10</v>
      </c>
      <c r="G338" s="68">
        <v>5.7</v>
      </c>
      <c r="H338" s="68">
        <v>1</v>
      </c>
      <c r="I338" s="67" t="s">
        <v>16617</v>
      </c>
      <c r="J338" s="68" t="s">
        <v>17058</v>
      </c>
      <c r="K338" s="68">
        <v>3</v>
      </c>
      <c r="L338" s="67" t="s">
        <v>16617</v>
      </c>
      <c r="M338" s="67" t="s">
        <v>16617</v>
      </c>
      <c r="N338" s="67">
        <v>69.8</v>
      </c>
      <c r="O338" s="67"/>
      <c r="P338" s="67">
        <v>710</v>
      </c>
    </row>
    <row r="339" spans="1:16" hidden="1">
      <c r="A339" s="87" t="s">
        <v>16835</v>
      </c>
      <c r="B339" s="66" t="s">
        <v>17216</v>
      </c>
      <c r="C339" s="66" t="s">
        <v>17217</v>
      </c>
      <c r="D339" s="68">
        <v>985</v>
      </c>
      <c r="E339" s="68"/>
      <c r="F339" s="68"/>
      <c r="G339" s="68"/>
      <c r="H339" s="68">
        <v>1</v>
      </c>
      <c r="I339" s="67" t="s">
        <v>16617</v>
      </c>
      <c r="J339" s="68" t="s">
        <v>17058</v>
      </c>
      <c r="K339" s="68">
        <v>3</v>
      </c>
      <c r="L339" s="67" t="s">
        <v>16617</v>
      </c>
      <c r="M339" s="67" t="s">
        <v>16617</v>
      </c>
      <c r="N339" s="67"/>
      <c r="O339" s="67"/>
      <c r="P339" s="67"/>
    </row>
    <row r="340" spans="1:16">
      <c r="A340" s="87" t="s">
        <v>16653</v>
      </c>
      <c r="B340" s="66" t="s">
        <v>17218</v>
      </c>
      <c r="C340" s="66" t="s">
        <v>17219</v>
      </c>
      <c r="D340" s="68">
        <v>981</v>
      </c>
      <c r="E340" s="68"/>
      <c r="F340" s="68"/>
      <c r="G340" s="68"/>
      <c r="H340" s="68" t="s">
        <v>16641</v>
      </c>
      <c r="I340" s="67" t="s">
        <v>16617</v>
      </c>
      <c r="J340" s="68" t="s">
        <v>16925</v>
      </c>
      <c r="K340" s="68">
        <v>2</v>
      </c>
      <c r="L340" s="67" t="s">
        <v>16617</v>
      </c>
      <c r="M340" s="68">
        <v>2</v>
      </c>
      <c r="N340" s="68">
        <v>59.2</v>
      </c>
      <c r="O340" s="68">
        <v>19.5</v>
      </c>
      <c r="P340" s="68">
        <v>396</v>
      </c>
    </row>
    <row r="341" spans="1:16">
      <c r="A341" s="87" t="s">
        <v>16653</v>
      </c>
      <c r="B341" s="66" t="s">
        <v>17220</v>
      </c>
      <c r="C341" s="66" t="s">
        <v>17219</v>
      </c>
      <c r="D341" s="68">
        <v>981</v>
      </c>
      <c r="E341" s="68"/>
      <c r="F341" s="68"/>
      <c r="G341" s="68"/>
      <c r="H341" s="68" t="s">
        <v>16641</v>
      </c>
      <c r="I341" s="67" t="s">
        <v>16617</v>
      </c>
      <c r="J341" s="68" t="s">
        <v>16925</v>
      </c>
      <c r="K341" s="68">
        <v>2</v>
      </c>
      <c r="L341" s="67" t="s">
        <v>16617</v>
      </c>
      <c r="M341" s="68">
        <v>2</v>
      </c>
      <c r="N341" s="68">
        <v>59.2</v>
      </c>
      <c r="O341" s="68">
        <v>19.5</v>
      </c>
      <c r="P341" s="68">
        <v>400</v>
      </c>
    </row>
    <row r="342" spans="1:16" hidden="1">
      <c r="A342" s="60" t="s">
        <v>17191</v>
      </c>
      <c r="B342" s="79" t="s">
        <v>17221</v>
      </c>
      <c r="C342" s="79"/>
      <c r="D342" s="63">
        <v>972</v>
      </c>
      <c r="E342" s="63"/>
      <c r="F342" s="63"/>
      <c r="G342" s="63"/>
      <c r="H342" s="62" t="s">
        <v>16641</v>
      </c>
      <c r="I342" s="62" t="s">
        <v>16617</v>
      </c>
      <c r="J342" s="63">
        <v>10</v>
      </c>
      <c r="K342" s="63">
        <v>2</v>
      </c>
      <c r="L342" s="62" t="s">
        <v>16617</v>
      </c>
      <c r="M342" s="63">
        <v>1</v>
      </c>
      <c r="N342" s="63">
        <v>66</v>
      </c>
      <c r="O342" s="63">
        <v>16</v>
      </c>
      <c r="P342" s="63">
        <v>463</v>
      </c>
    </row>
    <row r="343" spans="1:16" hidden="1">
      <c r="A343" s="75" t="s">
        <v>17049</v>
      </c>
      <c r="B343" s="76" t="s">
        <v>17222</v>
      </c>
      <c r="C343" s="76" t="s">
        <v>17223</v>
      </c>
      <c r="D343" s="77">
        <v>970</v>
      </c>
      <c r="E343" s="77"/>
      <c r="F343" s="77"/>
      <c r="G343" s="77">
        <v>10.8</v>
      </c>
      <c r="H343" s="77">
        <v>1</v>
      </c>
      <c r="I343" s="77" t="s">
        <v>16617</v>
      </c>
      <c r="J343" s="77" t="s">
        <v>16754</v>
      </c>
      <c r="K343" s="77">
        <v>3</v>
      </c>
      <c r="L343" s="77" t="s">
        <v>16617</v>
      </c>
      <c r="M343" s="77" t="s">
        <v>16617</v>
      </c>
      <c r="N343" s="78">
        <v>46</v>
      </c>
      <c r="O343" s="78">
        <v>26</v>
      </c>
      <c r="P343" s="78">
        <v>400</v>
      </c>
    </row>
    <row r="344" spans="1:16" hidden="1">
      <c r="A344" s="75" t="s">
        <v>17049</v>
      </c>
      <c r="B344" s="76" t="s">
        <v>17224</v>
      </c>
      <c r="C344" s="76" t="s">
        <v>17225</v>
      </c>
      <c r="D344" s="77">
        <v>970</v>
      </c>
      <c r="E344" s="77"/>
      <c r="F344" s="77"/>
      <c r="G344" s="77">
        <v>10.8</v>
      </c>
      <c r="H344" s="77">
        <v>1</v>
      </c>
      <c r="I344" s="77" t="s">
        <v>16617</v>
      </c>
      <c r="J344" s="77" t="s">
        <v>16754</v>
      </c>
      <c r="K344" s="77">
        <v>3</v>
      </c>
      <c r="L344" s="77" t="s">
        <v>16617</v>
      </c>
      <c r="M344" s="77" t="s">
        <v>16617</v>
      </c>
      <c r="N344" s="78">
        <v>46</v>
      </c>
      <c r="O344" s="78">
        <v>26</v>
      </c>
      <c r="P344" s="78">
        <v>400</v>
      </c>
    </row>
    <row r="345" spans="1:16" hidden="1">
      <c r="A345" s="75" t="s">
        <v>17049</v>
      </c>
      <c r="B345" s="76" t="s">
        <v>17226</v>
      </c>
      <c r="C345" s="76" t="s">
        <v>17227</v>
      </c>
      <c r="D345" s="77">
        <v>970</v>
      </c>
      <c r="E345" s="77"/>
      <c r="F345" s="77"/>
      <c r="G345" s="77">
        <v>10.8</v>
      </c>
      <c r="H345" s="77">
        <v>1</v>
      </c>
      <c r="I345" s="77" t="s">
        <v>16617</v>
      </c>
      <c r="J345" s="77" t="s">
        <v>16754</v>
      </c>
      <c r="K345" s="77">
        <v>3</v>
      </c>
      <c r="L345" s="77" t="s">
        <v>16617</v>
      </c>
      <c r="M345" s="77" t="s">
        <v>16617</v>
      </c>
      <c r="N345" s="78">
        <v>46</v>
      </c>
      <c r="O345" s="78">
        <v>26</v>
      </c>
      <c r="P345" s="78">
        <v>400</v>
      </c>
    </row>
    <row r="346" spans="1:16" hidden="1">
      <c r="A346" s="75" t="s">
        <v>17049</v>
      </c>
      <c r="B346" s="76" t="s">
        <v>17228</v>
      </c>
      <c r="C346" s="76" t="s">
        <v>17229</v>
      </c>
      <c r="D346" s="77">
        <v>970</v>
      </c>
      <c r="E346" s="77"/>
      <c r="F346" s="77"/>
      <c r="G346" s="77">
        <v>10.8</v>
      </c>
      <c r="H346" s="77">
        <v>1</v>
      </c>
      <c r="I346" s="77" t="s">
        <v>16617</v>
      </c>
      <c r="J346" s="77" t="s">
        <v>16754</v>
      </c>
      <c r="K346" s="77">
        <v>3</v>
      </c>
      <c r="L346" s="77" t="s">
        <v>16617</v>
      </c>
      <c r="M346" s="77" t="s">
        <v>16617</v>
      </c>
      <c r="N346" s="78">
        <v>46</v>
      </c>
      <c r="O346" s="78">
        <v>26</v>
      </c>
      <c r="P346" s="78">
        <v>400</v>
      </c>
    </row>
    <row r="347" spans="1:16">
      <c r="A347" s="87" t="s">
        <v>16653</v>
      </c>
      <c r="B347" s="66" t="s">
        <v>17230</v>
      </c>
      <c r="C347" s="66" t="s">
        <v>17219</v>
      </c>
      <c r="D347" s="68">
        <v>960</v>
      </c>
      <c r="E347" s="68"/>
      <c r="F347" s="68"/>
      <c r="G347" s="68"/>
      <c r="H347" s="68" t="s">
        <v>16641</v>
      </c>
      <c r="I347" s="67" t="s">
        <v>16617</v>
      </c>
      <c r="J347" s="68" t="s">
        <v>16925</v>
      </c>
      <c r="K347" s="68">
        <v>2</v>
      </c>
      <c r="L347" s="67" t="s">
        <v>16617</v>
      </c>
      <c r="M347" s="68">
        <v>2</v>
      </c>
      <c r="N347" s="68">
        <v>59.2</v>
      </c>
      <c r="O347" s="68">
        <v>19.5</v>
      </c>
      <c r="P347" s="68">
        <v>384</v>
      </c>
    </row>
    <row r="348" spans="1:16">
      <c r="A348" s="87" t="s">
        <v>16653</v>
      </c>
      <c r="B348" s="66" t="s">
        <v>17231</v>
      </c>
      <c r="C348" s="66" t="s">
        <v>17232</v>
      </c>
      <c r="D348" s="68">
        <v>950</v>
      </c>
      <c r="E348" s="68">
        <v>0.56699999999999995</v>
      </c>
      <c r="F348" s="68"/>
      <c r="G348" s="68"/>
      <c r="H348" s="68" t="s">
        <v>16641</v>
      </c>
      <c r="I348" s="67" t="s">
        <v>16617</v>
      </c>
      <c r="J348" s="68" t="s">
        <v>16820</v>
      </c>
      <c r="K348" s="68">
        <v>2</v>
      </c>
      <c r="L348" s="67" t="s">
        <v>16617</v>
      </c>
      <c r="M348" s="68">
        <v>2</v>
      </c>
      <c r="N348" s="68">
        <v>70</v>
      </c>
      <c r="O348" s="68">
        <v>19</v>
      </c>
      <c r="P348" s="68">
        <v>454</v>
      </c>
    </row>
    <row r="349" spans="1:16" hidden="1">
      <c r="A349" s="64" t="s">
        <v>17049</v>
      </c>
      <c r="B349" s="66" t="s">
        <v>17233</v>
      </c>
      <c r="C349" s="66" t="s">
        <v>17234</v>
      </c>
      <c r="D349" s="67">
        <v>940</v>
      </c>
      <c r="E349" s="67">
        <v>0.55000000000000004</v>
      </c>
      <c r="F349" s="67"/>
      <c r="G349" s="67">
        <v>10.8</v>
      </c>
      <c r="H349" s="67">
        <v>1</v>
      </c>
      <c r="I349" s="67" t="s">
        <v>16617</v>
      </c>
      <c r="J349" s="67" t="s">
        <v>16754</v>
      </c>
      <c r="K349" s="67">
        <v>3</v>
      </c>
      <c r="L349" s="67" t="s">
        <v>16617</v>
      </c>
      <c r="M349" s="67" t="s">
        <v>16617</v>
      </c>
      <c r="N349" s="68">
        <v>46</v>
      </c>
      <c r="O349" s="68">
        <v>26</v>
      </c>
      <c r="P349" s="78">
        <v>380</v>
      </c>
    </row>
    <row r="350" spans="1:16" hidden="1">
      <c r="A350" s="64" t="s">
        <v>17049</v>
      </c>
      <c r="B350" s="66" t="s">
        <v>17235</v>
      </c>
      <c r="C350" s="66" t="s">
        <v>17236</v>
      </c>
      <c r="D350" s="67">
        <v>940</v>
      </c>
      <c r="E350" s="67">
        <v>0.55000000000000004</v>
      </c>
      <c r="F350" s="67"/>
      <c r="G350" s="67">
        <v>10.8</v>
      </c>
      <c r="H350" s="67">
        <v>1</v>
      </c>
      <c r="I350" s="67" t="s">
        <v>16617</v>
      </c>
      <c r="J350" s="67" t="s">
        <v>16754</v>
      </c>
      <c r="K350" s="67">
        <v>3</v>
      </c>
      <c r="L350" s="67" t="s">
        <v>16617</v>
      </c>
      <c r="M350" s="67" t="s">
        <v>16617</v>
      </c>
      <c r="N350" s="68">
        <v>46</v>
      </c>
      <c r="O350" s="68">
        <v>26</v>
      </c>
      <c r="P350" s="78">
        <v>380</v>
      </c>
    </row>
    <row r="351" spans="1:16" hidden="1">
      <c r="A351" s="75" t="s">
        <v>17049</v>
      </c>
      <c r="B351" s="76" t="s">
        <v>17237</v>
      </c>
      <c r="C351" s="76" t="s">
        <v>17238</v>
      </c>
      <c r="D351" s="77">
        <v>940</v>
      </c>
      <c r="E351" s="77">
        <v>0.55000000000000004</v>
      </c>
      <c r="F351" s="77"/>
      <c r="G351" s="77">
        <v>10.8</v>
      </c>
      <c r="H351" s="77">
        <v>1</v>
      </c>
      <c r="I351" s="77" t="s">
        <v>16617</v>
      </c>
      <c r="J351" s="77" t="s">
        <v>16754</v>
      </c>
      <c r="K351" s="77">
        <v>3</v>
      </c>
      <c r="L351" s="77" t="s">
        <v>16617</v>
      </c>
      <c r="M351" s="77" t="s">
        <v>16617</v>
      </c>
      <c r="N351" s="78">
        <v>46</v>
      </c>
      <c r="O351" s="78">
        <v>26</v>
      </c>
      <c r="P351" s="78">
        <v>380</v>
      </c>
    </row>
    <row r="352" spans="1:16" hidden="1">
      <c r="A352" s="64" t="s">
        <v>17049</v>
      </c>
      <c r="B352" s="66" t="s">
        <v>17233</v>
      </c>
      <c r="C352" s="66" t="s">
        <v>17234</v>
      </c>
      <c r="D352" s="67">
        <v>940</v>
      </c>
      <c r="E352" s="67">
        <v>0.55000000000000004</v>
      </c>
      <c r="F352" s="67"/>
      <c r="G352" s="67">
        <v>10.8</v>
      </c>
      <c r="H352" s="67">
        <v>1</v>
      </c>
      <c r="I352" s="67" t="s">
        <v>16617</v>
      </c>
      <c r="J352" s="67" t="s">
        <v>16754</v>
      </c>
      <c r="K352" s="67">
        <v>3</v>
      </c>
      <c r="L352" s="67" t="s">
        <v>16617</v>
      </c>
      <c r="M352" s="67" t="s">
        <v>16617</v>
      </c>
      <c r="N352" s="68">
        <v>46</v>
      </c>
      <c r="O352" s="68">
        <v>26</v>
      </c>
      <c r="P352" s="78">
        <v>380</v>
      </c>
    </row>
    <row r="353" spans="1:16" hidden="1">
      <c r="A353" s="60" t="s">
        <v>17049</v>
      </c>
      <c r="B353" s="79" t="s">
        <v>17239</v>
      </c>
      <c r="C353" s="79"/>
      <c r="D353" s="62">
        <v>940</v>
      </c>
      <c r="E353" s="62">
        <v>0.55000000000000004</v>
      </c>
      <c r="F353" s="62"/>
      <c r="G353" s="62">
        <v>10.8</v>
      </c>
      <c r="H353" s="62">
        <v>1</v>
      </c>
      <c r="I353" s="62" t="s">
        <v>16617</v>
      </c>
      <c r="J353" s="62" t="s">
        <v>16754</v>
      </c>
      <c r="K353" s="62">
        <v>3</v>
      </c>
      <c r="L353" s="62" t="s">
        <v>16617</v>
      </c>
      <c r="M353" s="62" t="s">
        <v>16617</v>
      </c>
      <c r="N353" s="63">
        <v>46</v>
      </c>
      <c r="O353" s="63">
        <v>26</v>
      </c>
      <c r="P353" s="63">
        <v>380</v>
      </c>
    </row>
    <row r="354" spans="1:16" hidden="1">
      <c r="A354" s="75" t="s">
        <v>17049</v>
      </c>
      <c r="B354" s="76" t="s">
        <v>17240</v>
      </c>
      <c r="C354" s="76" t="s">
        <v>17238</v>
      </c>
      <c r="D354" s="77">
        <v>940</v>
      </c>
      <c r="E354" s="77">
        <v>0.55000000000000004</v>
      </c>
      <c r="F354" s="77"/>
      <c r="G354" s="77">
        <v>10.8</v>
      </c>
      <c r="H354" s="77">
        <v>1</v>
      </c>
      <c r="I354" s="77" t="s">
        <v>16617</v>
      </c>
      <c r="J354" s="77" t="s">
        <v>16754</v>
      </c>
      <c r="K354" s="77">
        <v>3</v>
      </c>
      <c r="L354" s="77" t="s">
        <v>16617</v>
      </c>
      <c r="M354" s="77" t="s">
        <v>16617</v>
      </c>
      <c r="N354" s="78">
        <v>46</v>
      </c>
      <c r="O354" s="78">
        <v>26</v>
      </c>
      <c r="P354" s="78">
        <v>380</v>
      </c>
    </row>
    <row r="355" spans="1:16" hidden="1">
      <c r="A355" s="60" t="s">
        <v>17049</v>
      </c>
      <c r="B355" s="79" t="s">
        <v>17241</v>
      </c>
      <c r="C355" s="79"/>
      <c r="D355" s="62">
        <v>940</v>
      </c>
      <c r="E355" s="62">
        <v>0.55000000000000004</v>
      </c>
      <c r="F355" s="62"/>
      <c r="G355" s="62">
        <v>10.8</v>
      </c>
      <c r="H355" s="62">
        <v>1</v>
      </c>
      <c r="I355" s="62" t="s">
        <v>16617</v>
      </c>
      <c r="J355" s="62" t="s">
        <v>16754</v>
      </c>
      <c r="K355" s="62">
        <v>3</v>
      </c>
      <c r="L355" s="62" t="s">
        <v>16617</v>
      </c>
      <c r="M355" s="62" t="s">
        <v>16617</v>
      </c>
      <c r="N355" s="63">
        <v>46</v>
      </c>
      <c r="O355" s="63">
        <v>26</v>
      </c>
      <c r="P355" s="63">
        <v>380</v>
      </c>
    </row>
    <row r="356" spans="1:16" hidden="1">
      <c r="A356" s="60" t="s">
        <v>17049</v>
      </c>
      <c r="B356" s="79" t="s">
        <v>17242</v>
      </c>
      <c r="C356" s="79"/>
      <c r="D356" s="62">
        <v>940</v>
      </c>
      <c r="E356" s="62">
        <v>0.55000000000000004</v>
      </c>
      <c r="F356" s="62"/>
      <c r="G356" s="62">
        <v>10.8</v>
      </c>
      <c r="H356" s="62">
        <v>1</v>
      </c>
      <c r="I356" s="62" t="s">
        <v>16617</v>
      </c>
      <c r="J356" s="62" t="s">
        <v>16754</v>
      </c>
      <c r="K356" s="62">
        <v>3</v>
      </c>
      <c r="L356" s="62" t="s">
        <v>16617</v>
      </c>
      <c r="M356" s="62" t="s">
        <v>16617</v>
      </c>
      <c r="N356" s="63">
        <v>46</v>
      </c>
      <c r="O356" s="63">
        <v>26</v>
      </c>
      <c r="P356" s="63">
        <v>380</v>
      </c>
    </row>
    <row r="357" spans="1:16" hidden="1">
      <c r="A357" s="60" t="s">
        <v>17049</v>
      </c>
      <c r="B357" s="79" t="s">
        <v>17243</v>
      </c>
      <c r="C357" s="79"/>
      <c r="D357" s="62">
        <v>940</v>
      </c>
      <c r="E357" s="62">
        <v>0.55000000000000004</v>
      </c>
      <c r="F357" s="62"/>
      <c r="G357" s="62">
        <v>10.8</v>
      </c>
      <c r="H357" s="62">
        <v>1</v>
      </c>
      <c r="I357" s="62" t="s">
        <v>16617</v>
      </c>
      <c r="J357" s="62" t="s">
        <v>16754</v>
      </c>
      <c r="K357" s="62">
        <v>3</v>
      </c>
      <c r="L357" s="62" t="s">
        <v>16617</v>
      </c>
      <c r="M357" s="62" t="s">
        <v>16617</v>
      </c>
      <c r="N357" s="63">
        <v>46</v>
      </c>
      <c r="O357" s="63">
        <v>26</v>
      </c>
      <c r="P357" s="63">
        <v>380</v>
      </c>
    </row>
    <row r="358" spans="1:16" hidden="1">
      <c r="A358" s="60" t="s">
        <v>17049</v>
      </c>
      <c r="B358" s="79" t="s">
        <v>17244</v>
      </c>
      <c r="C358" s="79"/>
      <c r="D358" s="62">
        <v>940</v>
      </c>
      <c r="E358" s="62">
        <v>0.55000000000000004</v>
      </c>
      <c r="F358" s="62"/>
      <c r="G358" s="62">
        <v>10.8</v>
      </c>
      <c r="H358" s="62">
        <v>1</v>
      </c>
      <c r="I358" s="62" t="s">
        <v>16617</v>
      </c>
      <c r="J358" s="62" t="s">
        <v>16754</v>
      </c>
      <c r="K358" s="62">
        <v>3</v>
      </c>
      <c r="L358" s="62" t="s">
        <v>16617</v>
      </c>
      <c r="M358" s="62" t="s">
        <v>16617</v>
      </c>
      <c r="N358" s="63">
        <v>46</v>
      </c>
      <c r="O358" s="63">
        <v>26</v>
      </c>
      <c r="P358" s="63">
        <v>380</v>
      </c>
    </row>
    <row r="359" spans="1:16" hidden="1">
      <c r="A359" s="60" t="s">
        <v>17049</v>
      </c>
      <c r="B359" s="79" t="s">
        <v>17245</v>
      </c>
      <c r="C359" s="79"/>
      <c r="D359" s="62">
        <v>940</v>
      </c>
      <c r="E359" s="62">
        <v>0.55000000000000004</v>
      </c>
      <c r="F359" s="62"/>
      <c r="G359" s="62">
        <v>10.8</v>
      </c>
      <c r="H359" s="62">
        <v>1</v>
      </c>
      <c r="I359" s="62" t="s">
        <v>16617</v>
      </c>
      <c r="J359" s="62" t="s">
        <v>16754</v>
      </c>
      <c r="K359" s="62">
        <v>3</v>
      </c>
      <c r="L359" s="62" t="s">
        <v>16617</v>
      </c>
      <c r="M359" s="62" t="s">
        <v>16617</v>
      </c>
      <c r="N359" s="63">
        <v>46</v>
      </c>
      <c r="O359" s="63">
        <v>26</v>
      </c>
      <c r="P359" s="63">
        <v>380</v>
      </c>
    </row>
    <row r="360" spans="1:16" hidden="1">
      <c r="A360" s="60" t="s">
        <v>17049</v>
      </c>
      <c r="B360" s="79" t="s">
        <v>17246</v>
      </c>
      <c r="C360" s="79"/>
      <c r="D360" s="62">
        <v>940</v>
      </c>
      <c r="E360" s="62">
        <v>0.55000000000000004</v>
      </c>
      <c r="F360" s="62"/>
      <c r="G360" s="62">
        <v>10.8</v>
      </c>
      <c r="H360" s="62">
        <v>1</v>
      </c>
      <c r="I360" s="62" t="s">
        <v>16617</v>
      </c>
      <c r="J360" s="62" t="s">
        <v>16754</v>
      </c>
      <c r="K360" s="62">
        <v>3</v>
      </c>
      <c r="L360" s="62" t="s">
        <v>16617</v>
      </c>
      <c r="M360" s="62" t="s">
        <v>16617</v>
      </c>
      <c r="N360" s="63">
        <v>46</v>
      </c>
      <c r="O360" s="63">
        <v>26</v>
      </c>
      <c r="P360" s="63">
        <v>380</v>
      </c>
    </row>
    <row r="361" spans="1:16" hidden="1">
      <c r="A361" s="75" t="s">
        <v>17049</v>
      </c>
      <c r="B361" s="76" t="s">
        <v>17247</v>
      </c>
      <c r="C361" s="66" t="s">
        <v>17234</v>
      </c>
      <c r="D361" s="77">
        <v>940</v>
      </c>
      <c r="E361" s="77">
        <v>0.55000000000000004</v>
      </c>
      <c r="F361" s="77"/>
      <c r="G361" s="77">
        <v>10.8</v>
      </c>
      <c r="H361" s="77">
        <v>1</v>
      </c>
      <c r="I361" s="77" t="s">
        <v>16617</v>
      </c>
      <c r="J361" s="77" t="s">
        <v>16754</v>
      </c>
      <c r="K361" s="77">
        <v>3</v>
      </c>
      <c r="L361" s="77" t="s">
        <v>16617</v>
      </c>
      <c r="M361" s="77" t="s">
        <v>16617</v>
      </c>
      <c r="N361" s="78">
        <v>46</v>
      </c>
      <c r="O361" s="78">
        <v>26</v>
      </c>
      <c r="P361" s="78">
        <v>380</v>
      </c>
    </row>
    <row r="362" spans="1:16" hidden="1">
      <c r="A362" s="75" t="s">
        <v>17049</v>
      </c>
      <c r="B362" s="76" t="s">
        <v>17248</v>
      </c>
      <c r="C362" s="66" t="s">
        <v>17234</v>
      </c>
      <c r="D362" s="77">
        <v>940</v>
      </c>
      <c r="E362" s="77">
        <v>0.55000000000000004</v>
      </c>
      <c r="F362" s="77"/>
      <c r="G362" s="77">
        <v>10.8</v>
      </c>
      <c r="H362" s="77">
        <v>1</v>
      </c>
      <c r="I362" s="77" t="s">
        <v>16617</v>
      </c>
      <c r="J362" s="77" t="s">
        <v>16754</v>
      </c>
      <c r="K362" s="77">
        <v>3</v>
      </c>
      <c r="L362" s="77" t="s">
        <v>16617</v>
      </c>
      <c r="M362" s="77" t="s">
        <v>16617</v>
      </c>
      <c r="N362" s="78">
        <v>46</v>
      </c>
      <c r="O362" s="78">
        <v>26</v>
      </c>
      <c r="P362" s="78">
        <v>380</v>
      </c>
    </row>
    <row r="363" spans="1:16" hidden="1">
      <c r="A363" s="75" t="s">
        <v>17049</v>
      </c>
      <c r="B363" s="76" t="s">
        <v>17249</v>
      </c>
      <c r="C363" s="76" t="s">
        <v>17250</v>
      </c>
      <c r="D363" s="77">
        <v>940</v>
      </c>
      <c r="E363" s="77">
        <v>0.55000000000000004</v>
      </c>
      <c r="F363" s="77"/>
      <c r="G363" s="77">
        <v>10.8</v>
      </c>
      <c r="H363" s="77">
        <v>1</v>
      </c>
      <c r="I363" s="77" t="s">
        <v>16617</v>
      </c>
      <c r="J363" s="77" t="s">
        <v>16754</v>
      </c>
      <c r="K363" s="77">
        <v>3</v>
      </c>
      <c r="L363" s="77" t="s">
        <v>16617</v>
      </c>
      <c r="M363" s="77" t="s">
        <v>16617</v>
      </c>
      <c r="N363" s="78">
        <v>46</v>
      </c>
      <c r="O363" s="78">
        <v>26</v>
      </c>
      <c r="P363" s="78">
        <v>380</v>
      </c>
    </row>
    <row r="364" spans="1:16" hidden="1">
      <c r="A364" s="64" t="s">
        <v>17049</v>
      </c>
      <c r="B364" s="66" t="s">
        <v>17251</v>
      </c>
      <c r="C364" s="66" t="s">
        <v>17252</v>
      </c>
      <c r="D364" s="67">
        <v>940</v>
      </c>
      <c r="E364" s="67">
        <v>0.55000000000000004</v>
      </c>
      <c r="F364" s="67"/>
      <c r="G364" s="67">
        <v>10.8</v>
      </c>
      <c r="H364" s="67">
        <v>1</v>
      </c>
      <c r="I364" s="67" t="s">
        <v>16617</v>
      </c>
      <c r="J364" s="67" t="s">
        <v>16754</v>
      </c>
      <c r="K364" s="67">
        <v>3</v>
      </c>
      <c r="L364" s="67" t="s">
        <v>16617</v>
      </c>
      <c r="M364" s="67" t="s">
        <v>16617</v>
      </c>
      <c r="N364" s="68">
        <v>46</v>
      </c>
      <c r="O364" s="68">
        <v>26</v>
      </c>
      <c r="P364" s="78">
        <v>380</v>
      </c>
    </row>
    <row r="365" spans="1:16" hidden="1">
      <c r="A365" s="64" t="s">
        <v>17049</v>
      </c>
      <c r="B365" s="66" t="s">
        <v>17253</v>
      </c>
      <c r="C365" s="66" t="s">
        <v>17254</v>
      </c>
      <c r="D365" s="67">
        <v>940</v>
      </c>
      <c r="E365" s="67">
        <v>0.55000000000000004</v>
      </c>
      <c r="F365" s="67"/>
      <c r="G365" s="67">
        <v>10.8</v>
      </c>
      <c r="H365" s="67">
        <v>1</v>
      </c>
      <c r="I365" s="67" t="s">
        <v>16617</v>
      </c>
      <c r="J365" s="67" t="s">
        <v>16754</v>
      </c>
      <c r="K365" s="67">
        <v>3</v>
      </c>
      <c r="L365" s="67" t="s">
        <v>16617</v>
      </c>
      <c r="M365" s="67" t="s">
        <v>16617</v>
      </c>
      <c r="N365" s="68">
        <v>46</v>
      </c>
      <c r="O365" s="68">
        <v>26</v>
      </c>
      <c r="P365" s="78">
        <v>380</v>
      </c>
    </row>
    <row r="366" spans="1:16" hidden="1">
      <c r="A366" s="60" t="s">
        <v>17049</v>
      </c>
      <c r="B366" s="79" t="s">
        <v>17255</v>
      </c>
      <c r="C366" s="79"/>
      <c r="D366" s="62">
        <v>940</v>
      </c>
      <c r="E366" s="62">
        <v>0.55000000000000004</v>
      </c>
      <c r="F366" s="62"/>
      <c r="G366" s="62">
        <v>10.8</v>
      </c>
      <c r="H366" s="62">
        <v>1</v>
      </c>
      <c r="I366" s="62" t="s">
        <v>16617</v>
      </c>
      <c r="J366" s="62" t="s">
        <v>16754</v>
      </c>
      <c r="K366" s="62">
        <v>3</v>
      </c>
      <c r="L366" s="62" t="s">
        <v>16617</v>
      </c>
      <c r="M366" s="62" t="s">
        <v>16617</v>
      </c>
      <c r="N366" s="63">
        <v>46</v>
      </c>
      <c r="O366" s="63">
        <v>26</v>
      </c>
      <c r="P366" s="63">
        <v>380</v>
      </c>
    </row>
    <row r="367" spans="1:16" hidden="1">
      <c r="A367" s="64" t="s">
        <v>17049</v>
      </c>
      <c r="B367" s="66" t="s">
        <v>17256</v>
      </c>
      <c r="C367" s="66" t="s">
        <v>17257</v>
      </c>
      <c r="D367" s="67">
        <v>940</v>
      </c>
      <c r="E367" s="67">
        <v>0.55000000000000004</v>
      </c>
      <c r="F367" s="67"/>
      <c r="G367" s="67">
        <v>10.8</v>
      </c>
      <c r="H367" s="67">
        <v>1</v>
      </c>
      <c r="I367" s="67" t="s">
        <v>16617</v>
      </c>
      <c r="J367" s="67" t="s">
        <v>16754</v>
      </c>
      <c r="K367" s="67">
        <v>3</v>
      </c>
      <c r="L367" s="67" t="s">
        <v>16617</v>
      </c>
      <c r="M367" s="67" t="s">
        <v>16617</v>
      </c>
      <c r="N367" s="68">
        <v>46</v>
      </c>
      <c r="O367" s="68">
        <v>26</v>
      </c>
      <c r="P367" s="78">
        <v>380</v>
      </c>
    </row>
    <row r="368" spans="1:16" hidden="1">
      <c r="A368" s="75" t="s">
        <v>17049</v>
      </c>
      <c r="B368" s="76" t="s">
        <v>17258</v>
      </c>
      <c r="C368" s="76" t="s">
        <v>17252</v>
      </c>
      <c r="D368" s="77">
        <v>940</v>
      </c>
      <c r="E368" s="77">
        <v>0.55000000000000004</v>
      </c>
      <c r="F368" s="77"/>
      <c r="G368" s="77">
        <v>10.8</v>
      </c>
      <c r="H368" s="77">
        <v>1</v>
      </c>
      <c r="I368" s="77" t="s">
        <v>16617</v>
      </c>
      <c r="J368" s="77" t="s">
        <v>16754</v>
      </c>
      <c r="K368" s="77">
        <v>3</v>
      </c>
      <c r="L368" s="77" t="s">
        <v>16617</v>
      </c>
      <c r="M368" s="77" t="s">
        <v>16617</v>
      </c>
      <c r="N368" s="78">
        <v>46</v>
      </c>
      <c r="O368" s="78">
        <v>26</v>
      </c>
      <c r="P368" s="78">
        <v>380</v>
      </c>
    </row>
    <row r="369" spans="1:16" hidden="1">
      <c r="A369" s="60" t="s">
        <v>17049</v>
      </c>
      <c r="B369" s="79" t="s">
        <v>17259</v>
      </c>
      <c r="C369" s="79"/>
      <c r="D369" s="62">
        <v>940</v>
      </c>
      <c r="E369" s="62">
        <v>0.55000000000000004</v>
      </c>
      <c r="F369" s="62"/>
      <c r="G369" s="62">
        <v>10.8</v>
      </c>
      <c r="H369" s="62">
        <v>1</v>
      </c>
      <c r="I369" s="62" t="s">
        <v>16617</v>
      </c>
      <c r="J369" s="62" t="s">
        <v>16754</v>
      </c>
      <c r="K369" s="62">
        <v>3</v>
      </c>
      <c r="L369" s="62" t="s">
        <v>16617</v>
      </c>
      <c r="M369" s="62" t="s">
        <v>16617</v>
      </c>
      <c r="N369" s="63">
        <v>46</v>
      </c>
      <c r="O369" s="63">
        <v>26</v>
      </c>
      <c r="P369" s="63">
        <v>380</v>
      </c>
    </row>
    <row r="370" spans="1:16" hidden="1">
      <c r="A370" s="75" t="s">
        <v>17049</v>
      </c>
      <c r="B370" s="76" t="s">
        <v>17260</v>
      </c>
      <c r="C370" s="76" t="s">
        <v>17257</v>
      </c>
      <c r="D370" s="77">
        <v>940</v>
      </c>
      <c r="E370" s="77">
        <v>0.55000000000000004</v>
      </c>
      <c r="F370" s="77"/>
      <c r="G370" s="77">
        <v>10.8</v>
      </c>
      <c r="H370" s="77">
        <v>1</v>
      </c>
      <c r="I370" s="77" t="s">
        <v>16617</v>
      </c>
      <c r="J370" s="77" t="s">
        <v>16754</v>
      </c>
      <c r="K370" s="77">
        <v>3</v>
      </c>
      <c r="L370" s="77" t="s">
        <v>16617</v>
      </c>
      <c r="M370" s="77" t="s">
        <v>16617</v>
      </c>
      <c r="N370" s="78">
        <v>46</v>
      </c>
      <c r="O370" s="78">
        <v>26</v>
      </c>
      <c r="P370" s="78">
        <v>380</v>
      </c>
    </row>
    <row r="371" spans="1:16" hidden="1">
      <c r="A371" s="75" t="s">
        <v>17049</v>
      </c>
      <c r="B371" s="76" t="s">
        <v>17261</v>
      </c>
      <c r="C371" s="66" t="s">
        <v>17254</v>
      </c>
      <c r="D371" s="77">
        <v>940</v>
      </c>
      <c r="E371" s="77">
        <v>0.55000000000000004</v>
      </c>
      <c r="F371" s="77"/>
      <c r="G371" s="77">
        <v>10.8</v>
      </c>
      <c r="H371" s="77">
        <v>1</v>
      </c>
      <c r="I371" s="77" t="s">
        <v>16617</v>
      </c>
      <c r="J371" s="77" t="s">
        <v>16754</v>
      </c>
      <c r="K371" s="77">
        <v>3</v>
      </c>
      <c r="L371" s="77" t="s">
        <v>16617</v>
      </c>
      <c r="M371" s="77" t="s">
        <v>16617</v>
      </c>
      <c r="N371" s="78">
        <v>46</v>
      </c>
      <c r="O371" s="78">
        <v>26</v>
      </c>
      <c r="P371" s="78">
        <v>380</v>
      </c>
    </row>
    <row r="372" spans="1:16" hidden="1">
      <c r="A372" s="75" t="s">
        <v>17049</v>
      </c>
      <c r="B372" s="76" t="s">
        <v>17262</v>
      </c>
      <c r="C372" s="66" t="s">
        <v>17254</v>
      </c>
      <c r="D372" s="77">
        <v>940</v>
      </c>
      <c r="E372" s="77">
        <v>0.55000000000000004</v>
      </c>
      <c r="F372" s="77"/>
      <c r="G372" s="77">
        <v>10.8</v>
      </c>
      <c r="H372" s="77">
        <v>1</v>
      </c>
      <c r="I372" s="77" t="s">
        <v>16617</v>
      </c>
      <c r="J372" s="77" t="s">
        <v>16754</v>
      </c>
      <c r="K372" s="77">
        <v>3</v>
      </c>
      <c r="L372" s="77" t="s">
        <v>16617</v>
      </c>
      <c r="M372" s="77" t="s">
        <v>16617</v>
      </c>
      <c r="N372" s="78">
        <v>46</v>
      </c>
      <c r="O372" s="78">
        <v>26</v>
      </c>
      <c r="P372" s="78">
        <v>380</v>
      </c>
    </row>
    <row r="373" spans="1:16" hidden="1">
      <c r="A373" s="75" t="s">
        <v>17049</v>
      </c>
      <c r="B373" s="76" t="s">
        <v>17263</v>
      </c>
      <c r="C373" s="66" t="s">
        <v>17254</v>
      </c>
      <c r="D373" s="77">
        <v>940</v>
      </c>
      <c r="E373" s="77">
        <v>0.55000000000000004</v>
      </c>
      <c r="F373" s="77"/>
      <c r="G373" s="77">
        <v>10.8</v>
      </c>
      <c r="H373" s="77">
        <v>1</v>
      </c>
      <c r="I373" s="77" t="s">
        <v>16617</v>
      </c>
      <c r="J373" s="77" t="s">
        <v>16754</v>
      </c>
      <c r="K373" s="77">
        <v>3</v>
      </c>
      <c r="L373" s="77" t="s">
        <v>16617</v>
      </c>
      <c r="M373" s="77" t="s">
        <v>16617</v>
      </c>
      <c r="N373" s="78">
        <v>46</v>
      </c>
      <c r="O373" s="78">
        <v>26</v>
      </c>
      <c r="P373" s="78">
        <v>380</v>
      </c>
    </row>
    <row r="374" spans="1:16" hidden="1">
      <c r="A374" s="75" t="s">
        <v>17049</v>
      </c>
      <c r="B374" s="76" t="s">
        <v>17264</v>
      </c>
      <c r="C374" s="66" t="s">
        <v>17254</v>
      </c>
      <c r="D374" s="77">
        <v>940</v>
      </c>
      <c r="E374" s="77">
        <v>0.55000000000000004</v>
      </c>
      <c r="F374" s="77"/>
      <c r="G374" s="77">
        <v>10.8</v>
      </c>
      <c r="H374" s="77">
        <v>1</v>
      </c>
      <c r="I374" s="77" t="s">
        <v>16617</v>
      </c>
      <c r="J374" s="77" t="s">
        <v>16754</v>
      </c>
      <c r="K374" s="77">
        <v>3</v>
      </c>
      <c r="L374" s="77" t="s">
        <v>16617</v>
      </c>
      <c r="M374" s="77" t="s">
        <v>16617</v>
      </c>
      <c r="N374" s="78">
        <v>46</v>
      </c>
      <c r="O374" s="78">
        <v>26</v>
      </c>
      <c r="P374" s="78">
        <v>380</v>
      </c>
    </row>
    <row r="375" spans="1:16" hidden="1">
      <c r="A375" s="60" t="s">
        <v>17049</v>
      </c>
      <c r="B375" s="79" t="s">
        <v>17265</v>
      </c>
      <c r="C375" s="79"/>
      <c r="D375" s="62">
        <v>940</v>
      </c>
      <c r="E375" s="62">
        <v>0.55000000000000004</v>
      </c>
      <c r="F375" s="62"/>
      <c r="G375" s="62">
        <v>10.8</v>
      </c>
      <c r="H375" s="62">
        <v>1</v>
      </c>
      <c r="I375" s="62" t="s">
        <v>16617</v>
      </c>
      <c r="J375" s="62" t="s">
        <v>16754</v>
      </c>
      <c r="K375" s="62">
        <v>3</v>
      </c>
      <c r="L375" s="62" t="s">
        <v>16617</v>
      </c>
      <c r="M375" s="62" t="s">
        <v>16617</v>
      </c>
      <c r="N375" s="63">
        <v>46</v>
      </c>
      <c r="O375" s="63">
        <v>26</v>
      </c>
      <c r="P375" s="63">
        <v>380</v>
      </c>
    </row>
    <row r="376" spans="1:16" hidden="1">
      <c r="A376" s="60" t="s">
        <v>17049</v>
      </c>
      <c r="B376" s="79" t="s">
        <v>17266</v>
      </c>
      <c r="C376" s="79"/>
      <c r="D376" s="62">
        <v>940</v>
      </c>
      <c r="E376" s="62">
        <v>0.55000000000000004</v>
      </c>
      <c r="F376" s="62"/>
      <c r="G376" s="62">
        <v>10.8</v>
      </c>
      <c r="H376" s="62">
        <v>1</v>
      </c>
      <c r="I376" s="62" t="s">
        <v>16617</v>
      </c>
      <c r="J376" s="62" t="s">
        <v>16754</v>
      </c>
      <c r="K376" s="62">
        <v>3</v>
      </c>
      <c r="L376" s="62" t="s">
        <v>16617</v>
      </c>
      <c r="M376" s="62" t="s">
        <v>16617</v>
      </c>
      <c r="N376" s="63">
        <v>46</v>
      </c>
      <c r="O376" s="63">
        <v>26</v>
      </c>
      <c r="P376" s="63">
        <v>380</v>
      </c>
    </row>
    <row r="377" spans="1:16" hidden="1">
      <c r="A377" s="60" t="s">
        <v>17049</v>
      </c>
      <c r="B377" s="79" t="s">
        <v>17267</v>
      </c>
      <c r="C377" s="79"/>
      <c r="D377" s="62">
        <v>940</v>
      </c>
      <c r="E377" s="62">
        <v>0.55000000000000004</v>
      </c>
      <c r="F377" s="62"/>
      <c r="G377" s="62">
        <v>10.8</v>
      </c>
      <c r="H377" s="62">
        <v>1</v>
      </c>
      <c r="I377" s="62" t="s">
        <v>16617</v>
      </c>
      <c r="J377" s="62" t="s">
        <v>16754</v>
      </c>
      <c r="K377" s="62">
        <v>3</v>
      </c>
      <c r="L377" s="62" t="s">
        <v>16617</v>
      </c>
      <c r="M377" s="62" t="s">
        <v>16617</v>
      </c>
      <c r="N377" s="63">
        <v>46</v>
      </c>
      <c r="O377" s="63">
        <v>26</v>
      </c>
      <c r="P377" s="63">
        <v>380</v>
      </c>
    </row>
    <row r="378" spans="1:16" hidden="1">
      <c r="A378" s="75" t="s">
        <v>17049</v>
      </c>
      <c r="B378" s="76" t="s">
        <v>17268</v>
      </c>
      <c r="C378" s="66" t="s">
        <v>17254</v>
      </c>
      <c r="D378" s="77">
        <v>940</v>
      </c>
      <c r="E378" s="77">
        <v>0.55000000000000004</v>
      </c>
      <c r="F378" s="77"/>
      <c r="G378" s="77">
        <v>10.8</v>
      </c>
      <c r="H378" s="77">
        <v>1</v>
      </c>
      <c r="I378" s="77" t="s">
        <v>16617</v>
      </c>
      <c r="J378" s="77" t="s">
        <v>16754</v>
      </c>
      <c r="K378" s="77">
        <v>3</v>
      </c>
      <c r="L378" s="77" t="s">
        <v>16617</v>
      </c>
      <c r="M378" s="77" t="s">
        <v>16617</v>
      </c>
      <c r="N378" s="78">
        <v>46</v>
      </c>
      <c r="O378" s="78">
        <v>26</v>
      </c>
      <c r="P378" s="78">
        <v>380</v>
      </c>
    </row>
    <row r="379" spans="1:16" hidden="1">
      <c r="A379" s="75" t="s">
        <v>17049</v>
      </c>
      <c r="B379" s="76" t="s">
        <v>17269</v>
      </c>
      <c r="C379" s="66" t="s">
        <v>17254</v>
      </c>
      <c r="D379" s="77">
        <v>940</v>
      </c>
      <c r="E379" s="77">
        <v>0.55000000000000004</v>
      </c>
      <c r="F379" s="77"/>
      <c r="G379" s="77">
        <v>10.8</v>
      </c>
      <c r="H379" s="77">
        <v>1</v>
      </c>
      <c r="I379" s="77" t="s">
        <v>16617</v>
      </c>
      <c r="J379" s="77" t="s">
        <v>16754</v>
      </c>
      <c r="K379" s="77">
        <v>3</v>
      </c>
      <c r="L379" s="77" t="s">
        <v>16617</v>
      </c>
      <c r="M379" s="77" t="s">
        <v>16617</v>
      </c>
      <c r="N379" s="78">
        <v>46</v>
      </c>
      <c r="O379" s="78">
        <v>26</v>
      </c>
      <c r="P379" s="78">
        <v>380</v>
      </c>
    </row>
    <row r="380" spans="1:16" hidden="1">
      <c r="A380" s="60" t="s">
        <v>17049</v>
      </c>
      <c r="B380" s="79" t="s">
        <v>17270</v>
      </c>
      <c r="C380" s="79"/>
      <c r="D380" s="62">
        <v>940</v>
      </c>
      <c r="E380" s="62">
        <v>0.55000000000000004</v>
      </c>
      <c r="F380" s="62"/>
      <c r="G380" s="62">
        <v>10.8</v>
      </c>
      <c r="H380" s="62">
        <v>1</v>
      </c>
      <c r="I380" s="62" t="s">
        <v>16617</v>
      </c>
      <c r="J380" s="62" t="s">
        <v>16754</v>
      </c>
      <c r="K380" s="62">
        <v>3</v>
      </c>
      <c r="L380" s="62" t="s">
        <v>16617</v>
      </c>
      <c r="M380" s="62" t="s">
        <v>16617</v>
      </c>
      <c r="N380" s="63">
        <v>46</v>
      </c>
      <c r="O380" s="63">
        <v>26</v>
      </c>
      <c r="P380" s="63">
        <v>380</v>
      </c>
    </row>
    <row r="381" spans="1:16" hidden="1">
      <c r="A381" s="60" t="s">
        <v>17049</v>
      </c>
      <c r="B381" s="79" t="s">
        <v>17271</v>
      </c>
      <c r="C381" s="79"/>
      <c r="D381" s="62">
        <v>940</v>
      </c>
      <c r="E381" s="62">
        <v>0.55000000000000004</v>
      </c>
      <c r="F381" s="62"/>
      <c r="G381" s="62">
        <v>10.8</v>
      </c>
      <c r="H381" s="62">
        <v>1</v>
      </c>
      <c r="I381" s="62" t="s">
        <v>16617</v>
      </c>
      <c r="J381" s="62" t="s">
        <v>16754</v>
      </c>
      <c r="K381" s="62">
        <v>3</v>
      </c>
      <c r="L381" s="62" t="s">
        <v>16617</v>
      </c>
      <c r="M381" s="62" t="s">
        <v>16617</v>
      </c>
      <c r="N381" s="63">
        <v>46</v>
      </c>
      <c r="O381" s="63">
        <v>26</v>
      </c>
      <c r="P381" s="63">
        <v>380</v>
      </c>
    </row>
    <row r="382" spans="1:16" hidden="1">
      <c r="A382" s="75" t="s">
        <v>17049</v>
      </c>
      <c r="B382" s="76" t="s">
        <v>17272</v>
      </c>
      <c r="C382" s="66" t="s">
        <v>17254</v>
      </c>
      <c r="D382" s="77">
        <v>940</v>
      </c>
      <c r="E382" s="77">
        <v>0.55000000000000004</v>
      </c>
      <c r="F382" s="77"/>
      <c r="G382" s="77">
        <v>10.8</v>
      </c>
      <c r="H382" s="77">
        <v>1</v>
      </c>
      <c r="I382" s="77" t="s">
        <v>16617</v>
      </c>
      <c r="J382" s="77" t="s">
        <v>16754</v>
      </c>
      <c r="K382" s="77">
        <v>3</v>
      </c>
      <c r="L382" s="77" t="s">
        <v>16617</v>
      </c>
      <c r="M382" s="77" t="s">
        <v>16617</v>
      </c>
      <c r="N382" s="78">
        <v>46</v>
      </c>
      <c r="O382" s="78">
        <v>26</v>
      </c>
      <c r="P382" s="78">
        <v>380</v>
      </c>
    </row>
    <row r="383" spans="1:16" hidden="1">
      <c r="A383" s="75" t="s">
        <v>17049</v>
      </c>
      <c r="B383" s="76" t="s">
        <v>17273</v>
      </c>
      <c r="C383" s="66" t="s">
        <v>17254</v>
      </c>
      <c r="D383" s="77">
        <v>940</v>
      </c>
      <c r="E383" s="77">
        <v>0.55000000000000004</v>
      </c>
      <c r="F383" s="77"/>
      <c r="G383" s="77">
        <v>10.8</v>
      </c>
      <c r="H383" s="77">
        <v>1</v>
      </c>
      <c r="I383" s="77" t="s">
        <v>16617</v>
      </c>
      <c r="J383" s="77" t="s">
        <v>16754</v>
      </c>
      <c r="K383" s="77">
        <v>3</v>
      </c>
      <c r="L383" s="77" t="s">
        <v>16617</v>
      </c>
      <c r="M383" s="77" t="s">
        <v>16617</v>
      </c>
      <c r="N383" s="78">
        <v>46</v>
      </c>
      <c r="O383" s="78">
        <v>26</v>
      </c>
      <c r="P383" s="78">
        <v>380</v>
      </c>
    </row>
    <row r="384" spans="1:16" hidden="1">
      <c r="A384" s="60" t="s">
        <v>17049</v>
      </c>
      <c r="B384" s="79" t="s">
        <v>17274</v>
      </c>
      <c r="C384" s="79"/>
      <c r="D384" s="62">
        <v>940</v>
      </c>
      <c r="E384" s="62">
        <v>0.55000000000000004</v>
      </c>
      <c r="F384" s="62"/>
      <c r="G384" s="62">
        <v>10.8</v>
      </c>
      <c r="H384" s="62">
        <v>1</v>
      </c>
      <c r="I384" s="62" t="s">
        <v>16617</v>
      </c>
      <c r="J384" s="62" t="s">
        <v>16754</v>
      </c>
      <c r="K384" s="62">
        <v>3</v>
      </c>
      <c r="L384" s="62" t="s">
        <v>16617</v>
      </c>
      <c r="M384" s="62" t="s">
        <v>16617</v>
      </c>
      <c r="N384" s="63">
        <v>46</v>
      </c>
      <c r="O384" s="63">
        <v>26</v>
      </c>
      <c r="P384" s="63">
        <v>380</v>
      </c>
    </row>
    <row r="385" spans="1:16" hidden="1">
      <c r="A385" s="60" t="s">
        <v>17049</v>
      </c>
      <c r="B385" s="79" t="s">
        <v>17275</v>
      </c>
      <c r="C385" s="79"/>
      <c r="D385" s="62">
        <v>940</v>
      </c>
      <c r="E385" s="62">
        <v>0.55000000000000004</v>
      </c>
      <c r="F385" s="62"/>
      <c r="G385" s="62">
        <v>10.8</v>
      </c>
      <c r="H385" s="62">
        <v>1</v>
      </c>
      <c r="I385" s="62" t="s">
        <v>16617</v>
      </c>
      <c r="J385" s="62" t="s">
        <v>16754</v>
      </c>
      <c r="K385" s="62">
        <v>3</v>
      </c>
      <c r="L385" s="62" t="s">
        <v>16617</v>
      </c>
      <c r="M385" s="62" t="s">
        <v>16617</v>
      </c>
      <c r="N385" s="63">
        <v>46</v>
      </c>
      <c r="O385" s="63">
        <v>26</v>
      </c>
      <c r="P385" s="63">
        <v>380</v>
      </c>
    </row>
    <row r="386" spans="1:16" hidden="1">
      <c r="A386" s="75" t="s">
        <v>17049</v>
      </c>
      <c r="B386" s="76" t="s">
        <v>17276</v>
      </c>
      <c r="C386" s="66" t="s">
        <v>17254</v>
      </c>
      <c r="D386" s="77">
        <v>940</v>
      </c>
      <c r="E386" s="77">
        <v>0.55000000000000004</v>
      </c>
      <c r="F386" s="77"/>
      <c r="G386" s="77">
        <v>10.8</v>
      </c>
      <c r="H386" s="77">
        <v>1</v>
      </c>
      <c r="I386" s="77" t="s">
        <v>16617</v>
      </c>
      <c r="J386" s="77" t="s">
        <v>16754</v>
      </c>
      <c r="K386" s="77">
        <v>3</v>
      </c>
      <c r="L386" s="77" t="s">
        <v>16617</v>
      </c>
      <c r="M386" s="77" t="s">
        <v>16617</v>
      </c>
      <c r="N386" s="78">
        <v>46</v>
      </c>
      <c r="O386" s="78">
        <v>26</v>
      </c>
      <c r="P386" s="78">
        <v>380</v>
      </c>
    </row>
    <row r="387" spans="1:16" hidden="1">
      <c r="A387" s="60" t="s">
        <v>17049</v>
      </c>
      <c r="B387" s="79" t="s">
        <v>17277</v>
      </c>
      <c r="C387" s="79"/>
      <c r="D387" s="62">
        <v>940</v>
      </c>
      <c r="E387" s="62">
        <v>0.55000000000000004</v>
      </c>
      <c r="F387" s="62"/>
      <c r="G387" s="62">
        <v>10.8</v>
      </c>
      <c r="H387" s="62">
        <v>1</v>
      </c>
      <c r="I387" s="62" t="s">
        <v>16617</v>
      </c>
      <c r="J387" s="62" t="s">
        <v>16754</v>
      </c>
      <c r="K387" s="62">
        <v>3</v>
      </c>
      <c r="L387" s="62" t="s">
        <v>16617</v>
      </c>
      <c r="M387" s="62" t="s">
        <v>16617</v>
      </c>
      <c r="N387" s="63">
        <v>46</v>
      </c>
      <c r="O387" s="63">
        <v>26</v>
      </c>
      <c r="P387" s="63">
        <v>400</v>
      </c>
    </row>
    <row r="388" spans="1:16" hidden="1">
      <c r="A388" s="101" t="s">
        <v>16835</v>
      </c>
      <c r="B388" s="79" t="s">
        <v>17278</v>
      </c>
      <c r="C388" s="79"/>
      <c r="D388" s="63">
        <v>940</v>
      </c>
      <c r="E388" s="63">
        <v>0.5</v>
      </c>
      <c r="F388" s="63">
        <v>7</v>
      </c>
      <c r="G388" s="63">
        <v>8.1999999999999993</v>
      </c>
      <c r="H388" s="63">
        <v>1</v>
      </c>
      <c r="I388" s="62" t="s">
        <v>16617</v>
      </c>
      <c r="J388" s="63" t="s">
        <v>16992</v>
      </c>
      <c r="K388" s="63">
        <v>3</v>
      </c>
      <c r="L388" s="62" t="s">
        <v>16617</v>
      </c>
      <c r="M388" s="62" t="s">
        <v>16617</v>
      </c>
      <c r="N388" s="67"/>
      <c r="O388" s="67"/>
      <c r="P388" s="67"/>
    </row>
    <row r="389" spans="1:16" hidden="1">
      <c r="A389" s="87" t="s">
        <v>16835</v>
      </c>
      <c r="B389" s="66" t="s">
        <v>17279</v>
      </c>
      <c r="C389" s="66" t="s">
        <v>17280</v>
      </c>
      <c r="D389" s="68">
        <v>930</v>
      </c>
      <c r="E389" s="68"/>
      <c r="F389" s="68"/>
      <c r="G389" s="68"/>
      <c r="H389" s="68">
        <v>1</v>
      </c>
      <c r="I389" s="67" t="s">
        <v>16617</v>
      </c>
      <c r="J389" s="68" t="s">
        <v>17058</v>
      </c>
      <c r="K389" s="68">
        <v>3</v>
      </c>
      <c r="L389" s="67" t="s">
        <v>16617</v>
      </c>
      <c r="M389" s="67" t="s">
        <v>16617</v>
      </c>
      <c r="N389" s="67"/>
      <c r="O389" s="67"/>
      <c r="P389" s="67"/>
    </row>
    <row r="390" spans="1:16">
      <c r="A390" s="87" t="s">
        <v>16653</v>
      </c>
      <c r="B390" s="66" t="s">
        <v>17281</v>
      </c>
      <c r="C390" s="66" t="s">
        <v>17282</v>
      </c>
      <c r="D390" s="68">
        <v>917</v>
      </c>
      <c r="E390" s="68"/>
      <c r="F390" s="68"/>
      <c r="G390" s="68"/>
      <c r="H390" s="68" t="s">
        <v>16641</v>
      </c>
      <c r="I390" s="67" t="s">
        <v>16617</v>
      </c>
      <c r="J390" s="68" t="s">
        <v>16925</v>
      </c>
      <c r="K390" s="68">
        <v>2</v>
      </c>
      <c r="L390" s="67" t="s">
        <v>16617</v>
      </c>
      <c r="M390" s="68">
        <v>2</v>
      </c>
      <c r="N390" s="68">
        <v>59.2</v>
      </c>
      <c r="O390" s="68">
        <v>22.6</v>
      </c>
      <c r="P390" s="68">
        <v>408</v>
      </c>
    </row>
    <row r="391" spans="1:16" hidden="1">
      <c r="A391" s="87" t="s">
        <v>16835</v>
      </c>
      <c r="B391" s="66" t="s">
        <v>17283</v>
      </c>
      <c r="C391" s="66" t="s">
        <v>17284</v>
      </c>
      <c r="D391" s="68">
        <v>912</v>
      </c>
      <c r="E391" s="68">
        <v>0.55800000000000005</v>
      </c>
      <c r="F391" s="68"/>
      <c r="G391" s="68"/>
      <c r="H391" s="68">
        <v>1</v>
      </c>
      <c r="I391" s="67" t="s">
        <v>16617</v>
      </c>
      <c r="J391" s="68" t="s">
        <v>16992</v>
      </c>
      <c r="K391" s="68">
        <v>3</v>
      </c>
      <c r="L391" s="67" t="s">
        <v>16617</v>
      </c>
      <c r="M391" s="67" t="s">
        <v>16617</v>
      </c>
      <c r="N391" s="67"/>
      <c r="O391" s="67"/>
      <c r="P391" s="67">
        <v>436</v>
      </c>
    </row>
    <row r="392" spans="1:16" hidden="1">
      <c r="A392" s="87" t="s">
        <v>16835</v>
      </c>
      <c r="B392" s="66" t="s">
        <v>17285</v>
      </c>
      <c r="C392" s="66" t="s">
        <v>17286</v>
      </c>
      <c r="D392" s="68">
        <v>912</v>
      </c>
      <c r="E392" s="68"/>
      <c r="F392" s="68"/>
      <c r="G392" s="68"/>
      <c r="H392" s="68">
        <v>1</v>
      </c>
      <c r="I392" s="67" t="s">
        <v>16617</v>
      </c>
      <c r="J392" s="68" t="s">
        <v>16992</v>
      </c>
      <c r="K392" s="68">
        <v>3</v>
      </c>
      <c r="L392" s="67" t="s">
        <v>16617</v>
      </c>
      <c r="M392" s="67" t="s">
        <v>16617</v>
      </c>
      <c r="N392" s="67"/>
      <c r="O392" s="67"/>
      <c r="P392" s="67">
        <v>452</v>
      </c>
    </row>
    <row r="393" spans="1:16" hidden="1">
      <c r="A393" s="87" t="s">
        <v>16835</v>
      </c>
      <c r="B393" s="66" t="s">
        <v>17287</v>
      </c>
      <c r="C393" s="66" t="s">
        <v>17288</v>
      </c>
      <c r="D393" s="68">
        <v>912</v>
      </c>
      <c r="E393" s="68">
        <v>0.55800000000000005</v>
      </c>
      <c r="F393" s="68"/>
      <c r="G393" s="68"/>
      <c r="H393" s="68">
        <v>1</v>
      </c>
      <c r="I393" s="67" t="s">
        <v>16617</v>
      </c>
      <c r="J393" s="68" t="s">
        <v>16992</v>
      </c>
      <c r="K393" s="68">
        <v>3</v>
      </c>
      <c r="L393" s="67" t="s">
        <v>16617</v>
      </c>
      <c r="M393" s="67" t="s">
        <v>16617</v>
      </c>
      <c r="N393" s="67"/>
      <c r="O393" s="67"/>
      <c r="P393" s="67"/>
    </row>
    <row r="394" spans="1:16" hidden="1">
      <c r="A394" s="87" t="s">
        <v>16835</v>
      </c>
      <c r="B394" s="66" t="s">
        <v>17289</v>
      </c>
      <c r="C394" s="66" t="s">
        <v>17288</v>
      </c>
      <c r="D394" s="68">
        <v>912</v>
      </c>
      <c r="E394" s="68">
        <v>0.55800000000000005</v>
      </c>
      <c r="F394" s="68"/>
      <c r="G394" s="68"/>
      <c r="H394" s="68">
        <v>1</v>
      </c>
      <c r="I394" s="67" t="s">
        <v>16617</v>
      </c>
      <c r="J394" s="68" t="s">
        <v>16992</v>
      </c>
      <c r="K394" s="68">
        <v>3</v>
      </c>
      <c r="L394" s="67" t="s">
        <v>16617</v>
      </c>
      <c r="M394" s="67" t="s">
        <v>16617</v>
      </c>
      <c r="N394" s="67"/>
      <c r="O394" s="67"/>
      <c r="P394" s="67"/>
    </row>
    <row r="395" spans="1:16">
      <c r="A395" s="87" t="s">
        <v>16653</v>
      </c>
      <c r="B395" s="66" t="s">
        <v>17290</v>
      </c>
      <c r="C395" s="66" t="s">
        <v>17291</v>
      </c>
      <c r="D395" s="68">
        <v>900</v>
      </c>
      <c r="E395" s="68"/>
      <c r="F395" s="68"/>
      <c r="G395" s="68"/>
      <c r="H395" s="68" t="s">
        <v>16641</v>
      </c>
      <c r="I395" s="67" t="s">
        <v>16617</v>
      </c>
      <c r="J395" s="68" t="s">
        <v>16820</v>
      </c>
      <c r="K395" s="68">
        <v>2</v>
      </c>
      <c r="L395" s="67" t="s">
        <v>16617</v>
      </c>
      <c r="M395" s="68">
        <v>1</v>
      </c>
      <c r="N395" s="68">
        <v>62</v>
      </c>
      <c r="O395" s="68">
        <v>19</v>
      </c>
      <c r="P395" s="68">
        <v>385</v>
      </c>
    </row>
    <row r="396" spans="1:16">
      <c r="A396" s="101" t="s">
        <v>16653</v>
      </c>
      <c r="B396" s="79" t="s">
        <v>17292</v>
      </c>
      <c r="C396" s="79"/>
      <c r="D396" s="63">
        <v>900</v>
      </c>
      <c r="E396" s="63"/>
      <c r="F396" s="63"/>
      <c r="G396" s="63"/>
      <c r="H396" s="63" t="s">
        <v>16641</v>
      </c>
      <c r="I396" s="62" t="s">
        <v>16617</v>
      </c>
      <c r="J396" s="63" t="s">
        <v>16925</v>
      </c>
      <c r="K396" s="63">
        <v>2</v>
      </c>
      <c r="L396" s="62" t="s">
        <v>16617</v>
      </c>
      <c r="M396" s="63">
        <v>2</v>
      </c>
      <c r="N396" s="63">
        <v>59.2</v>
      </c>
      <c r="O396" s="63">
        <v>22.6</v>
      </c>
      <c r="P396" s="63">
        <v>403</v>
      </c>
    </row>
    <row r="397" spans="1:16" hidden="1">
      <c r="A397" s="87" t="s">
        <v>16648</v>
      </c>
      <c r="B397" s="66" t="s">
        <v>17293</v>
      </c>
      <c r="C397" s="66" t="s">
        <v>17294</v>
      </c>
      <c r="D397" s="68">
        <v>900</v>
      </c>
      <c r="E397" s="68"/>
      <c r="F397" s="68"/>
      <c r="G397" s="68"/>
      <c r="H397" s="68">
        <v>1</v>
      </c>
      <c r="I397" s="67" t="s">
        <v>16617</v>
      </c>
      <c r="J397" s="68" t="s">
        <v>16754</v>
      </c>
      <c r="K397" s="68">
        <v>3</v>
      </c>
      <c r="L397" s="67" t="s">
        <v>16617</v>
      </c>
      <c r="M397" s="67" t="s">
        <v>16617</v>
      </c>
      <c r="N397" s="68"/>
      <c r="O397" s="68"/>
      <c r="P397" s="68"/>
    </row>
    <row r="398" spans="1:16" hidden="1">
      <c r="A398" s="101" t="s">
        <v>16835</v>
      </c>
      <c r="B398" s="79" t="s">
        <v>17295</v>
      </c>
      <c r="C398" s="79"/>
      <c r="D398" s="63">
        <v>900</v>
      </c>
      <c r="E398" s="63">
        <v>0.53</v>
      </c>
      <c r="F398" s="63">
        <v>7</v>
      </c>
      <c r="G398" s="63">
        <v>8</v>
      </c>
      <c r="H398" s="63" t="s">
        <v>16641</v>
      </c>
      <c r="I398" s="62" t="s">
        <v>16617</v>
      </c>
      <c r="J398" s="63" t="s">
        <v>16992</v>
      </c>
      <c r="K398" s="63">
        <v>2</v>
      </c>
      <c r="L398" s="62" t="s">
        <v>16617</v>
      </c>
      <c r="M398" s="63">
        <v>2</v>
      </c>
      <c r="N398" s="67"/>
      <c r="O398" s="67"/>
      <c r="P398" s="67"/>
    </row>
    <row r="399" spans="1:16" hidden="1">
      <c r="A399" s="106" t="s">
        <v>17193</v>
      </c>
      <c r="B399" s="76" t="s">
        <v>17296</v>
      </c>
      <c r="C399" s="76" t="s">
        <v>17297</v>
      </c>
      <c r="D399" s="78">
        <v>888</v>
      </c>
      <c r="E399" s="78">
        <v>0.6</v>
      </c>
      <c r="F399" s="78">
        <v>10</v>
      </c>
      <c r="G399" s="78">
        <v>7.4</v>
      </c>
      <c r="H399" s="78" t="s">
        <v>16641</v>
      </c>
      <c r="I399" s="77" t="s">
        <v>16617</v>
      </c>
      <c r="J399" s="78" t="s">
        <v>17196</v>
      </c>
      <c r="K399" s="78">
        <v>2</v>
      </c>
      <c r="L399" s="77" t="s">
        <v>16617</v>
      </c>
      <c r="M399" s="78">
        <v>1</v>
      </c>
      <c r="N399" s="68">
        <v>73.8</v>
      </c>
      <c r="O399" s="68">
        <v>30.1</v>
      </c>
      <c r="P399" s="68">
        <v>310</v>
      </c>
    </row>
    <row r="400" spans="1:16" hidden="1">
      <c r="A400" s="70" t="s">
        <v>17298</v>
      </c>
      <c r="B400" s="71" t="s">
        <v>17299</v>
      </c>
      <c r="C400" s="71" t="s">
        <v>17300</v>
      </c>
      <c r="D400" s="73">
        <v>876</v>
      </c>
      <c r="E400" s="73">
        <v>0.27</v>
      </c>
      <c r="F400" s="73"/>
      <c r="G400" s="73">
        <v>11</v>
      </c>
      <c r="H400" s="73">
        <v>1</v>
      </c>
      <c r="I400" s="72" t="s">
        <v>16617</v>
      </c>
      <c r="J400" s="73">
        <v>1</v>
      </c>
      <c r="K400" s="73">
        <v>2</v>
      </c>
      <c r="L400" s="72" t="s">
        <v>16617</v>
      </c>
      <c r="M400" s="73" t="s">
        <v>16617</v>
      </c>
      <c r="N400" s="73">
        <v>47.2</v>
      </c>
      <c r="O400" s="73">
        <v>29</v>
      </c>
      <c r="P400" s="73">
        <v>340</v>
      </c>
    </row>
    <row r="401" spans="1:16">
      <c r="A401" s="87" t="s">
        <v>16653</v>
      </c>
      <c r="B401" s="66" t="s">
        <v>17301</v>
      </c>
      <c r="C401" s="66" t="s">
        <v>17302</v>
      </c>
      <c r="D401" s="68">
        <v>875</v>
      </c>
      <c r="E401" s="68"/>
      <c r="F401" s="68"/>
      <c r="G401" s="68"/>
      <c r="H401" s="68" t="s">
        <v>16641</v>
      </c>
      <c r="I401" s="67" t="s">
        <v>16617</v>
      </c>
      <c r="J401" s="68" t="s">
        <v>17058</v>
      </c>
      <c r="K401" s="68">
        <v>1</v>
      </c>
      <c r="L401" s="67" t="s">
        <v>16617</v>
      </c>
      <c r="M401" s="68">
        <v>2</v>
      </c>
      <c r="N401" s="68"/>
      <c r="O401" s="68"/>
      <c r="P401" s="68"/>
    </row>
    <row r="402" spans="1:16" hidden="1">
      <c r="A402" s="87" t="s">
        <v>16835</v>
      </c>
      <c r="B402" s="66" t="s">
        <v>17303</v>
      </c>
      <c r="C402" s="66" t="s">
        <v>17304</v>
      </c>
      <c r="D402" s="68">
        <v>871</v>
      </c>
      <c r="E402" s="68"/>
      <c r="F402" s="68"/>
      <c r="G402" s="68"/>
      <c r="H402" s="68">
        <v>1</v>
      </c>
      <c r="I402" s="67" t="s">
        <v>16617</v>
      </c>
      <c r="J402" s="68" t="s">
        <v>16992</v>
      </c>
      <c r="K402" s="68">
        <v>3</v>
      </c>
      <c r="L402" s="67" t="s">
        <v>16617</v>
      </c>
      <c r="M402" s="67" t="s">
        <v>16617</v>
      </c>
      <c r="N402" s="67">
        <v>55.9</v>
      </c>
      <c r="O402" s="67">
        <v>27.5</v>
      </c>
      <c r="P402" s="67">
        <v>375</v>
      </c>
    </row>
    <row r="403" spans="1:16" hidden="1">
      <c r="A403" s="87" t="s">
        <v>16835</v>
      </c>
      <c r="B403" s="66" t="s">
        <v>17305</v>
      </c>
      <c r="C403" s="66" t="s">
        <v>17306</v>
      </c>
      <c r="D403" s="68">
        <v>870</v>
      </c>
      <c r="E403" s="68"/>
      <c r="F403" s="68"/>
      <c r="G403" s="68"/>
      <c r="H403" s="68">
        <v>1</v>
      </c>
      <c r="I403" s="67" t="s">
        <v>16617</v>
      </c>
      <c r="J403" s="68" t="s">
        <v>16992</v>
      </c>
      <c r="K403" s="68">
        <v>3</v>
      </c>
      <c r="L403" s="67" t="s">
        <v>16617</v>
      </c>
      <c r="M403" s="67" t="s">
        <v>16617</v>
      </c>
      <c r="N403" s="67"/>
      <c r="O403" s="67"/>
      <c r="P403" s="67"/>
    </row>
    <row r="404" spans="1:16" hidden="1">
      <c r="A404" s="101" t="s">
        <v>16835</v>
      </c>
      <c r="B404" s="79" t="s">
        <v>17307</v>
      </c>
      <c r="C404" s="79"/>
      <c r="D404" s="63">
        <v>870</v>
      </c>
      <c r="E404" s="63"/>
      <c r="F404" s="63"/>
      <c r="G404" s="63"/>
      <c r="H404" s="63">
        <v>1</v>
      </c>
      <c r="I404" s="62" t="s">
        <v>16617</v>
      </c>
      <c r="J404" s="63" t="s">
        <v>16992</v>
      </c>
      <c r="K404" s="63">
        <v>3</v>
      </c>
      <c r="L404" s="62" t="s">
        <v>16617</v>
      </c>
      <c r="M404" s="62" t="s">
        <v>16617</v>
      </c>
      <c r="N404" s="62"/>
      <c r="O404" s="62"/>
      <c r="P404" s="62"/>
    </row>
    <row r="405" spans="1:16" hidden="1">
      <c r="A405" s="101" t="s">
        <v>16835</v>
      </c>
      <c r="B405" s="79" t="s">
        <v>17308</v>
      </c>
      <c r="C405" s="79"/>
      <c r="D405" s="63">
        <v>870</v>
      </c>
      <c r="E405" s="63"/>
      <c r="F405" s="63"/>
      <c r="G405" s="63"/>
      <c r="H405" s="63">
        <v>1</v>
      </c>
      <c r="I405" s="62" t="s">
        <v>16617</v>
      </c>
      <c r="J405" s="63" t="s">
        <v>16992</v>
      </c>
      <c r="K405" s="63">
        <v>3</v>
      </c>
      <c r="L405" s="62" t="s">
        <v>16617</v>
      </c>
      <c r="M405" s="62" t="s">
        <v>16617</v>
      </c>
      <c r="N405" s="62"/>
      <c r="O405" s="62"/>
      <c r="P405" s="62"/>
    </row>
    <row r="406" spans="1:16">
      <c r="A406" s="87" t="s">
        <v>16653</v>
      </c>
      <c r="B406" s="66" t="s">
        <v>17309</v>
      </c>
      <c r="C406" s="66" t="s">
        <v>17310</v>
      </c>
      <c r="D406" s="68">
        <v>867</v>
      </c>
      <c r="E406" s="68">
        <v>0.58499999999999996</v>
      </c>
      <c r="F406" s="68"/>
      <c r="G406" s="68"/>
      <c r="H406" s="68" t="s">
        <v>16641</v>
      </c>
      <c r="I406" s="67" t="s">
        <v>16617</v>
      </c>
      <c r="J406" s="68" t="s">
        <v>16820</v>
      </c>
      <c r="K406" s="68">
        <v>2</v>
      </c>
      <c r="L406" s="67" t="s">
        <v>16617</v>
      </c>
      <c r="M406" s="68">
        <v>1</v>
      </c>
      <c r="N406" s="68">
        <v>62</v>
      </c>
      <c r="O406" s="68">
        <v>19</v>
      </c>
      <c r="P406" s="68">
        <v>417</v>
      </c>
    </row>
    <row r="407" spans="1:16">
      <c r="A407" s="87" t="s">
        <v>16653</v>
      </c>
      <c r="B407" s="66" t="s">
        <v>17311</v>
      </c>
      <c r="C407" s="66" t="s">
        <v>17312</v>
      </c>
      <c r="D407" s="68">
        <v>867</v>
      </c>
      <c r="E407" s="68">
        <v>0.58499999999999996</v>
      </c>
      <c r="F407" s="68"/>
      <c r="G407" s="68"/>
      <c r="H407" s="68" t="s">
        <v>16641</v>
      </c>
      <c r="I407" s="67" t="s">
        <v>16617</v>
      </c>
      <c r="J407" s="68" t="s">
        <v>16820</v>
      </c>
      <c r="K407" s="68">
        <v>2</v>
      </c>
      <c r="L407" s="67" t="s">
        <v>16617</v>
      </c>
      <c r="M407" s="68">
        <v>1</v>
      </c>
      <c r="N407" s="68">
        <v>62</v>
      </c>
      <c r="O407" s="68">
        <v>19</v>
      </c>
      <c r="P407" s="68">
        <v>385</v>
      </c>
    </row>
    <row r="408" spans="1:16" hidden="1">
      <c r="A408" s="64" t="s">
        <v>17049</v>
      </c>
      <c r="B408" s="66" t="s">
        <v>17313</v>
      </c>
      <c r="C408" s="66" t="s">
        <v>17314</v>
      </c>
      <c r="D408" s="67">
        <v>865</v>
      </c>
      <c r="E408" s="67">
        <v>0.56799999999999995</v>
      </c>
      <c r="F408" s="67"/>
      <c r="G408" s="67">
        <v>10.3</v>
      </c>
      <c r="H408" s="67">
        <v>1</v>
      </c>
      <c r="I408" s="67" t="s">
        <v>16617</v>
      </c>
      <c r="J408" s="67" t="s">
        <v>16754</v>
      </c>
      <c r="K408" s="67">
        <v>3</v>
      </c>
      <c r="L408" s="67" t="s">
        <v>16617</v>
      </c>
      <c r="M408" s="67" t="s">
        <v>16617</v>
      </c>
      <c r="N408" s="68">
        <v>43</v>
      </c>
      <c r="O408" s="68">
        <v>26</v>
      </c>
      <c r="P408" s="78">
        <v>370</v>
      </c>
    </row>
    <row r="409" spans="1:16" hidden="1">
      <c r="A409" s="60" t="s">
        <v>17049</v>
      </c>
      <c r="B409" s="79" t="s">
        <v>17315</v>
      </c>
      <c r="C409" s="79"/>
      <c r="D409" s="62">
        <v>865</v>
      </c>
      <c r="E409" s="62">
        <v>0.56799999999999995</v>
      </c>
      <c r="F409" s="62"/>
      <c r="G409" s="62">
        <v>10.3</v>
      </c>
      <c r="H409" s="62">
        <v>1</v>
      </c>
      <c r="I409" s="62" t="s">
        <v>16617</v>
      </c>
      <c r="J409" s="62" t="s">
        <v>16754</v>
      </c>
      <c r="K409" s="62">
        <v>3</v>
      </c>
      <c r="L409" s="62" t="s">
        <v>16617</v>
      </c>
      <c r="M409" s="62" t="s">
        <v>16617</v>
      </c>
      <c r="N409" s="63">
        <v>43</v>
      </c>
      <c r="O409" s="63">
        <v>26</v>
      </c>
      <c r="P409" s="63">
        <v>355</v>
      </c>
    </row>
    <row r="410" spans="1:16" hidden="1">
      <c r="A410" s="60" t="s">
        <v>16663</v>
      </c>
      <c r="B410" s="79" t="s">
        <v>17316</v>
      </c>
      <c r="C410" s="79"/>
      <c r="D410" s="63">
        <v>860</v>
      </c>
      <c r="E410" s="62"/>
      <c r="F410" s="62"/>
      <c r="G410" s="62"/>
      <c r="H410" s="62" t="s">
        <v>16641</v>
      </c>
      <c r="I410" s="62" t="s">
        <v>16617</v>
      </c>
      <c r="J410" s="62" t="s">
        <v>16764</v>
      </c>
      <c r="K410" s="62">
        <v>1</v>
      </c>
      <c r="L410" s="62" t="s">
        <v>16617</v>
      </c>
      <c r="M410" s="62">
        <v>1</v>
      </c>
      <c r="N410" s="63">
        <v>47.8</v>
      </c>
      <c r="O410" s="63">
        <v>23</v>
      </c>
      <c r="P410" s="63">
        <v>480</v>
      </c>
    </row>
    <row r="411" spans="1:16" hidden="1">
      <c r="A411" s="94" t="s">
        <v>17317</v>
      </c>
      <c r="B411" s="95" t="s">
        <v>17318</v>
      </c>
      <c r="C411" s="95" t="s">
        <v>17319</v>
      </c>
      <c r="D411" s="99">
        <v>850</v>
      </c>
      <c r="E411" s="99"/>
      <c r="F411" s="99">
        <v>8.4</v>
      </c>
      <c r="G411" s="99">
        <v>6.7</v>
      </c>
      <c r="H411" s="99">
        <v>2</v>
      </c>
      <c r="I411" s="96" t="s">
        <v>16617</v>
      </c>
      <c r="J411" s="99" t="s">
        <v>16992</v>
      </c>
      <c r="K411" s="99">
        <v>1</v>
      </c>
      <c r="L411" s="96" t="s">
        <v>16617</v>
      </c>
      <c r="M411" s="99">
        <v>1</v>
      </c>
      <c r="N411" s="99">
        <v>66</v>
      </c>
      <c r="O411" s="99">
        <v>23</v>
      </c>
      <c r="P411" s="99">
        <v>390</v>
      </c>
    </row>
    <row r="412" spans="1:16">
      <c r="A412" s="87" t="s">
        <v>16653</v>
      </c>
      <c r="B412" s="66" t="s">
        <v>17320</v>
      </c>
      <c r="C412" s="66" t="s">
        <v>17321</v>
      </c>
      <c r="D412" s="68">
        <v>850</v>
      </c>
      <c r="E412" s="68">
        <v>0.59099999999999997</v>
      </c>
      <c r="F412" s="68"/>
      <c r="G412" s="68"/>
      <c r="H412" s="68" t="s">
        <v>16641</v>
      </c>
      <c r="I412" s="67" t="s">
        <v>16617</v>
      </c>
      <c r="J412" s="68" t="s">
        <v>16820</v>
      </c>
      <c r="K412" s="68">
        <v>2</v>
      </c>
      <c r="L412" s="67" t="s">
        <v>16617</v>
      </c>
      <c r="M412" s="68">
        <v>2</v>
      </c>
      <c r="N412" s="68">
        <v>67</v>
      </c>
      <c r="O412" s="68">
        <v>19</v>
      </c>
      <c r="P412" s="68">
        <v>419</v>
      </c>
    </row>
    <row r="413" spans="1:16">
      <c r="A413" s="87" t="s">
        <v>16653</v>
      </c>
      <c r="B413" s="66" t="s">
        <v>17322</v>
      </c>
      <c r="C413" s="66" t="s">
        <v>17323</v>
      </c>
      <c r="D413" s="68">
        <v>850</v>
      </c>
      <c r="E413" s="68"/>
      <c r="F413" s="68"/>
      <c r="G413" s="68"/>
      <c r="H413" s="68" t="s">
        <v>16641</v>
      </c>
      <c r="I413" s="67" t="s">
        <v>16617</v>
      </c>
      <c r="J413" s="68" t="s">
        <v>16820</v>
      </c>
      <c r="K413" s="68">
        <v>2</v>
      </c>
      <c r="L413" s="67" t="s">
        <v>16617</v>
      </c>
      <c r="M413" s="68">
        <v>2</v>
      </c>
      <c r="N413" s="68">
        <v>67</v>
      </c>
      <c r="O413" s="68">
        <v>19</v>
      </c>
      <c r="P413" s="68">
        <v>419</v>
      </c>
    </row>
    <row r="414" spans="1:16">
      <c r="A414" s="87" t="s">
        <v>16653</v>
      </c>
      <c r="B414" s="66" t="s">
        <v>17324</v>
      </c>
      <c r="C414" s="66" t="s">
        <v>17325</v>
      </c>
      <c r="D414" s="68">
        <v>850</v>
      </c>
      <c r="E414" s="68">
        <v>0.60099999999999998</v>
      </c>
      <c r="F414" s="68"/>
      <c r="G414" s="68"/>
      <c r="H414" s="68" t="s">
        <v>16641</v>
      </c>
      <c r="I414" s="67" t="s">
        <v>16617</v>
      </c>
      <c r="J414" s="68" t="s">
        <v>16820</v>
      </c>
      <c r="K414" s="68">
        <v>2</v>
      </c>
      <c r="L414" s="67" t="s">
        <v>16617</v>
      </c>
      <c r="M414" s="68">
        <v>2</v>
      </c>
      <c r="N414" s="68">
        <v>67</v>
      </c>
      <c r="O414" s="68">
        <v>19</v>
      </c>
      <c r="P414" s="68">
        <v>419</v>
      </c>
    </row>
    <row r="415" spans="1:16">
      <c r="A415" s="87" t="s">
        <v>16653</v>
      </c>
      <c r="B415" s="66" t="s">
        <v>17326</v>
      </c>
      <c r="C415" s="66" t="s">
        <v>17327</v>
      </c>
      <c r="D415" s="68">
        <v>850</v>
      </c>
      <c r="E415" s="68"/>
      <c r="F415" s="68"/>
      <c r="G415" s="68"/>
      <c r="H415" s="68" t="s">
        <v>16641</v>
      </c>
      <c r="I415" s="67" t="s">
        <v>16617</v>
      </c>
      <c r="J415" s="68" t="s">
        <v>16820</v>
      </c>
      <c r="K415" s="68">
        <v>2</v>
      </c>
      <c r="L415" s="67" t="s">
        <v>16617</v>
      </c>
      <c r="M415" s="68">
        <v>2</v>
      </c>
      <c r="N415" s="68">
        <v>67</v>
      </c>
      <c r="O415" s="68">
        <v>19</v>
      </c>
      <c r="P415" s="68">
        <v>419</v>
      </c>
    </row>
    <row r="416" spans="1:16">
      <c r="A416" s="87" t="s">
        <v>16653</v>
      </c>
      <c r="B416" s="66" t="s">
        <v>17328</v>
      </c>
      <c r="C416" s="66" t="s">
        <v>17329</v>
      </c>
      <c r="D416" s="68">
        <v>850</v>
      </c>
      <c r="E416" s="68">
        <v>0.60099999999999998</v>
      </c>
      <c r="F416" s="68"/>
      <c r="G416" s="68"/>
      <c r="H416" s="68" t="s">
        <v>16641</v>
      </c>
      <c r="I416" s="67" t="s">
        <v>16617</v>
      </c>
      <c r="J416" s="68" t="s">
        <v>16820</v>
      </c>
      <c r="K416" s="68">
        <v>2</v>
      </c>
      <c r="L416" s="67" t="s">
        <v>16617</v>
      </c>
      <c r="M416" s="68">
        <v>2</v>
      </c>
      <c r="N416" s="68">
        <v>67</v>
      </c>
      <c r="O416" s="68">
        <v>19</v>
      </c>
      <c r="P416" s="68">
        <v>449</v>
      </c>
    </row>
    <row r="417" spans="1:16">
      <c r="A417" s="87" t="s">
        <v>16653</v>
      </c>
      <c r="B417" s="66" t="s">
        <v>17330</v>
      </c>
      <c r="C417" s="66" t="s">
        <v>17331</v>
      </c>
      <c r="D417" s="68">
        <v>850</v>
      </c>
      <c r="E417" s="68">
        <v>0.59099999999999997</v>
      </c>
      <c r="F417" s="68"/>
      <c r="G417" s="68"/>
      <c r="H417" s="68" t="s">
        <v>16641</v>
      </c>
      <c r="I417" s="67" t="s">
        <v>16617</v>
      </c>
      <c r="J417" s="68" t="s">
        <v>16820</v>
      </c>
      <c r="K417" s="68">
        <v>2</v>
      </c>
      <c r="L417" s="67" t="s">
        <v>16617</v>
      </c>
      <c r="M417" s="68">
        <v>2</v>
      </c>
      <c r="N417" s="68">
        <v>67</v>
      </c>
      <c r="O417" s="68">
        <v>19</v>
      </c>
      <c r="P417" s="68">
        <v>443</v>
      </c>
    </row>
    <row r="418" spans="1:16">
      <c r="A418" s="101" t="s">
        <v>16653</v>
      </c>
      <c r="B418" s="79" t="s">
        <v>17332</v>
      </c>
      <c r="C418" s="79"/>
      <c r="D418" s="63">
        <v>850</v>
      </c>
      <c r="E418" s="63">
        <v>0.59099999999999997</v>
      </c>
      <c r="F418" s="63"/>
      <c r="G418" s="63"/>
      <c r="H418" s="63" t="s">
        <v>16641</v>
      </c>
      <c r="I418" s="62" t="s">
        <v>16617</v>
      </c>
      <c r="J418" s="63" t="s">
        <v>16820</v>
      </c>
      <c r="K418" s="63">
        <v>2</v>
      </c>
      <c r="L418" s="62" t="s">
        <v>16617</v>
      </c>
      <c r="M418" s="63">
        <v>2</v>
      </c>
      <c r="N418" s="63">
        <v>67</v>
      </c>
      <c r="O418" s="63">
        <v>19</v>
      </c>
      <c r="P418" s="63">
        <v>443</v>
      </c>
    </row>
    <row r="419" spans="1:16">
      <c r="A419" s="87" t="s">
        <v>16653</v>
      </c>
      <c r="B419" s="66" t="s">
        <v>17333</v>
      </c>
      <c r="C419" s="66" t="s">
        <v>17334</v>
      </c>
      <c r="D419" s="68">
        <v>850</v>
      </c>
      <c r="E419" s="68">
        <v>0.62</v>
      </c>
      <c r="F419" s="68"/>
      <c r="G419" s="68"/>
      <c r="H419" s="68" t="s">
        <v>16641</v>
      </c>
      <c r="I419" s="67" t="s">
        <v>16617</v>
      </c>
      <c r="J419" s="68" t="s">
        <v>16925</v>
      </c>
      <c r="K419" s="68">
        <v>2</v>
      </c>
      <c r="L419" s="67" t="s">
        <v>16617</v>
      </c>
      <c r="M419" s="68">
        <v>2</v>
      </c>
      <c r="N419" s="68">
        <v>70</v>
      </c>
      <c r="O419" s="68">
        <v>19</v>
      </c>
      <c r="P419" s="68">
        <v>470</v>
      </c>
    </row>
    <row r="420" spans="1:16" hidden="1">
      <c r="A420" s="87" t="s">
        <v>16835</v>
      </c>
      <c r="B420" s="66" t="s">
        <v>17335</v>
      </c>
      <c r="C420" s="66" t="s">
        <v>17336</v>
      </c>
      <c r="D420" s="68">
        <v>850</v>
      </c>
      <c r="E420" s="68"/>
      <c r="F420" s="68"/>
      <c r="G420" s="68"/>
      <c r="H420" s="68">
        <v>1</v>
      </c>
      <c r="I420" s="67" t="s">
        <v>16617</v>
      </c>
      <c r="J420" s="68" t="s">
        <v>17058</v>
      </c>
      <c r="K420" s="68">
        <v>3</v>
      </c>
      <c r="L420" s="67" t="s">
        <v>16617</v>
      </c>
      <c r="M420" s="67" t="s">
        <v>16617</v>
      </c>
      <c r="N420" s="67"/>
      <c r="O420" s="67"/>
      <c r="P420" s="67"/>
    </row>
    <row r="421" spans="1:16" hidden="1">
      <c r="A421" s="60" t="s">
        <v>17049</v>
      </c>
      <c r="B421" s="79" t="s">
        <v>17337</v>
      </c>
      <c r="C421" s="79"/>
      <c r="D421" s="62">
        <v>840</v>
      </c>
      <c r="E421" s="62">
        <v>0.54800000000000004</v>
      </c>
      <c r="F421" s="62"/>
      <c r="G421" s="62">
        <v>10.3</v>
      </c>
      <c r="H421" s="62">
        <v>1</v>
      </c>
      <c r="I421" s="62" t="s">
        <v>16617</v>
      </c>
      <c r="J421" s="62" t="s">
        <v>16754</v>
      </c>
      <c r="K421" s="62">
        <v>3</v>
      </c>
      <c r="L421" s="62" t="s">
        <v>16617</v>
      </c>
      <c r="M421" s="62" t="s">
        <v>16617</v>
      </c>
      <c r="N421" s="63">
        <v>43</v>
      </c>
      <c r="O421" s="63">
        <v>26</v>
      </c>
      <c r="P421" s="63">
        <v>355</v>
      </c>
    </row>
    <row r="422" spans="1:16" hidden="1">
      <c r="A422" s="60" t="s">
        <v>17049</v>
      </c>
      <c r="B422" s="79" t="s">
        <v>17338</v>
      </c>
      <c r="C422" s="79"/>
      <c r="D422" s="62">
        <v>840</v>
      </c>
      <c r="E422" s="62">
        <v>0.54800000000000004</v>
      </c>
      <c r="F422" s="62"/>
      <c r="G422" s="62">
        <v>10.3</v>
      </c>
      <c r="H422" s="62">
        <v>1</v>
      </c>
      <c r="I422" s="62" t="s">
        <v>16617</v>
      </c>
      <c r="J422" s="62" t="s">
        <v>16754</v>
      </c>
      <c r="K422" s="62">
        <v>3</v>
      </c>
      <c r="L422" s="62" t="s">
        <v>16617</v>
      </c>
      <c r="M422" s="62" t="s">
        <v>16617</v>
      </c>
      <c r="N422" s="63">
        <v>43</v>
      </c>
      <c r="O422" s="63">
        <v>26</v>
      </c>
      <c r="P422" s="63">
        <v>355</v>
      </c>
    </row>
    <row r="423" spans="1:16" hidden="1">
      <c r="A423" s="60" t="s">
        <v>17049</v>
      </c>
      <c r="B423" s="79" t="s">
        <v>17339</v>
      </c>
      <c r="C423" s="79" t="s">
        <v>17340</v>
      </c>
      <c r="D423" s="62">
        <v>840</v>
      </c>
      <c r="E423" s="62">
        <v>0.54800000000000004</v>
      </c>
      <c r="F423" s="62"/>
      <c r="G423" s="62">
        <v>10.3</v>
      </c>
      <c r="H423" s="62">
        <v>1</v>
      </c>
      <c r="I423" s="62" t="s">
        <v>16617</v>
      </c>
      <c r="J423" s="62" t="s">
        <v>16754</v>
      </c>
      <c r="K423" s="62">
        <v>3</v>
      </c>
      <c r="L423" s="62" t="s">
        <v>16617</v>
      </c>
      <c r="M423" s="62" t="s">
        <v>16617</v>
      </c>
      <c r="N423" s="63">
        <v>43</v>
      </c>
      <c r="O423" s="63">
        <v>26</v>
      </c>
      <c r="P423" s="63">
        <v>355</v>
      </c>
    </row>
    <row r="424" spans="1:16" hidden="1">
      <c r="A424" s="64" t="s">
        <v>17049</v>
      </c>
      <c r="B424" s="66" t="s">
        <v>17341</v>
      </c>
      <c r="C424" s="66" t="s">
        <v>17342</v>
      </c>
      <c r="D424" s="67">
        <v>840</v>
      </c>
      <c r="E424" s="67">
        <v>0.54800000000000004</v>
      </c>
      <c r="F424" s="67"/>
      <c r="G424" s="67">
        <v>10.3</v>
      </c>
      <c r="H424" s="67">
        <v>1</v>
      </c>
      <c r="I424" s="67" t="s">
        <v>16617</v>
      </c>
      <c r="J424" s="67" t="s">
        <v>16754</v>
      </c>
      <c r="K424" s="67">
        <v>3</v>
      </c>
      <c r="L424" s="67" t="s">
        <v>16617</v>
      </c>
      <c r="M424" s="67" t="s">
        <v>16617</v>
      </c>
      <c r="N424" s="68">
        <v>43</v>
      </c>
      <c r="O424" s="68">
        <v>26</v>
      </c>
      <c r="P424" s="78">
        <v>355</v>
      </c>
    </row>
    <row r="425" spans="1:16" hidden="1">
      <c r="A425" s="64" t="s">
        <v>17049</v>
      </c>
      <c r="B425" s="66" t="s">
        <v>17343</v>
      </c>
      <c r="C425" s="66" t="s">
        <v>17344</v>
      </c>
      <c r="D425" s="67">
        <v>840</v>
      </c>
      <c r="E425" s="67">
        <v>0.54800000000000004</v>
      </c>
      <c r="F425" s="67"/>
      <c r="G425" s="67">
        <v>10.3</v>
      </c>
      <c r="H425" s="67">
        <v>1</v>
      </c>
      <c r="I425" s="67" t="s">
        <v>16617</v>
      </c>
      <c r="J425" s="67" t="s">
        <v>16754</v>
      </c>
      <c r="K425" s="67">
        <v>3</v>
      </c>
      <c r="L425" s="67" t="s">
        <v>16617</v>
      </c>
      <c r="M425" s="67" t="s">
        <v>16617</v>
      </c>
      <c r="N425" s="68">
        <v>43</v>
      </c>
      <c r="O425" s="68">
        <v>26</v>
      </c>
      <c r="P425" s="78">
        <v>355</v>
      </c>
    </row>
    <row r="426" spans="1:16" hidden="1">
      <c r="A426" s="64" t="s">
        <v>17049</v>
      </c>
      <c r="B426" s="66" t="s">
        <v>17345</v>
      </c>
      <c r="C426" s="66" t="s">
        <v>17346</v>
      </c>
      <c r="D426" s="67">
        <v>840</v>
      </c>
      <c r="E426" s="67">
        <v>0.54800000000000004</v>
      </c>
      <c r="F426" s="67"/>
      <c r="G426" s="67">
        <v>10.3</v>
      </c>
      <c r="H426" s="67">
        <v>1</v>
      </c>
      <c r="I426" s="67" t="s">
        <v>16617</v>
      </c>
      <c r="J426" s="67" t="s">
        <v>16754</v>
      </c>
      <c r="K426" s="67">
        <v>3</v>
      </c>
      <c r="L426" s="67" t="s">
        <v>16617</v>
      </c>
      <c r="M426" s="67" t="s">
        <v>16617</v>
      </c>
      <c r="N426" s="68">
        <v>43</v>
      </c>
      <c r="O426" s="68">
        <v>26</v>
      </c>
      <c r="P426" s="78">
        <v>355</v>
      </c>
    </row>
    <row r="427" spans="1:16" hidden="1">
      <c r="A427" s="64" t="s">
        <v>17049</v>
      </c>
      <c r="B427" s="66" t="s">
        <v>17347</v>
      </c>
      <c r="C427" s="66" t="s">
        <v>17348</v>
      </c>
      <c r="D427" s="67">
        <v>840</v>
      </c>
      <c r="E427" s="67">
        <v>0.54800000000000004</v>
      </c>
      <c r="F427" s="67"/>
      <c r="G427" s="67">
        <v>10.3</v>
      </c>
      <c r="H427" s="67">
        <v>1</v>
      </c>
      <c r="I427" s="67" t="s">
        <v>16617</v>
      </c>
      <c r="J427" s="67" t="s">
        <v>16754</v>
      </c>
      <c r="K427" s="67">
        <v>3</v>
      </c>
      <c r="L427" s="67" t="s">
        <v>16617</v>
      </c>
      <c r="M427" s="67" t="s">
        <v>16617</v>
      </c>
      <c r="N427" s="68">
        <v>43</v>
      </c>
      <c r="O427" s="68">
        <v>26</v>
      </c>
      <c r="P427" s="78">
        <v>355</v>
      </c>
    </row>
    <row r="428" spans="1:16" hidden="1">
      <c r="A428" s="64" t="s">
        <v>17049</v>
      </c>
      <c r="B428" s="66" t="s">
        <v>17349</v>
      </c>
      <c r="C428" s="66" t="s">
        <v>17350</v>
      </c>
      <c r="D428" s="67">
        <v>840</v>
      </c>
      <c r="E428" s="67">
        <v>0.54800000000000004</v>
      </c>
      <c r="F428" s="67"/>
      <c r="G428" s="67">
        <v>10.3</v>
      </c>
      <c r="H428" s="67">
        <v>1</v>
      </c>
      <c r="I428" s="67" t="s">
        <v>16617</v>
      </c>
      <c r="J428" s="67" t="s">
        <v>16754</v>
      </c>
      <c r="K428" s="67">
        <v>3</v>
      </c>
      <c r="L428" s="67" t="s">
        <v>16617</v>
      </c>
      <c r="M428" s="67" t="s">
        <v>16617</v>
      </c>
      <c r="N428" s="68">
        <v>43</v>
      </c>
      <c r="O428" s="68">
        <v>26</v>
      </c>
      <c r="P428" s="78">
        <v>355</v>
      </c>
    </row>
    <row r="429" spans="1:16" hidden="1">
      <c r="A429" s="60" t="s">
        <v>17049</v>
      </c>
      <c r="B429" s="79" t="s">
        <v>17351</v>
      </c>
      <c r="C429" s="79"/>
      <c r="D429" s="62">
        <v>840</v>
      </c>
      <c r="E429" s="62">
        <v>0.54800000000000004</v>
      </c>
      <c r="F429" s="62"/>
      <c r="G429" s="62"/>
      <c r="H429" s="62">
        <v>1</v>
      </c>
      <c r="I429" s="62" t="s">
        <v>16617</v>
      </c>
      <c r="J429" s="62" t="s">
        <v>16754</v>
      </c>
      <c r="K429" s="62">
        <v>3</v>
      </c>
      <c r="L429" s="62" t="s">
        <v>16617</v>
      </c>
      <c r="M429" s="62" t="s">
        <v>16617</v>
      </c>
      <c r="N429" s="63">
        <v>43</v>
      </c>
      <c r="O429" s="63">
        <v>26</v>
      </c>
      <c r="P429" s="63">
        <v>355</v>
      </c>
    </row>
    <row r="430" spans="1:16" hidden="1">
      <c r="A430" s="60" t="s">
        <v>17049</v>
      </c>
      <c r="B430" s="79" t="s">
        <v>17352</v>
      </c>
      <c r="C430" s="79"/>
      <c r="D430" s="62">
        <v>840</v>
      </c>
      <c r="E430" s="62">
        <v>0.54800000000000004</v>
      </c>
      <c r="F430" s="62"/>
      <c r="G430" s="62"/>
      <c r="H430" s="62">
        <v>1</v>
      </c>
      <c r="I430" s="62" t="s">
        <v>16617</v>
      </c>
      <c r="J430" s="62" t="s">
        <v>16754</v>
      </c>
      <c r="K430" s="62">
        <v>3</v>
      </c>
      <c r="L430" s="62" t="s">
        <v>16617</v>
      </c>
      <c r="M430" s="62" t="s">
        <v>16617</v>
      </c>
      <c r="N430" s="63">
        <v>43</v>
      </c>
      <c r="O430" s="63">
        <v>26</v>
      </c>
      <c r="P430" s="63">
        <v>355</v>
      </c>
    </row>
    <row r="431" spans="1:16" hidden="1">
      <c r="A431" s="75" t="s">
        <v>17049</v>
      </c>
      <c r="B431" s="76" t="s">
        <v>17353</v>
      </c>
      <c r="C431" s="66" t="s">
        <v>17354</v>
      </c>
      <c r="D431" s="77">
        <v>840</v>
      </c>
      <c r="E431" s="77">
        <v>0.57699999999999996</v>
      </c>
      <c r="F431" s="77"/>
      <c r="G431" s="77">
        <v>10.3</v>
      </c>
      <c r="H431" s="77">
        <v>1</v>
      </c>
      <c r="I431" s="77" t="s">
        <v>16617</v>
      </c>
      <c r="J431" s="77" t="s">
        <v>16754</v>
      </c>
      <c r="K431" s="77">
        <v>3</v>
      </c>
      <c r="L431" s="77" t="s">
        <v>16617</v>
      </c>
      <c r="M431" s="77" t="s">
        <v>16617</v>
      </c>
      <c r="N431" s="78">
        <v>43</v>
      </c>
      <c r="O431" s="78">
        <v>26</v>
      </c>
      <c r="P431" s="78">
        <v>355</v>
      </c>
    </row>
    <row r="432" spans="1:16" hidden="1">
      <c r="A432" s="60" t="s">
        <v>17049</v>
      </c>
      <c r="B432" s="79" t="s">
        <v>17355</v>
      </c>
      <c r="C432" s="79"/>
      <c r="D432" s="62">
        <v>840</v>
      </c>
      <c r="E432" s="62">
        <v>0.57699999999999996</v>
      </c>
      <c r="F432" s="62"/>
      <c r="G432" s="62">
        <v>10.3</v>
      </c>
      <c r="H432" s="62">
        <v>1</v>
      </c>
      <c r="I432" s="62" t="s">
        <v>16617</v>
      </c>
      <c r="J432" s="62" t="s">
        <v>16754</v>
      </c>
      <c r="K432" s="62">
        <v>3</v>
      </c>
      <c r="L432" s="62" t="s">
        <v>16617</v>
      </c>
      <c r="M432" s="62" t="s">
        <v>16617</v>
      </c>
      <c r="N432" s="63">
        <v>43</v>
      </c>
      <c r="O432" s="63">
        <v>26</v>
      </c>
      <c r="P432" s="63">
        <v>355</v>
      </c>
    </row>
    <row r="433" spans="1:16" hidden="1">
      <c r="A433" s="75" t="s">
        <v>17049</v>
      </c>
      <c r="B433" s="76" t="s">
        <v>17356</v>
      </c>
      <c r="C433" s="76" t="s">
        <v>17357</v>
      </c>
      <c r="D433" s="77">
        <v>840</v>
      </c>
      <c r="E433" s="77">
        <v>0.57699999999999996</v>
      </c>
      <c r="F433" s="77"/>
      <c r="G433" s="77">
        <v>10.8</v>
      </c>
      <c r="H433" s="77">
        <v>1</v>
      </c>
      <c r="I433" s="77" t="s">
        <v>16617</v>
      </c>
      <c r="J433" s="77" t="s">
        <v>16754</v>
      </c>
      <c r="K433" s="77">
        <v>3</v>
      </c>
      <c r="L433" s="77" t="s">
        <v>16617</v>
      </c>
      <c r="M433" s="77" t="s">
        <v>16617</v>
      </c>
      <c r="N433" s="78">
        <v>46</v>
      </c>
      <c r="O433" s="78">
        <v>26</v>
      </c>
      <c r="P433" s="78">
        <v>380</v>
      </c>
    </row>
    <row r="434" spans="1:16" hidden="1">
      <c r="A434" s="75" t="s">
        <v>17049</v>
      </c>
      <c r="B434" s="76" t="s">
        <v>17358</v>
      </c>
      <c r="C434" s="76" t="s">
        <v>17350</v>
      </c>
      <c r="D434" s="77">
        <v>840</v>
      </c>
      <c r="E434" s="77">
        <v>0.55000000000000004</v>
      </c>
      <c r="F434" s="77"/>
      <c r="G434" s="77">
        <v>10.8</v>
      </c>
      <c r="H434" s="77">
        <v>1</v>
      </c>
      <c r="I434" s="77" t="s">
        <v>16617</v>
      </c>
      <c r="J434" s="77" t="s">
        <v>16754</v>
      </c>
      <c r="K434" s="77">
        <v>3</v>
      </c>
      <c r="L434" s="77" t="s">
        <v>16617</v>
      </c>
      <c r="M434" s="77" t="s">
        <v>16617</v>
      </c>
      <c r="N434" s="78">
        <v>46</v>
      </c>
      <c r="O434" s="78">
        <v>26</v>
      </c>
      <c r="P434" s="78">
        <v>380</v>
      </c>
    </row>
    <row r="435" spans="1:16" hidden="1">
      <c r="A435" s="75" t="s">
        <v>17049</v>
      </c>
      <c r="B435" s="76" t="s">
        <v>17358</v>
      </c>
      <c r="C435" s="76" t="s">
        <v>17350</v>
      </c>
      <c r="D435" s="77">
        <v>840</v>
      </c>
      <c r="E435" s="77">
        <v>0.55000000000000004</v>
      </c>
      <c r="F435" s="77"/>
      <c r="G435" s="77">
        <v>10.8</v>
      </c>
      <c r="H435" s="77">
        <v>1</v>
      </c>
      <c r="I435" s="77" t="s">
        <v>16617</v>
      </c>
      <c r="J435" s="77" t="s">
        <v>16754</v>
      </c>
      <c r="K435" s="77">
        <v>3</v>
      </c>
      <c r="L435" s="77" t="s">
        <v>16617</v>
      </c>
      <c r="M435" s="77" t="s">
        <v>16617</v>
      </c>
      <c r="N435" s="78">
        <v>46</v>
      </c>
      <c r="O435" s="78">
        <v>26</v>
      </c>
      <c r="P435" s="78">
        <v>380</v>
      </c>
    </row>
    <row r="436" spans="1:16" hidden="1">
      <c r="A436" s="101" t="s">
        <v>16835</v>
      </c>
      <c r="B436" s="79" t="s">
        <v>17359</v>
      </c>
      <c r="C436" s="79"/>
      <c r="D436" s="63">
        <v>839</v>
      </c>
      <c r="E436" s="63"/>
      <c r="F436" s="63"/>
      <c r="G436" s="63"/>
      <c r="H436" s="63">
        <v>1</v>
      </c>
      <c r="I436" s="62" t="s">
        <v>16617</v>
      </c>
      <c r="J436" s="63" t="s">
        <v>16992</v>
      </c>
      <c r="K436" s="63">
        <v>3</v>
      </c>
      <c r="L436" s="62" t="s">
        <v>16617</v>
      </c>
      <c r="M436" s="62" t="s">
        <v>16617</v>
      </c>
      <c r="N436" s="67"/>
      <c r="O436" s="67"/>
      <c r="P436" s="67">
        <v>452</v>
      </c>
    </row>
    <row r="437" spans="1:16" hidden="1">
      <c r="A437" s="87" t="s">
        <v>16835</v>
      </c>
      <c r="B437" s="66" t="s">
        <v>17360</v>
      </c>
      <c r="C437" s="66" t="s">
        <v>17361</v>
      </c>
      <c r="D437" s="68">
        <v>821</v>
      </c>
      <c r="E437" s="68"/>
      <c r="F437" s="68"/>
      <c r="G437" s="68"/>
      <c r="H437" s="68" t="s">
        <v>16641</v>
      </c>
      <c r="I437" s="67" t="s">
        <v>16617</v>
      </c>
      <c r="J437" s="68" t="s">
        <v>17058</v>
      </c>
      <c r="K437" s="68">
        <v>2</v>
      </c>
      <c r="L437" s="67" t="s">
        <v>16617</v>
      </c>
      <c r="M437" s="68">
        <v>1</v>
      </c>
      <c r="N437" s="67">
        <v>39.9</v>
      </c>
      <c r="O437" s="67"/>
      <c r="P437" s="67">
        <v>290</v>
      </c>
    </row>
    <row r="438" spans="1:16" hidden="1">
      <c r="A438" s="64" t="s">
        <v>17188</v>
      </c>
      <c r="B438" s="66" t="s">
        <v>17362</v>
      </c>
      <c r="C438" s="66" t="s">
        <v>17363</v>
      </c>
      <c r="D438" s="67">
        <v>820</v>
      </c>
      <c r="E438" s="67"/>
      <c r="F438" s="67"/>
      <c r="G438" s="67"/>
      <c r="H438" s="68" t="s">
        <v>16641</v>
      </c>
      <c r="I438" s="67" t="s">
        <v>16617</v>
      </c>
      <c r="J438" s="67" t="s">
        <v>16754</v>
      </c>
      <c r="K438" s="67">
        <v>1</v>
      </c>
      <c r="L438" s="67" t="s">
        <v>16617</v>
      </c>
      <c r="M438" s="67">
        <v>1</v>
      </c>
      <c r="N438" s="68"/>
      <c r="O438" s="68"/>
      <c r="P438" s="68">
        <v>338</v>
      </c>
    </row>
    <row r="439" spans="1:16" hidden="1">
      <c r="A439" s="87" t="s">
        <v>16835</v>
      </c>
      <c r="B439" s="66" t="s">
        <v>17364</v>
      </c>
      <c r="C439" s="66" t="s">
        <v>17365</v>
      </c>
      <c r="D439" s="68">
        <v>817</v>
      </c>
      <c r="E439" s="68"/>
      <c r="F439" s="68"/>
      <c r="G439" s="68"/>
      <c r="H439" s="68" t="s">
        <v>16641</v>
      </c>
      <c r="I439" s="67" t="s">
        <v>16617</v>
      </c>
      <c r="J439" s="68" t="s">
        <v>17058</v>
      </c>
      <c r="K439" s="68">
        <v>2</v>
      </c>
      <c r="L439" s="67" t="s">
        <v>16617</v>
      </c>
      <c r="M439" s="68">
        <v>1</v>
      </c>
      <c r="N439" s="67">
        <v>60.6</v>
      </c>
      <c r="O439" s="67"/>
      <c r="P439" s="67">
        <v>289</v>
      </c>
    </row>
    <row r="440" spans="1:16" hidden="1">
      <c r="A440" s="87" t="s">
        <v>16835</v>
      </c>
      <c r="B440" s="66" t="s">
        <v>17366</v>
      </c>
      <c r="C440" s="66" t="s">
        <v>17367</v>
      </c>
      <c r="D440" s="68">
        <v>817</v>
      </c>
      <c r="E440" s="68"/>
      <c r="F440" s="68"/>
      <c r="G440" s="68"/>
      <c r="H440" s="68" t="s">
        <v>16641</v>
      </c>
      <c r="I440" s="67" t="s">
        <v>16617</v>
      </c>
      <c r="J440" s="68" t="s">
        <v>17058</v>
      </c>
      <c r="K440" s="68">
        <v>2</v>
      </c>
      <c r="L440" s="67" t="s">
        <v>16617</v>
      </c>
      <c r="M440" s="68">
        <v>1</v>
      </c>
      <c r="N440" s="67">
        <v>60.6</v>
      </c>
      <c r="O440" s="67"/>
      <c r="P440" s="67">
        <v>289</v>
      </c>
    </row>
    <row r="441" spans="1:16">
      <c r="A441" s="87" t="s">
        <v>16653</v>
      </c>
      <c r="B441" s="66" t="s">
        <v>17368</v>
      </c>
      <c r="C441" s="66" t="s">
        <v>17369</v>
      </c>
      <c r="D441" s="68">
        <v>803</v>
      </c>
      <c r="E441" s="68"/>
      <c r="F441" s="68"/>
      <c r="G441" s="68"/>
      <c r="H441" s="68" t="s">
        <v>16641</v>
      </c>
      <c r="I441" s="67" t="s">
        <v>16617</v>
      </c>
      <c r="J441" s="68" t="s">
        <v>17058</v>
      </c>
      <c r="K441" s="68">
        <v>1</v>
      </c>
      <c r="L441" s="67" t="s">
        <v>16617</v>
      </c>
      <c r="M441" s="68">
        <v>2</v>
      </c>
      <c r="N441" s="68"/>
      <c r="O441" s="68"/>
      <c r="P441" s="68"/>
    </row>
    <row r="442" spans="1:16" hidden="1">
      <c r="A442" s="87" t="s">
        <v>16835</v>
      </c>
      <c r="B442" s="66" t="s">
        <v>17370</v>
      </c>
      <c r="C442" s="66" t="s">
        <v>17371</v>
      </c>
      <c r="D442" s="68">
        <v>802</v>
      </c>
      <c r="E442" s="68"/>
      <c r="F442" s="68"/>
      <c r="G442" s="68"/>
      <c r="H442" s="68" t="s">
        <v>16641</v>
      </c>
      <c r="I442" s="67" t="s">
        <v>16617</v>
      </c>
      <c r="J442" s="68" t="s">
        <v>17058</v>
      </c>
      <c r="K442" s="68">
        <v>2</v>
      </c>
      <c r="L442" s="67" t="s">
        <v>16617</v>
      </c>
      <c r="M442" s="68">
        <v>1</v>
      </c>
      <c r="N442" s="67">
        <v>46.3</v>
      </c>
      <c r="O442" s="67"/>
      <c r="P442" s="67">
        <v>293</v>
      </c>
    </row>
    <row r="443" spans="1:16" hidden="1">
      <c r="A443" s="64" t="s">
        <v>17049</v>
      </c>
      <c r="B443" s="66" t="s">
        <v>17372</v>
      </c>
      <c r="C443" s="66" t="s">
        <v>17187</v>
      </c>
      <c r="D443" s="67">
        <v>800</v>
      </c>
      <c r="E443" s="67">
        <v>0.6</v>
      </c>
      <c r="F443" s="67">
        <v>7.8</v>
      </c>
      <c r="G443" s="67">
        <v>10.3</v>
      </c>
      <c r="H443" s="67"/>
      <c r="I443" s="67"/>
      <c r="J443" s="67"/>
      <c r="K443" s="67"/>
      <c r="L443" s="67"/>
      <c r="M443" s="67"/>
      <c r="N443" s="68"/>
      <c r="O443" s="68"/>
      <c r="P443" s="68"/>
    </row>
    <row r="444" spans="1:16" hidden="1">
      <c r="A444" s="94" t="s">
        <v>17317</v>
      </c>
      <c r="B444" s="95" t="s">
        <v>17373</v>
      </c>
      <c r="C444" s="95" t="s">
        <v>17374</v>
      </c>
      <c r="D444" s="99">
        <v>800</v>
      </c>
      <c r="E444" s="99"/>
      <c r="F444" s="99">
        <v>8.1999999999999993</v>
      </c>
      <c r="G444" s="99">
        <v>6.7</v>
      </c>
      <c r="H444" s="99">
        <v>2</v>
      </c>
      <c r="I444" s="96" t="s">
        <v>16617</v>
      </c>
      <c r="J444" s="99" t="s">
        <v>16992</v>
      </c>
      <c r="K444" s="99">
        <v>1</v>
      </c>
      <c r="L444" s="96" t="s">
        <v>16617</v>
      </c>
      <c r="M444" s="99">
        <v>1</v>
      </c>
      <c r="N444" s="99">
        <v>66</v>
      </c>
      <c r="O444" s="99">
        <v>23</v>
      </c>
      <c r="P444" s="99">
        <v>390</v>
      </c>
    </row>
    <row r="445" spans="1:16" hidden="1">
      <c r="A445" s="87" t="s">
        <v>16835</v>
      </c>
      <c r="B445" s="66" t="s">
        <v>17375</v>
      </c>
      <c r="C445" s="66" t="s">
        <v>17376</v>
      </c>
      <c r="D445" s="68">
        <v>790</v>
      </c>
      <c r="E445" s="68"/>
      <c r="F445" s="68"/>
      <c r="G445" s="68"/>
      <c r="H445" s="68" t="s">
        <v>16641</v>
      </c>
      <c r="I445" s="67" t="s">
        <v>16617</v>
      </c>
      <c r="J445" s="68" t="s">
        <v>17058</v>
      </c>
      <c r="K445" s="68">
        <v>2</v>
      </c>
      <c r="L445" s="67" t="s">
        <v>16617</v>
      </c>
      <c r="M445" s="68">
        <v>1</v>
      </c>
      <c r="N445" s="67">
        <v>39.9</v>
      </c>
      <c r="O445" s="67"/>
      <c r="P445" s="67">
        <v>285</v>
      </c>
    </row>
    <row r="446" spans="1:16" hidden="1">
      <c r="A446" s="70" t="s">
        <v>16835</v>
      </c>
      <c r="B446" s="71" t="s">
        <v>17377</v>
      </c>
      <c r="C446" s="71" t="s">
        <v>17378</v>
      </c>
      <c r="D446" s="73">
        <v>783</v>
      </c>
      <c r="E446" s="73"/>
      <c r="F446" s="73"/>
      <c r="G446" s="73"/>
      <c r="H446" s="73" t="s">
        <v>16641</v>
      </c>
      <c r="I446" s="72" t="s">
        <v>16617</v>
      </c>
      <c r="J446" s="73" t="s">
        <v>17058</v>
      </c>
      <c r="K446" s="73">
        <v>2</v>
      </c>
      <c r="L446" s="72" t="s">
        <v>16617</v>
      </c>
      <c r="M446" s="73">
        <v>1</v>
      </c>
      <c r="N446" s="72"/>
      <c r="O446" s="72"/>
      <c r="P446" s="72"/>
    </row>
    <row r="447" spans="1:16" hidden="1">
      <c r="A447" s="60" t="s">
        <v>16663</v>
      </c>
      <c r="B447" s="79" t="s">
        <v>17379</v>
      </c>
      <c r="C447" s="79"/>
      <c r="D447" s="63">
        <v>780</v>
      </c>
      <c r="E447" s="63">
        <v>0.57699999999999996</v>
      </c>
      <c r="F447" s="63"/>
      <c r="G447" s="63">
        <v>8.8000000000000007</v>
      </c>
      <c r="H447" s="62" t="s">
        <v>16641</v>
      </c>
      <c r="I447" s="62" t="s">
        <v>16617</v>
      </c>
      <c r="J447" s="63" t="s">
        <v>17058</v>
      </c>
      <c r="K447" s="63">
        <v>1</v>
      </c>
      <c r="L447" s="62" t="s">
        <v>16617</v>
      </c>
      <c r="M447" s="63">
        <v>1</v>
      </c>
      <c r="N447" s="63">
        <v>31.3</v>
      </c>
      <c r="O447" s="63">
        <v>22.6</v>
      </c>
      <c r="P447" s="63">
        <v>244</v>
      </c>
    </row>
    <row r="448" spans="1:16" hidden="1">
      <c r="A448" s="87" t="s">
        <v>16934</v>
      </c>
      <c r="B448" s="66" t="s">
        <v>17380</v>
      </c>
      <c r="C448" s="66" t="s">
        <v>17381</v>
      </c>
      <c r="D448" s="68">
        <v>778</v>
      </c>
      <c r="E448" s="68">
        <v>0.63300000000000001</v>
      </c>
      <c r="F448" s="68">
        <v>8</v>
      </c>
      <c r="G448" s="68">
        <v>6.7</v>
      </c>
      <c r="H448" s="68" t="s">
        <v>16641</v>
      </c>
      <c r="I448" s="67" t="s">
        <v>16617</v>
      </c>
      <c r="J448" s="68" t="s">
        <v>17382</v>
      </c>
      <c r="K448" s="68">
        <v>1</v>
      </c>
      <c r="L448" s="67" t="s">
        <v>16617</v>
      </c>
      <c r="M448" s="68">
        <v>1</v>
      </c>
      <c r="N448" s="67">
        <v>65.900000000000006</v>
      </c>
      <c r="O448" s="67">
        <v>25.6</v>
      </c>
      <c r="P448" s="67">
        <v>445</v>
      </c>
    </row>
    <row r="449" spans="1:16" hidden="1">
      <c r="A449" s="64" t="s">
        <v>17049</v>
      </c>
      <c r="B449" s="66" t="s">
        <v>17383</v>
      </c>
      <c r="C449" s="66" t="s">
        <v>17384</v>
      </c>
      <c r="D449" s="77">
        <v>776</v>
      </c>
      <c r="E449" s="67">
        <v>0.57699999999999996</v>
      </c>
      <c r="F449" s="67"/>
      <c r="G449" s="67">
        <v>10.3</v>
      </c>
      <c r="H449" s="67">
        <v>1</v>
      </c>
      <c r="I449" s="67" t="s">
        <v>16617</v>
      </c>
      <c r="J449" s="67" t="s">
        <v>16754</v>
      </c>
      <c r="K449" s="67">
        <v>3</v>
      </c>
      <c r="L449" s="67" t="s">
        <v>16617</v>
      </c>
      <c r="M449" s="67" t="s">
        <v>16617</v>
      </c>
      <c r="N449" s="68">
        <v>43</v>
      </c>
      <c r="O449" s="68">
        <v>26</v>
      </c>
      <c r="P449" s="78">
        <v>355</v>
      </c>
    </row>
    <row r="450" spans="1:16" hidden="1">
      <c r="A450" s="64" t="s">
        <v>17049</v>
      </c>
      <c r="B450" s="66" t="s">
        <v>17385</v>
      </c>
      <c r="C450" s="66" t="s">
        <v>17386</v>
      </c>
      <c r="D450" s="77">
        <v>776</v>
      </c>
      <c r="E450" s="67">
        <v>0.57699999999999996</v>
      </c>
      <c r="F450" s="67"/>
      <c r="G450" s="67">
        <v>10.3</v>
      </c>
      <c r="H450" s="67">
        <v>1</v>
      </c>
      <c r="I450" s="67" t="s">
        <v>16617</v>
      </c>
      <c r="J450" s="67" t="s">
        <v>16754</v>
      </c>
      <c r="K450" s="67">
        <v>3</v>
      </c>
      <c r="L450" s="67" t="s">
        <v>16617</v>
      </c>
      <c r="M450" s="67" t="s">
        <v>16617</v>
      </c>
      <c r="N450" s="68">
        <v>43</v>
      </c>
      <c r="O450" s="68">
        <v>26</v>
      </c>
      <c r="P450" s="78">
        <v>355</v>
      </c>
    </row>
    <row r="451" spans="1:16" hidden="1">
      <c r="A451" s="64" t="s">
        <v>17049</v>
      </c>
      <c r="B451" s="66" t="s">
        <v>17387</v>
      </c>
      <c r="C451" s="66" t="s">
        <v>17388</v>
      </c>
      <c r="D451" s="77">
        <v>776</v>
      </c>
      <c r="E451" s="67">
        <v>0.57699999999999996</v>
      </c>
      <c r="F451" s="67"/>
      <c r="G451" s="67">
        <v>10.3</v>
      </c>
      <c r="H451" s="67">
        <v>1</v>
      </c>
      <c r="I451" s="67" t="s">
        <v>16617</v>
      </c>
      <c r="J451" s="67" t="s">
        <v>16754</v>
      </c>
      <c r="K451" s="67">
        <v>3</v>
      </c>
      <c r="L451" s="67" t="s">
        <v>16617</v>
      </c>
      <c r="M451" s="67" t="s">
        <v>16617</v>
      </c>
      <c r="N451" s="68">
        <v>43</v>
      </c>
      <c r="O451" s="68">
        <v>26</v>
      </c>
      <c r="P451" s="78">
        <v>355</v>
      </c>
    </row>
    <row r="452" spans="1:16" hidden="1">
      <c r="A452" s="64" t="s">
        <v>17049</v>
      </c>
      <c r="B452" s="66" t="s">
        <v>17389</v>
      </c>
      <c r="C452" s="66" t="s">
        <v>17354</v>
      </c>
      <c r="D452" s="77">
        <v>776</v>
      </c>
      <c r="E452" s="67">
        <v>0.57699999999999996</v>
      </c>
      <c r="F452" s="67"/>
      <c r="G452" s="67">
        <v>10.3</v>
      </c>
      <c r="H452" s="67">
        <v>1</v>
      </c>
      <c r="I452" s="67" t="s">
        <v>16617</v>
      </c>
      <c r="J452" s="67" t="s">
        <v>16754</v>
      </c>
      <c r="K452" s="67">
        <v>3</v>
      </c>
      <c r="L452" s="67" t="s">
        <v>16617</v>
      </c>
      <c r="M452" s="67" t="s">
        <v>16617</v>
      </c>
      <c r="N452" s="68">
        <v>43</v>
      </c>
      <c r="O452" s="68">
        <v>26</v>
      </c>
      <c r="P452" s="78">
        <v>355</v>
      </c>
    </row>
    <row r="453" spans="1:16" hidden="1">
      <c r="A453" s="64" t="s">
        <v>17049</v>
      </c>
      <c r="B453" s="66" t="s">
        <v>17390</v>
      </c>
      <c r="C453" s="66" t="s">
        <v>17391</v>
      </c>
      <c r="D453" s="77">
        <v>776</v>
      </c>
      <c r="E453" s="67">
        <v>0.57699999999999996</v>
      </c>
      <c r="F453" s="67"/>
      <c r="G453" s="67">
        <v>10.3</v>
      </c>
      <c r="H453" s="67">
        <v>1</v>
      </c>
      <c r="I453" s="67" t="s">
        <v>16617</v>
      </c>
      <c r="J453" s="67" t="s">
        <v>16754</v>
      </c>
      <c r="K453" s="67">
        <v>3</v>
      </c>
      <c r="L453" s="67" t="s">
        <v>16617</v>
      </c>
      <c r="M453" s="67" t="s">
        <v>16617</v>
      </c>
      <c r="N453" s="68">
        <v>43</v>
      </c>
      <c r="O453" s="68">
        <v>26</v>
      </c>
      <c r="P453" s="78">
        <v>355</v>
      </c>
    </row>
    <row r="454" spans="1:16" hidden="1">
      <c r="A454" s="64" t="s">
        <v>17049</v>
      </c>
      <c r="B454" s="66" t="s">
        <v>17392</v>
      </c>
      <c r="C454" s="66" t="s">
        <v>17393</v>
      </c>
      <c r="D454" s="77">
        <v>776</v>
      </c>
      <c r="E454" s="67">
        <v>0.57699999999999996</v>
      </c>
      <c r="F454" s="67"/>
      <c r="G454" s="67">
        <v>10.3</v>
      </c>
      <c r="H454" s="67">
        <v>1</v>
      </c>
      <c r="I454" s="67" t="s">
        <v>16617</v>
      </c>
      <c r="J454" s="67" t="s">
        <v>16754</v>
      </c>
      <c r="K454" s="67">
        <v>3</v>
      </c>
      <c r="L454" s="67" t="s">
        <v>16617</v>
      </c>
      <c r="M454" s="67" t="s">
        <v>16617</v>
      </c>
      <c r="N454" s="68">
        <v>43</v>
      </c>
      <c r="O454" s="68">
        <v>26</v>
      </c>
      <c r="P454" s="78">
        <v>355</v>
      </c>
    </row>
    <row r="455" spans="1:16" hidden="1">
      <c r="A455" s="75" t="s">
        <v>17049</v>
      </c>
      <c r="B455" s="76" t="s">
        <v>17394</v>
      </c>
      <c r="C455" s="66" t="s">
        <v>17395</v>
      </c>
      <c r="D455" s="77">
        <v>776</v>
      </c>
      <c r="E455" s="77">
        <v>0.57699999999999996</v>
      </c>
      <c r="F455" s="77"/>
      <c r="G455" s="77">
        <v>10.3</v>
      </c>
      <c r="H455" s="77">
        <v>1</v>
      </c>
      <c r="I455" s="77" t="s">
        <v>16617</v>
      </c>
      <c r="J455" s="77" t="s">
        <v>16754</v>
      </c>
      <c r="K455" s="77">
        <v>3</v>
      </c>
      <c r="L455" s="77" t="s">
        <v>16617</v>
      </c>
      <c r="M455" s="77" t="s">
        <v>16617</v>
      </c>
      <c r="N455" s="78">
        <v>43</v>
      </c>
      <c r="O455" s="78">
        <v>26</v>
      </c>
      <c r="P455" s="78">
        <v>355</v>
      </c>
    </row>
    <row r="456" spans="1:16" hidden="1">
      <c r="A456" s="60" t="s">
        <v>17049</v>
      </c>
      <c r="B456" s="79" t="s">
        <v>17396</v>
      </c>
      <c r="C456" s="79"/>
      <c r="D456" s="62">
        <v>776</v>
      </c>
      <c r="E456" s="62">
        <v>0.57699999999999996</v>
      </c>
      <c r="F456" s="62"/>
      <c r="G456" s="62">
        <v>10.3</v>
      </c>
      <c r="H456" s="62">
        <v>1</v>
      </c>
      <c r="I456" s="62" t="s">
        <v>16617</v>
      </c>
      <c r="J456" s="62" t="s">
        <v>16754</v>
      </c>
      <c r="K456" s="62">
        <v>3</v>
      </c>
      <c r="L456" s="62" t="s">
        <v>16617</v>
      </c>
      <c r="M456" s="62" t="s">
        <v>16617</v>
      </c>
      <c r="N456" s="63">
        <v>43</v>
      </c>
      <c r="O456" s="63">
        <v>26</v>
      </c>
      <c r="P456" s="63">
        <v>355</v>
      </c>
    </row>
    <row r="457" spans="1:16" hidden="1">
      <c r="A457" s="60" t="s">
        <v>17049</v>
      </c>
      <c r="B457" s="79" t="s">
        <v>17397</v>
      </c>
      <c r="C457" s="79"/>
      <c r="D457" s="62">
        <v>776</v>
      </c>
      <c r="E457" s="62">
        <v>0.57699999999999996</v>
      </c>
      <c r="F457" s="62"/>
      <c r="G457" s="62">
        <v>10.3</v>
      </c>
      <c r="H457" s="62">
        <v>1</v>
      </c>
      <c r="I457" s="62" t="s">
        <v>16617</v>
      </c>
      <c r="J457" s="62" t="s">
        <v>16754</v>
      </c>
      <c r="K457" s="62">
        <v>3</v>
      </c>
      <c r="L457" s="62" t="s">
        <v>16617</v>
      </c>
      <c r="M457" s="62" t="s">
        <v>16617</v>
      </c>
      <c r="N457" s="63">
        <v>43</v>
      </c>
      <c r="O457" s="63">
        <v>26</v>
      </c>
      <c r="P457" s="63">
        <v>355</v>
      </c>
    </row>
    <row r="458" spans="1:16" hidden="1">
      <c r="A458" s="60" t="s">
        <v>17049</v>
      </c>
      <c r="B458" s="79" t="s">
        <v>17398</v>
      </c>
      <c r="C458" s="79"/>
      <c r="D458" s="62">
        <v>776</v>
      </c>
      <c r="E458" s="62">
        <v>0.57699999999999996</v>
      </c>
      <c r="F458" s="62"/>
      <c r="G458" s="62">
        <v>10.3</v>
      </c>
      <c r="H458" s="62">
        <v>1</v>
      </c>
      <c r="I458" s="62" t="s">
        <v>16617</v>
      </c>
      <c r="J458" s="62" t="s">
        <v>16754</v>
      </c>
      <c r="K458" s="62">
        <v>3</v>
      </c>
      <c r="L458" s="62" t="s">
        <v>16617</v>
      </c>
      <c r="M458" s="62" t="s">
        <v>16617</v>
      </c>
      <c r="N458" s="63">
        <v>43</v>
      </c>
      <c r="O458" s="63">
        <v>26</v>
      </c>
      <c r="P458" s="63">
        <v>355</v>
      </c>
    </row>
    <row r="459" spans="1:16" hidden="1">
      <c r="A459" s="75" t="s">
        <v>17049</v>
      </c>
      <c r="B459" s="76" t="s">
        <v>17399</v>
      </c>
      <c r="C459" s="76" t="s">
        <v>17400</v>
      </c>
      <c r="D459" s="77">
        <v>776</v>
      </c>
      <c r="E459" s="77">
        <v>0.57699999999999996</v>
      </c>
      <c r="F459" s="77"/>
      <c r="G459" s="77">
        <v>10.8</v>
      </c>
      <c r="H459" s="77">
        <v>1</v>
      </c>
      <c r="I459" s="77" t="s">
        <v>16617</v>
      </c>
      <c r="J459" s="77" t="s">
        <v>16754</v>
      </c>
      <c r="K459" s="77">
        <v>3</v>
      </c>
      <c r="L459" s="77" t="s">
        <v>16617</v>
      </c>
      <c r="M459" s="77" t="s">
        <v>16617</v>
      </c>
      <c r="N459" s="78">
        <v>46</v>
      </c>
      <c r="O459" s="78">
        <v>26</v>
      </c>
      <c r="P459" s="78">
        <v>380</v>
      </c>
    </row>
    <row r="460" spans="1:16" hidden="1">
      <c r="A460" s="75" t="s">
        <v>17049</v>
      </c>
      <c r="B460" s="76" t="s">
        <v>17401</v>
      </c>
      <c r="C460" s="76" t="s">
        <v>17400</v>
      </c>
      <c r="D460" s="77">
        <v>776</v>
      </c>
      <c r="E460" s="77">
        <v>0.57699999999999996</v>
      </c>
      <c r="F460" s="77"/>
      <c r="G460" s="77">
        <v>10.8</v>
      </c>
      <c r="H460" s="77">
        <v>1</v>
      </c>
      <c r="I460" s="77" t="s">
        <v>16617</v>
      </c>
      <c r="J460" s="77" t="s">
        <v>16754</v>
      </c>
      <c r="K460" s="77">
        <v>3</v>
      </c>
      <c r="L460" s="77" t="s">
        <v>16617</v>
      </c>
      <c r="M460" s="77" t="s">
        <v>16617</v>
      </c>
      <c r="N460" s="78">
        <v>46</v>
      </c>
      <c r="O460" s="78">
        <v>26</v>
      </c>
      <c r="P460" s="78">
        <v>380</v>
      </c>
    </row>
    <row r="461" spans="1:16" hidden="1">
      <c r="A461" s="75" t="s">
        <v>17049</v>
      </c>
      <c r="B461" s="76" t="s">
        <v>17402</v>
      </c>
      <c r="C461" s="76" t="s">
        <v>17357</v>
      </c>
      <c r="D461" s="77">
        <v>776</v>
      </c>
      <c r="E461" s="77">
        <v>0.57699999999999996</v>
      </c>
      <c r="F461" s="77"/>
      <c r="G461" s="77">
        <v>10.8</v>
      </c>
      <c r="H461" s="77">
        <v>1</v>
      </c>
      <c r="I461" s="77" t="s">
        <v>16617</v>
      </c>
      <c r="J461" s="77" t="s">
        <v>16754</v>
      </c>
      <c r="K461" s="77">
        <v>3</v>
      </c>
      <c r="L461" s="77" t="s">
        <v>16617</v>
      </c>
      <c r="M461" s="77" t="s">
        <v>16617</v>
      </c>
      <c r="N461" s="78">
        <v>46</v>
      </c>
      <c r="O461" s="78">
        <v>26</v>
      </c>
      <c r="P461" s="78">
        <v>380</v>
      </c>
    </row>
    <row r="462" spans="1:16" hidden="1">
      <c r="A462" s="75" t="s">
        <v>17049</v>
      </c>
      <c r="B462" s="76" t="s">
        <v>17403</v>
      </c>
      <c r="C462" s="66" t="s">
        <v>17404</v>
      </c>
      <c r="D462" s="77">
        <v>776</v>
      </c>
      <c r="E462" s="77">
        <v>0.57699999999999996</v>
      </c>
      <c r="F462" s="77"/>
      <c r="G462" s="77">
        <v>10.8</v>
      </c>
      <c r="H462" s="77">
        <v>1</v>
      </c>
      <c r="I462" s="77" t="s">
        <v>16617</v>
      </c>
      <c r="J462" s="77" t="s">
        <v>16754</v>
      </c>
      <c r="K462" s="77">
        <v>3</v>
      </c>
      <c r="L462" s="77" t="s">
        <v>16617</v>
      </c>
      <c r="M462" s="77" t="s">
        <v>16617</v>
      </c>
      <c r="N462" s="78">
        <v>46</v>
      </c>
      <c r="O462" s="78">
        <v>26</v>
      </c>
      <c r="P462" s="78">
        <v>380</v>
      </c>
    </row>
    <row r="463" spans="1:16" hidden="1">
      <c r="A463" s="75" t="s">
        <v>17049</v>
      </c>
      <c r="B463" s="76" t="s">
        <v>17405</v>
      </c>
      <c r="C463" s="76" t="s">
        <v>17393</v>
      </c>
      <c r="D463" s="77">
        <v>776</v>
      </c>
      <c r="E463" s="77">
        <v>0.57699999999999996</v>
      </c>
      <c r="F463" s="77"/>
      <c r="G463" s="77">
        <v>10.8</v>
      </c>
      <c r="H463" s="77">
        <v>1</v>
      </c>
      <c r="I463" s="77" t="s">
        <v>16617</v>
      </c>
      <c r="J463" s="77" t="s">
        <v>16754</v>
      </c>
      <c r="K463" s="77">
        <v>3</v>
      </c>
      <c r="L463" s="77" t="s">
        <v>16617</v>
      </c>
      <c r="M463" s="77" t="s">
        <v>16617</v>
      </c>
      <c r="N463" s="78">
        <v>46</v>
      </c>
      <c r="O463" s="78">
        <v>26</v>
      </c>
      <c r="P463" s="78">
        <v>380</v>
      </c>
    </row>
    <row r="464" spans="1:16" hidden="1">
      <c r="A464" s="60" t="s">
        <v>17049</v>
      </c>
      <c r="B464" s="79" t="s">
        <v>17406</v>
      </c>
      <c r="C464" s="79"/>
      <c r="D464" s="62">
        <v>776</v>
      </c>
      <c r="E464" s="62">
        <v>0.57699999999999996</v>
      </c>
      <c r="F464" s="62"/>
      <c r="G464" s="62">
        <v>10.8</v>
      </c>
      <c r="H464" s="62">
        <v>1</v>
      </c>
      <c r="I464" s="62" t="s">
        <v>16617</v>
      </c>
      <c r="J464" s="62" t="s">
        <v>16754</v>
      </c>
      <c r="K464" s="62">
        <v>3</v>
      </c>
      <c r="L464" s="62" t="s">
        <v>16617</v>
      </c>
      <c r="M464" s="62" t="s">
        <v>16617</v>
      </c>
      <c r="N464" s="63">
        <v>46</v>
      </c>
      <c r="O464" s="63">
        <v>26</v>
      </c>
      <c r="P464" s="63">
        <v>380</v>
      </c>
    </row>
    <row r="465" spans="1:16" hidden="1">
      <c r="A465" s="60" t="s">
        <v>17049</v>
      </c>
      <c r="B465" s="79" t="s">
        <v>17407</v>
      </c>
      <c r="C465" s="79"/>
      <c r="D465" s="62">
        <v>776</v>
      </c>
      <c r="E465" s="62">
        <v>0.57699999999999996</v>
      </c>
      <c r="F465" s="62"/>
      <c r="G465" s="62">
        <v>10.8</v>
      </c>
      <c r="H465" s="62">
        <v>1</v>
      </c>
      <c r="I465" s="62" t="s">
        <v>16617</v>
      </c>
      <c r="J465" s="62" t="s">
        <v>16754</v>
      </c>
      <c r="K465" s="62">
        <v>3</v>
      </c>
      <c r="L465" s="62" t="s">
        <v>16617</v>
      </c>
      <c r="M465" s="62" t="s">
        <v>16617</v>
      </c>
      <c r="N465" s="63">
        <v>46</v>
      </c>
      <c r="O465" s="63">
        <v>26</v>
      </c>
      <c r="P465" s="63">
        <v>380</v>
      </c>
    </row>
    <row r="466" spans="1:16" hidden="1">
      <c r="A466" s="60" t="s">
        <v>17049</v>
      </c>
      <c r="B466" s="79" t="s">
        <v>17408</v>
      </c>
      <c r="C466" s="79"/>
      <c r="D466" s="62">
        <v>776</v>
      </c>
      <c r="E466" s="62">
        <v>0.57699999999999996</v>
      </c>
      <c r="F466" s="62"/>
      <c r="G466" s="62">
        <v>10.8</v>
      </c>
      <c r="H466" s="62">
        <v>1</v>
      </c>
      <c r="I466" s="62" t="s">
        <v>16617</v>
      </c>
      <c r="J466" s="62" t="s">
        <v>16754</v>
      </c>
      <c r="K466" s="62">
        <v>3</v>
      </c>
      <c r="L466" s="62" t="s">
        <v>16617</v>
      </c>
      <c r="M466" s="62" t="s">
        <v>16617</v>
      </c>
      <c r="N466" s="63">
        <v>46</v>
      </c>
      <c r="O466" s="63">
        <v>26</v>
      </c>
      <c r="P466" s="63">
        <v>380</v>
      </c>
    </row>
    <row r="467" spans="1:16" hidden="1">
      <c r="A467" s="75" t="s">
        <v>17049</v>
      </c>
      <c r="B467" s="76" t="s">
        <v>17409</v>
      </c>
      <c r="C467" s="66" t="s">
        <v>17404</v>
      </c>
      <c r="D467" s="77">
        <v>776</v>
      </c>
      <c r="E467" s="77">
        <v>0.57699999999999996</v>
      </c>
      <c r="F467" s="77"/>
      <c r="G467" s="77">
        <v>10.8</v>
      </c>
      <c r="H467" s="77">
        <v>1</v>
      </c>
      <c r="I467" s="77" t="s">
        <v>16617</v>
      </c>
      <c r="J467" s="77" t="s">
        <v>16754</v>
      </c>
      <c r="K467" s="77">
        <v>3</v>
      </c>
      <c r="L467" s="77" t="s">
        <v>16617</v>
      </c>
      <c r="M467" s="77" t="s">
        <v>16617</v>
      </c>
      <c r="N467" s="78">
        <v>46</v>
      </c>
      <c r="O467" s="78">
        <v>26</v>
      </c>
      <c r="P467" s="78">
        <v>380</v>
      </c>
    </row>
    <row r="468" spans="1:16" hidden="1">
      <c r="A468" s="60" t="s">
        <v>17049</v>
      </c>
      <c r="B468" s="79" t="s">
        <v>17410</v>
      </c>
      <c r="C468" s="79"/>
      <c r="D468" s="62">
        <v>776</v>
      </c>
      <c r="E468" s="62">
        <v>0.57699999999999996</v>
      </c>
      <c r="F468" s="62"/>
      <c r="G468" s="62">
        <v>10.8</v>
      </c>
      <c r="H468" s="62">
        <v>1</v>
      </c>
      <c r="I468" s="62" t="s">
        <v>16617</v>
      </c>
      <c r="J468" s="62" t="s">
        <v>16754</v>
      </c>
      <c r="K468" s="62">
        <v>3</v>
      </c>
      <c r="L468" s="62" t="s">
        <v>16617</v>
      </c>
      <c r="M468" s="62" t="s">
        <v>16617</v>
      </c>
      <c r="N468" s="63">
        <v>46</v>
      </c>
      <c r="O468" s="63">
        <v>26</v>
      </c>
      <c r="P468" s="63">
        <v>380</v>
      </c>
    </row>
    <row r="469" spans="1:16" hidden="1">
      <c r="A469" s="87" t="s">
        <v>16835</v>
      </c>
      <c r="B469" s="66" t="s">
        <v>17411</v>
      </c>
      <c r="C469" s="66" t="s">
        <v>17284</v>
      </c>
      <c r="D469" s="68">
        <v>776</v>
      </c>
      <c r="E469" s="68">
        <v>0.55800000000000005</v>
      </c>
      <c r="F469" s="68"/>
      <c r="G469" s="68"/>
      <c r="H469" s="68">
        <v>1</v>
      </c>
      <c r="I469" s="67" t="s">
        <v>16617</v>
      </c>
      <c r="J469" s="68" t="s">
        <v>16992</v>
      </c>
      <c r="K469" s="68">
        <v>3</v>
      </c>
      <c r="L469" s="67" t="s">
        <v>16617</v>
      </c>
      <c r="M469" s="67" t="s">
        <v>16617</v>
      </c>
      <c r="N469" s="67"/>
      <c r="O469" s="67"/>
      <c r="P469" s="67">
        <v>418</v>
      </c>
    </row>
    <row r="470" spans="1:16" hidden="1">
      <c r="A470" s="64" t="s">
        <v>17049</v>
      </c>
      <c r="B470" s="66" t="s">
        <v>17412</v>
      </c>
      <c r="C470" s="66" t="s">
        <v>17413</v>
      </c>
      <c r="D470" s="67">
        <v>755</v>
      </c>
      <c r="E470" s="67">
        <v>0.55600000000000005</v>
      </c>
      <c r="F470" s="67"/>
      <c r="G470" s="67">
        <v>8.3000000000000007</v>
      </c>
      <c r="H470" s="67">
        <v>1</v>
      </c>
      <c r="I470" s="67" t="s">
        <v>16617</v>
      </c>
      <c r="J470" s="67" t="s">
        <v>16754</v>
      </c>
      <c r="K470" s="67">
        <v>3</v>
      </c>
      <c r="L470" s="67" t="s">
        <v>16617</v>
      </c>
      <c r="M470" s="67" t="s">
        <v>16617</v>
      </c>
      <c r="N470" s="68">
        <v>43</v>
      </c>
      <c r="O470" s="68">
        <v>26</v>
      </c>
      <c r="P470" s="78">
        <v>336</v>
      </c>
    </row>
    <row r="471" spans="1:16" hidden="1">
      <c r="A471" s="64" t="s">
        <v>17049</v>
      </c>
      <c r="B471" s="66" t="s">
        <v>17414</v>
      </c>
      <c r="C471" s="66" t="s">
        <v>17415</v>
      </c>
      <c r="D471" s="67">
        <v>755</v>
      </c>
      <c r="E471" s="67">
        <v>0.55600000000000005</v>
      </c>
      <c r="F471" s="67"/>
      <c r="G471" s="67">
        <v>8.3000000000000007</v>
      </c>
      <c r="H471" s="67">
        <v>1</v>
      </c>
      <c r="I471" s="67" t="s">
        <v>16617</v>
      </c>
      <c r="J471" s="67" t="s">
        <v>16754</v>
      </c>
      <c r="K471" s="67">
        <v>3</v>
      </c>
      <c r="L471" s="67" t="s">
        <v>16617</v>
      </c>
      <c r="M471" s="67" t="s">
        <v>16617</v>
      </c>
      <c r="N471" s="68">
        <v>43</v>
      </c>
      <c r="O471" s="68">
        <v>26</v>
      </c>
      <c r="P471" s="78">
        <v>336</v>
      </c>
    </row>
    <row r="472" spans="1:16" hidden="1">
      <c r="A472" s="60" t="s">
        <v>17049</v>
      </c>
      <c r="B472" s="79" t="s">
        <v>17416</v>
      </c>
      <c r="C472" s="79"/>
      <c r="D472" s="62">
        <v>755</v>
      </c>
      <c r="E472" s="62"/>
      <c r="F472" s="62"/>
      <c r="G472" s="62"/>
      <c r="H472" s="62">
        <v>1</v>
      </c>
      <c r="I472" s="62" t="s">
        <v>16617</v>
      </c>
      <c r="J472" s="62" t="s">
        <v>16754</v>
      </c>
      <c r="K472" s="62">
        <v>3</v>
      </c>
      <c r="L472" s="62" t="s">
        <v>16617</v>
      </c>
      <c r="M472" s="62" t="s">
        <v>16617</v>
      </c>
      <c r="N472" s="63">
        <v>43</v>
      </c>
      <c r="O472" s="63">
        <v>26</v>
      </c>
      <c r="P472" s="63">
        <v>336</v>
      </c>
    </row>
    <row r="473" spans="1:16" hidden="1">
      <c r="A473" s="75" t="s">
        <v>17049</v>
      </c>
      <c r="B473" s="76" t="s">
        <v>17417</v>
      </c>
      <c r="C473" s="76" t="s">
        <v>17418</v>
      </c>
      <c r="D473" s="77">
        <v>755</v>
      </c>
      <c r="E473" s="77"/>
      <c r="F473" s="77"/>
      <c r="G473" s="77"/>
      <c r="H473" s="77">
        <v>1</v>
      </c>
      <c r="I473" s="77" t="s">
        <v>16617</v>
      </c>
      <c r="J473" s="77" t="s">
        <v>16754</v>
      </c>
      <c r="K473" s="77">
        <v>3</v>
      </c>
      <c r="L473" s="77" t="s">
        <v>16617</v>
      </c>
      <c r="M473" s="77" t="s">
        <v>16617</v>
      </c>
      <c r="N473" s="78">
        <v>43</v>
      </c>
      <c r="O473" s="78">
        <v>26</v>
      </c>
      <c r="P473" s="78">
        <v>336</v>
      </c>
    </row>
    <row r="474" spans="1:16" hidden="1">
      <c r="A474" s="94" t="s">
        <v>17317</v>
      </c>
      <c r="B474" s="95" t="s">
        <v>17419</v>
      </c>
      <c r="C474" s="95" t="s">
        <v>17420</v>
      </c>
      <c r="D474" s="99">
        <v>751</v>
      </c>
      <c r="E474" s="99"/>
      <c r="F474" s="99">
        <v>8.1</v>
      </c>
      <c r="G474" s="99">
        <v>6.7</v>
      </c>
      <c r="H474" s="99">
        <v>2</v>
      </c>
      <c r="I474" s="96" t="s">
        <v>16617</v>
      </c>
      <c r="J474" s="99" t="s">
        <v>16992</v>
      </c>
      <c r="K474" s="99">
        <v>1</v>
      </c>
      <c r="L474" s="96" t="s">
        <v>16617</v>
      </c>
      <c r="M474" s="99">
        <v>1</v>
      </c>
      <c r="N474" s="99">
        <v>66</v>
      </c>
      <c r="O474" s="99">
        <v>23</v>
      </c>
      <c r="P474" s="99">
        <v>390</v>
      </c>
    </row>
    <row r="475" spans="1:16" hidden="1">
      <c r="A475" s="94" t="s">
        <v>17317</v>
      </c>
      <c r="B475" s="95" t="s">
        <v>17421</v>
      </c>
      <c r="C475" s="95" t="s">
        <v>17422</v>
      </c>
      <c r="D475" s="99">
        <v>751</v>
      </c>
      <c r="E475" s="99"/>
      <c r="F475" s="99">
        <v>8.1</v>
      </c>
      <c r="G475" s="99">
        <v>6.7</v>
      </c>
      <c r="H475" s="99">
        <v>2</v>
      </c>
      <c r="I475" s="96" t="s">
        <v>16617</v>
      </c>
      <c r="J475" s="99" t="s">
        <v>16992</v>
      </c>
      <c r="K475" s="99">
        <v>1</v>
      </c>
      <c r="L475" s="96" t="s">
        <v>16617</v>
      </c>
      <c r="M475" s="99">
        <v>1</v>
      </c>
      <c r="N475" s="99">
        <v>66</v>
      </c>
      <c r="O475" s="99">
        <v>23</v>
      </c>
      <c r="P475" s="99">
        <v>390</v>
      </c>
    </row>
    <row r="476" spans="1:16" hidden="1">
      <c r="A476" s="87" t="s">
        <v>16934</v>
      </c>
      <c r="B476" s="66" t="s">
        <v>17423</v>
      </c>
      <c r="C476" s="66" t="s">
        <v>17424</v>
      </c>
      <c r="D476" s="68">
        <v>751</v>
      </c>
      <c r="E476" s="68">
        <v>0.64900000000000002</v>
      </c>
      <c r="F476" s="68">
        <v>8</v>
      </c>
      <c r="G476" s="68">
        <v>6.7</v>
      </c>
      <c r="H476" s="68" t="s">
        <v>16641</v>
      </c>
      <c r="I476" s="67" t="s">
        <v>16617</v>
      </c>
      <c r="J476" s="68" t="s">
        <v>17382</v>
      </c>
      <c r="K476" s="68">
        <v>1</v>
      </c>
      <c r="L476" s="67" t="s">
        <v>16617</v>
      </c>
      <c r="M476" s="68">
        <v>1</v>
      </c>
      <c r="N476" s="67">
        <v>65.900000000000006</v>
      </c>
      <c r="O476" s="67">
        <v>25.6</v>
      </c>
      <c r="P476" s="67">
        <v>441</v>
      </c>
    </row>
    <row r="477" spans="1:16" hidden="1">
      <c r="A477" s="87" t="s">
        <v>16934</v>
      </c>
      <c r="B477" s="66" t="s">
        <v>17425</v>
      </c>
      <c r="C477" s="66" t="s">
        <v>17426</v>
      </c>
      <c r="D477" s="68">
        <v>751</v>
      </c>
      <c r="E477" s="68">
        <v>0.64900000000000002</v>
      </c>
      <c r="F477" s="68">
        <v>8</v>
      </c>
      <c r="G477" s="68">
        <v>6.7</v>
      </c>
      <c r="H477" s="68" t="s">
        <v>16641</v>
      </c>
      <c r="I477" s="67" t="s">
        <v>16617</v>
      </c>
      <c r="J477" s="68" t="s">
        <v>17382</v>
      </c>
      <c r="K477" s="68">
        <v>1</v>
      </c>
      <c r="L477" s="67" t="s">
        <v>16617</v>
      </c>
      <c r="M477" s="68">
        <v>1</v>
      </c>
      <c r="N477" s="67">
        <v>65.900000000000006</v>
      </c>
      <c r="O477" s="67">
        <v>25.6</v>
      </c>
      <c r="P477" s="67">
        <v>445</v>
      </c>
    </row>
    <row r="478" spans="1:16" hidden="1">
      <c r="A478" s="64" t="s">
        <v>17049</v>
      </c>
      <c r="B478" s="66" t="s">
        <v>17427</v>
      </c>
      <c r="C478" s="66" t="s">
        <v>17238</v>
      </c>
      <c r="D478" s="67">
        <v>750</v>
      </c>
      <c r="E478" s="67">
        <v>0.57699999999999996</v>
      </c>
      <c r="F478" s="67"/>
      <c r="G478" s="67">
        <v>10.3</v>
      </c>
      <c r="H478" s="67">
        <v>1</v>
      </c>
      <c r="I478" s="67" t="s">
        <v>16617</v>
      </c>
      <c r="J478" s="67" t="s">
        <v>16754</v>
      </c>
      <c r="K478" s="67">
        <v>3</v>
      </c>
      <c r="L478" s="67" t="s">
        <v>16617</v>
      </c>
      <c r="M478" s="67" t="s">
        <v>16617</v>
      </c>
      <c r="N478" s="68">
        <v>43</v>
      </c>
      <c r="O478" s="68">
        <v>26</v>
      </c>
      <c r="P478" s="78">
        <v>355</v>
      </c>
    </row>
    <row r="479" spans="1:16" hidden="1">
      <c r="A479" s="64" t="s">
        <v>17049</v>
      </c>
      <c r="B479" s="66" t="s">
        <v>17428</v>
      </c>
      <c r="C479" s="66" t="s">
        <v>17429</v>
      </c>
      <c r="D479" s="67">
        <v>750</v>
      </c>
      <c r="E479" s="67">
        <v>0.57699999999999996</v>
      </c>
      <c r="F479" s="67"/>
      <c r="G479" s="67">
        <v>10.3</v>
      </c>
      <c r="H479" s="67">
        <v>1</v>
      </c>
      <c r="I479" s="67" t="s">
        <v>16617</v>
      </c>
      <c r="J479" s="67" t="s">
        <v>16754</v>
      </c>
      <c r="K479" s="67">
        <v>3</v>
      </c>
      <c r="L479" s="67" t="s">
        <v>16617</v>
      </c>
      <c r="M479" s="67" t="s">
        <v>16617</v>
      </c>
      <c r="N479" s="68">
        <v>43</v>
      </c>
      <c r="O479" s="68">
        <v>26</v>
      </c>
      <c r="P479" s="78">
        <v>355</v>
      </c>
    </row>
    <row r="480" spans="1:16" hidden="1">
      <c r="A480" s="64" t="s">
        <v>17049</v>
      </c>
      <c r="B480" s="66" t="s">
        <v>17430</v>
      </c>
      <c r="C480" s="66" t="s">
        <v>17431</v>
      </c>
      <c r="D480" s="67">
        <v>750</v>
      </c>
      <c r="E480" s="67">
        <v>0.57699999999999996</v>
      </c>
      <c r="F480" s="67"/>
      <c r="G480" s="67">
        <v>10.3</v>
      </c>
      <c r="H480" s="67">
        <v>1</v>
      </c>
      <c r="I480" s="67" t="s">
        <v>16617</v>
      </c>
      <c r="J480" s="67" t="s">
        <v>16754</v>
      </c>
      <c r="K480" s="67">
        <v>3</v>
      </c>
      <c r="L480" s="67" t="s">
        <v>16617</v>
      </c>
      <c r="M480" s="67" t="s">
        <v>16617</v>
      </c>
      <c r="N480" s="68">
        <v>43</v>
      </c>
      <c r="O480" s="68">
        <v>26</v>
      </c>
      <c r="P480" s="78">
        <v>355</v>
      </c>
    </row>
    <row r="481" spans="1:16" hidden="1">
      <c r="A481" s="64" t="s">
        <v>17049</v>
      </c>
      <c r="B481" s="66" t="s">
        <v>17432</v>
      </c>
      <c r="C481" s="66" t="s">
        <v>17433</v>
      </c>
      <c r="D481" s="67">
        <v>750</v>
      </c>
      <c r="E481" s="67">
        <v>0.57699999999999996</v>
      </c>
      <c r="F481" s="67"/>
      <c r="G481" s="67">
        <v>10.3</v>
      </c>
      <c r="H481" s="67">
        <v>1</v>
      </c>
      <c r="I481" s="67" t="s">
        <v>16617</v>
      </c>
      <c r="J481" s="67" t="s">
        <v>16754</v>
      </c>
      <c r="K481" s="67">
        <v>3</v>
      </c>
      <c r="L481" s="67" t="s">
        <v>16617</v>
      </c>
      <c r="M481" s="67" t="s">
        <v>16617</v>
      </c>
      <c r="N481" s="68">
        <v>43</v>
      </c>
      <c r="O481" s="68">
        <v>26</v>
      </c>
      <c r="P481" s="78">
        <v>355</v>
      </c>
    </row>
    <row r="482" spans="1:16" hidden="1">
      <c r="A482" s="64" t="s">
        <v>17049</v>
      </c>
      <c r="B482" s="66" t="s">
        <v>17434</v>
      </c>
      <c r="C482" s="66" t="s">
        <v>17435</v>
      </c>
      <c r="D482" s="67">
        <v>750</v>
      </c>
      <c r="E482" s="67">
        <v>0.57699999999999996</v>
      </c>
      <c r="F482" s="67"/>
      <c r="G482" s="67">
        <v>10.3</v>
      </c>
      <c r="H482" s="67">
        <v>1</v>
      </c>
      <c r="I482" s="67" t="s">
        <v>16617</v>
      </c>
      <c r="J482" s="67" t="s">
        <v>16754</v>
      </c>
      <c r="K482" s="67">
        <v>3</v>
      </c>
      <c r="L482" s="67" t="s">
        <v>16617</v>
      </c>
      <c r="M482" s="67" t="s">
        <v>16617</v>
      </c>
      <c r="N482" s="68">
        <v>43</v>
      </c>
      <c r="O482" s="68">
        <v>26</v>
      </c>
      <c r="P482" s="78">
        <v>355</v>
      </c>
    </row>
    <row r="483" spans="1:16" hidden="1">
      <c r="A483" s="64" t="s">
        <v>17049</v>
      </c>
      <c r="B483" s="66" t="s">
        <v>17436</v>
      </c>
      <c r="C483" s="66" t="s">
        <v>17429</v>
      </c>
      <c r="D483" s="67">
        <v>750</v>
      </c>
      <c r="E483" s="67">
        <v>0.57699999999999996</v>
      </c>
      <c r="F483" s="67"/>
      <c r="G483" s="67">
        <v>10.3</v>
      </c>
      <c r="H483" s="67">
        <v>1</v>
      </c>
      <c r="I483" s="67" t="s">
        <v>16617</v>
      </c>
      <c r="J483" s="67" t="s">
        <v>16754</v>
      </c>
      <c r="K483" s="67">
        <v>3</v>
      </c>
      <c r="L483" s="67" t="s">
        <v>16617</v>
      </c>
      <c r="M483" s="67" t="s">
        <v>16617</v>
      </c>
      <c r="N483" s="68">
        <v>43</v>
      </c>
      <c r="O483" s="68">
        <v>26</v>
      </c>
      <c r="P483" s="78">
        <v>355</v>
      </c>
    </row>
    <row r="484" spans="1:16" hidden="1">
      <c r="A484" s="64" t="s">
        <v>17049</v>
      </c>
      <c r="B484" s="66" t="s">
        <v>17437</v>
      </c>
      <c r="C484" s="66" t="s">
        <v>17238</v>
      </c>
      <c r="D484" s="67">
        <v>750</v>
      </c>
      <c r="E484" s="67">
        <v>0.57699999999999996</v>
      </c>
      <c r="F484" s="67"/>
      <c r="G484" s="67">
        <v>10.3</v>
      </c>
      <c r="H484" s="67">
        <v>1</v>
      </c>
      <c r="I484" s="67" t="s">
        <v>16617</v>
      </c>
      <c r="J484" s="67" t="s">
        <v>16754</v>
      </c>
      <c r="K484" s="67">
        <v>3</v>
      </c>
      <c r="L484" s="67" t="s">
        <v>16617</v>
      </c>
      <c r="M484" s="67" t="s">
        <v>16617</v>
      </c>
      <c r="N484" s="68">
        <v>43</v>
      </c>
      <c r="O484" s="68">
        <v>26</v>
      </c>
      <c r="P484" s="78">
        <v>355</v>
      </c>
    </row>
    <row r="485" spans="1:16" hidden="1">
      <c r="A485" s="64" t="s">
        <v>17049</v>
      </c>
      <c r="B485" s="66" t="s">
        <v>17438</v>
      </c>
      <c r="C485" s="66" t="s">
        <v>17238</v>
      </c>
      <c r="D485" s="67">
        <v>750</v>
      </c>
      <c r="E485" s="67">
        <v>0.57699999999999996</v>
      </c>
      <c r="F485" s="67"/>
      <c r="G485" s="67">
        <v>10.3</v>
      </c>
      <c r="H485" s="67">
        <v>1</v>
      </c>
      <c r="I485" s="67" t="s">
        <v>16617</v>
      </c>
      <c r="J485" s="67" t="s">
        <v>16754</v>
      </c>
      <c r="K485" s="67">
        <v>3</v>
      </c>
      <c r="L485" s="67" t="s">
        <v>16617</v>
      </c>
      <c r="M485" s="67" t="s">
        <v>16617</v>
      </c>
      <c r="N485" s="68">
        <v>43</v>
      </c>
      <c r="O485" s="68">
        <v>26</v>
      </c>
      <c r="P485" s="78">
        <v>355</v>
      </c>
    </row>
    <row r="486" spans="1:16" hidden="1">
      <c r="A486" s="60" t="s">
        <v>17049</v>
      </c>
      <c r="B486" s="79" t="s">
        <v>17439</v>
      </c>
      <c r="C486" s="79"/>
      <c r="D486" s="62">
        <v>750</v>
      </c>
      <c r="E486" s="62">
        <v>0.57699999999999996</v>
      </c>
      <c r="F486" s="62"/>
      <c r="G486" s="62">
        <v>10.3</v>
      </c>
      <c r="H486" s="62">
        <v>1</v>
      </c>
      <c r="I486" s="62" t="s">
        <v>16617</v>
      </c>
      <c r="J486" s="62" t="s">
        <v>16754</v>
      </c>
      <c r="K486" s="62">
        <v>3</v>
      </c>
      <c r="L486" s="62" t="s">
        <v>16617</v>
      </c>
      <c r="M486" s="62" t="s">
        <v>16617</v>
      </c>
      <c r="N486" s="63">
        <v>43</v>
      </c>
      <c r="O486" s="63">
        <v>26</v>
      </c>
      <c r="P486" s="63">
        <v>355</v>
      </c>
    </row>
    <row r="487" spans="1:16" hidden="1">
      <c r="A487" s="75" t="s">
        <v>17049</v>
      </c>
      <c r="B487" s="76" t="s">
        <v>17440</v>
      </c>
      <c r="C487" s="66" t="s">
        <v>17429</v>
      </c>
      <c r="D487" s="67">
        <v>750</v>
      </c>
      <c r="E487" s="67">
        <v>0.57699999999999996</v>
      </c>
      <c r="F487" s="77"/>
      <c r="G487" s="77">
        <v>10.8</v>
      </c>
      <c r="H487" s="77">
        <v>1</v>
      </c>
      <c r="I487" s="77" t="s">
        <v>16617</v>
      </c>
      <c r="J487" s="77" t="s">
        <v>16754</v>
      </c>
      <c r="K487" s="77">
        <v>3</v>
      </c>
      <c r="L487" s="77" t="s">
        <v>16617</v>
      </c>
      <c r="M487" s="77" t="s">
        <v>16617</v>
      </c>
      <c r="N487" s="78">
        <v>46</v>
      </c>
      <c r="O487" s="78">
        <v>26</v>
      </c>
      <c r="P487" s="78">
        <v>380</v>
      </c>
    </row>
    <row r="488" spans="1:16" hidden="1">
      <c r="A488" s="75" t="s">
        <v>17049</v>
      </c>
      <c r="B488" s="76" t="s">
        <v>17441</v>
      </c>
      <c r="C488" s="66" t="s">
        <v>17442</v>
      </c>
      <c r="D488" s="67">
        <v>750</v>
      </c>
      <c r="E488" s="67">
        <v>0.57699999999999996</v>
      </c>
      <c r="F488" s="77"/>
      <c r="G488" s="77">
        <v>10.8</v>
      </c>
      <c r="H488" s="77">
        <v>1</v>
      </c>
      <c r="I488" s="77" t="s">
        <v>16617</v>
      </c>
      <c r="J488" s="77" t="s">
        <v>16754</v>
      </c>
      <c r="K488" s="77">
        <v>3</v>
      </c>
      <c r="L488" s="77" t="s">
        <v>16617</v>
      </c>
      <c r="M488" s="77" t="s">
        <v>16617</v>
      </c>
      <c r="N488" s="78">
        <v>46</v>
      </c>
      <c r="O488" s="78">
        <v>26</v>
      </c>
      <c r="P488" s="78">
        <v>380</v>
      </c>
    </row>
    <row r="489" spans="1:16" hidden="1">
      <c r="A489" s="75" t="s">
        <v>17049</v>
      </c>
      <c r="B489" s="76" t="s">
        <v>17443</v>
      </c>
      <c r="C489" s="66" t="s">
        <v>17433</v>
      </c>
      <c r="D489" s="67">
        <v>750</v>
      </c>
      <c r="E489" s="67">
        <v>0.57699999999999996</v>
      </c>
      <c r="F489" s="77"/>
      <c r="G489" s="77">
        <v>10.8</v>
      </c>
      <c r="H489" s="77">
        <v>1</v>
      </c>
      <c r="I489" s="77" t="s">
        <v>16617</v>
      </c>
      <c r="J489" s="77" t="s">
        <v>16754</v>
      </c>
      <c r="K489" s="77">
        <v>3</v>
      </c>
      <c r="L489" s="77" t="s">
        <v>16617</v>
      </c>
      <c r="M489" s="77" t="s">
        <v>16617</v>
      </c>
      <c r="N489" s="78">
        <v>46</v>
      </c>
      <c r="O489" s="78">
        <v>26</v>
      </c>
      <c r="P489" s="78">
        <v>380</v>
      </c>
    </row>
    <row r="490" spans="1:16">
      <c r="A490" s="106" t="s">
        <v>16653</v>
      </c>
      <c r="B490" s="76" t="s">
        <v>17444</v>
      </c>
      <c r="C490" s="76" t="s">
        <v>17445</v>
      </c>
      <c r="D490" s="78">
        <v>750</v>
      </c>
      <c r="E490" s="78">
        <v>0.59499999999999997</v>
      </c>
      <c r="F490" s="78"/>
      <c r="G490" s="78"/>
      <c r="H490" s="78" t="s">
        <v>16641</v>
      </c>
      <c r="I490" s="77" t="s">
        <v>16617</v>
      </c>
      <c r="J490" s="78" t="s">
        <v>16820</v>
      </c>
      <c r="K490" s="78">
        <v>2</v>
      </c>
      <c r="L490" s="77" t="s">
        <v>16617</v>
      </c>
      <c r="M490" s="78">
        <v>1</v>
      </c>
      <c r="N490" s="68">
        <v>62</v>
      </c>
      <c r="O490" s="68">
        <v>19</v>
      </c>
      <c r="P490" s="78">
        <v>355</v>
      </c>
    </row>
    <row r="491" spans="1:16" ht="20.100000000000001">
      <c r="A491" s="70" t="s">
        <v>16653</v>
      </c>
      <c r="B491" s="71" t="s">
        <v>17446</v>
      </c>
      <c r="C491" s="89" t="s">
        <v>17447</v>
      </c>
      <c r="D491" s="73">
        <v>750</v>
      </c>
      <c r="E491" s="73">
        <v>0.59499999999999997</v>
      </c>
      <c r="F491" s="73"/>
      <c r="G491" s="73"/>
      <c r="H491" s="73" t="s">
        <v>16641</v>
      </c>
      <c r="I491" s="72" t="s">
        <v>16617</v>
      </c>
      <c r="J491" s="73" t="s">
        <v>16820</v>
      </c>
      <c r="K491" s="73">
        <v>1</v>
      </c>
      <c r="L491" s="72" t="s">
        <v>16617</v>
      </c>
      <c r="M491" s="73">
        <v>1</v>
      </c>
      <c r="N491" s="73">
        <v>62</v>
      </c>
      <c r="O491" s="73">
        <v>19</v>
      </c>
      <c r="P491" s="73">
        <v>340</v>
      </c>
    </row>
    <row r="492" spans="1:16">
      <c r="A492" s="87" t="s">
        <v>16653</v>
      </c>
      <c r="B492" s="66" t="s">
        <v>17448</v>
      </c>
      <c r="C492" s="66" t="s">
        <v>17449</v>
      </c>
      <c r="D492" s="68">
        <v>750</v>
      </c>
      <c r="E492" s="68">
        <v>0.59499999999999997</v>
      </c>
      <c r="F492" s="68"/>
      <c r="G492" s="68"/>
      <c r="H492" s="68" t="s">
        <v>16641</v>
      </c>
      <c r="I492" s="67" t="s">
        <v>16617</v>
      </c>
      <c r="J492" s="68" t="s">
        <v>16820</v>
      </c>
      <c r="K492" s="68">
        <v>2</v>
      </c>
      <c r="L492" s="67" t="s">
        <v>16617</v>
      </c>
      <c r="M492" s="68">
        <v>1</v>
      </c>
      <c r="N492" s="68">
        <v>62</v>
      </c>
      <c r="O492" s="68">
        <v>19</v>
      </c>
      <c r="P492" s="68">
        <v>340</v>
      </c>
    </row>
    <row r="493" spans="1:16">
      <c r="A493" s="87" t="s">
        <v>16653</v>
      </c>
      <c r="B493" s="66" t="s">
        <v>17450</v>
      </c>
      <c r="C493" s="66" t="s">
        <v>17451</v>
      </c>
      <c r="D493" s="68">
        <v>750</v>
      </c>
      <c r="E493" s="68">
        <v>0.59</v>
      </c>
      <c r="F493" s="68"/>
      <c r="G493" s="68"/>
      <c r="H493" s="68" t="s">
        <v>16641</v>
      </c>
      <c r="I493" s="67" t="s">
        <v>16617</v>
      </c>
      <c r="J493" s="68" t="s">
        <v>16820</v>
      </c>
      <c r="K493" s="68">
        <v>2</v>
      </c>
      <c r="L493" s="67" t="s">
        <v>16617</v>
      </c>
      <c r="M493" s="68">
        <v>1</v>
      </c>
      <c r="N493" s="68">
        <v>62</v>
      </c>
      <c r="O493" s="68">
        <v>19</v>
      </c>
      <c r="P493" s="68">
        <v>334</v>
      </c>
    </row>
    <row r="494" spans="1:16">
      <c r="A494" s="87" t="s">
        <v>16653</v>
      </c>
      <c r="B494" s="66" t="s">
        <v>17452</v>
      </c>
      <c r="C494" s="66" t="s">
        <v>17453</v>
      </c>
      <c r="D494" s="68">
        <v>750</v>
      </c>
      <c r="E494" s="68">
        <v>0.59</v>
      </c>
      <c r="F494" s="68"/>
      <c r="G494" s="68"/>
      <c r="H494" s="68" t="s">
        <v>16641</v>
      </c>
      <c r="I494" s="67" t="s">
        <v>16617</v>
      </c>
      <c r="J494" s="68" t="s">
        <v>16820</v>
      </c>
      <c r="K494" s="68">
        <v>2</v>
      </c>
      <c r="L494" s="67" t="s">
        <v>16617</v>
      </c>
      <c r="M494" s="68">
        <v>1</v>
      </c>
      <c r="N494" s="68">
        <v>62</v>
      </c>
      <c r="O494" s="68">
        <v>19</v>
      </c>
      <c r="P494" s="68">
        <v>340</v>
      </c>
    </row>
    <row r="495" spans="1:16">
      <c r="A495" s="87" t="s">
        <v>16653</v>
      </c>
      <c r="B495" s="66" t="s">
        <v>17454</v>
      </c>
      <c r="C495" s="66" t="s">
        <v>17455</v>
      </c>
      <c r="D495" s="68">
        <v>750</v>
      </c>
      <c r="E495" s="68">
        <v>0.58499999999999996</v>
      </c>
      <c r="F495" s="68"/>
      <c r="G495" s="68"/>
      <c r="H495" s="68" t="s">
        <v>16641</v>
      </c>
      <c r="I495" s="67" t="s">
        <v>16617</v>
      </c>
      <c r="J495" s="68" t="s">
        <v>16820</v>
      </c>
      <c r="K495" s="68">
        <v>2</v>
      </c>
      <c r="L495" s="67" t="s">
        <v>16617</v>
      </c>
      <c r="M495" s="68">
        <v>1</v>
      </c>
      <c r="N495" s="68">
        <v>62</v>
      </c>
      <c r="O495" s="68">
        <v>19</v>
      </c>
      <c r="P495" s="68">
        <v>347</v>
      </c>
    </row>
    <row r="496" spans="1:16">
      <c r="A496" s="87" t="s">
        <v>16653</v>
      </c>
      <c r="B496" s="66" t="s">
        <v>17456</v>
      </c>
      <c r="C496" s="66" t="s">
        <v>17457</v>
      </c>
      <c r="D496" s="68">
        <v>750</v>
      </c>
      <c r="E496" s="68">
        <v>0.58499999999999996</v>
      </c>
      <c r="F496" s="68"/>
      <c r="G496" s="68"/>
      <c r="H496" s="68" t="s">
        <v>16641</v>
      </c>
      <c r="I496" s="67" t="s">
        <v>16617</v>
      </c>
      <c r="J496" s="68" t="s">
        <v>16820</v>
      </c>
      <c r="K496" s="68">
        <v>2</v>
      </c>
      <c r="L496" s="67" t="s">
        <v>16617</v>
      </c>
      <c r="M496" s="68">
        <v>1</v>
      </c>
      <c r="N496" s="68">
        <v>62</v>
      </c>
      <c r="O496" s="68">
        <v>19</v>
      </c>
      <c r="P496" s="68">
        <v>347</v>
      </c>
    </row>
    <row r="497" spans="1:16" hidden="1">
      <c r="A497" s="70" t="s">
        <v>16835</v>
      </c>
      <c r="B497" s="71" t="s">
        <v>17458</v>
      </c>
      <c r="C497" s="71" t="s">
        <v>17459</v>
      </c>
      <c r="D497" s="73">
        <v>747</v>
      </c>
      <c r="E497" s="73"/>
      <c r="F497" s="73"/>
      <c r="G497" s="73"/>
      <c r="H497" s="73" t="s">
        <v>16641</v>
      </c>
      <c r="I497" s="72" t="s">
        <v>16617</v>
      </c>
      <c r="J497" s="73" t="s">
        <v>17058</v>
      </c>
      <c r="K497" s="73">
        <v>2</v>
      </c>
      <c r="L497" s="72" t="s">
        <v>16617</v>
      </c>
      <c r="M497" s="73">
        <v>1</v>
      </c>
      <c r="N497" s="73">
        <v>46.5</v>
      </c>
      <c r="O497" s="73"/>
      <c r="P497" s="73">
        <v>295</v>
      </c>
    </row>
    <row r="498" spans="1:16" hidden="1">
      <c r="A498" s="87" t="s">
        <v>16835</v>
      </c>
      <c r="B498" s="66" t="s">
        <v>17460</v>
      </c>
      <c r="C498" s="66" t="s">
        <v>17461</v>
      </c>
      <c r="D498" s="68">
        <v>747</v>
      </c>
      <c r="E498" s="68"/>
      <c r="F498" s="68"/>
      <c r="G498" s="68"/>
      <c r="H498" s="68" t="s">
        <v>16641</v>
      </c>
      <c r="I498" s="67" t="s">
        <v>16617</v>
      </c>
      <c r="J498" s="68" t="s">
        <v>17058</v>
      </c>
      <c r="K498" s="68">
        <v>2</v>
      </c>
      <c r="L498" s="67" t="s">
        <v>16617</v>
      </c>
      <c r="M498" s="68">
        <v>1</v>
      </c>
      <c r="N498" s="67">
        <v>44.9</v>
      </c>
      <c r="O498" s="67"/>
      <c r="P498" s="67">
        <v>292</v>
      </c>
    </row>
    <row r="499" spans="1:16" hidden="1">
      <c r="A499" s="87" t="s">
        <v>16835</v>
      </c>
      <c r="B499" s="66" t="s">
        <v>17462</v>
      </c>
      <c r="C499" s="66" t="s">
        <v>17463</v>
      </c>
      <c r="D499" s="68">
        <v>738</v>
      </c>
      <c r="E499" s="68"/>
      <c r="F499" s="68"/>
      <c r="G499" s="68"/>
      <c r="H499" s="68" t="s">
        <v>16641</v>
      </c>
      <c r="I499" s="67" t="s">
        <v>16617</v>
      </c>
      <c r="J499" s="68" t="s">
        <v>17058</v>
      </c>
      <c r="K499" s="68">
        <v>2</v>
      </c>
      <c r="L499" s="67" t="s">
        <v>16617</v>
      </c>
      <c r="M499" s="68">
        <v>1</v>
      </c>
      <c r="N499" s="67">
        <v>45.9</v>
      </c>
      <c r="O499" s="67"/>
      <c r="P499" s="67">
        <v>262</v>
      </c>
    </row>
    <row r="500" spans="1:16" hidden="1">
      <c r="A500" s="87" t="s">
        <v>16835</v>
      </c>
      <c r="B500" s="66" t="s">
        <v>17464</v>
      </c>
      <c r="C500" s="66" t="s">
        <v>17465</v>
      </c>
      <c r="D500" s="68">
        <v>738</v>
      </c>
      <c r="E500" s="68"/>
      <c r="F500" s="68"/>
      <c r="G500" s="68"/>
      <c r="H500" s="68" t="s">
        <v>16641</v>
      </c>
      <c r="I500" s="67" t="s">
        <v>16617</v>
      </c>
      <c r="J500" s="68" t="s">
        <v>17058</v>
      </c>
      <c r="K500" s="68">
        <v>2</v>
      </c>
      <c r="L500" s="67" t="s">
        <v>16617</v>
      </c>
      <c r="M500" s="68">
        <v>1</v>
      </c>
      <c r="N500" s="67">
        <v>45.9</v>
      </c>
      <c r="O500" s="67"/>
      <c r="P500" s="67">
        <v>271</v>
      </c>
    </row>
    <row r="501" spans="1:16" hidden="1">
      <c r="A501" s="64" t="s">
        <v>16663</v>
      </c>
      <c r="B501" s="66" t="s">
        <v>17466</v>
      </c>
      <c r="C501" s="66" t="s">
        <v>17467</v>
      </c>
      <c r="D501" s="67">
        <v>732</v>
      </c>
      <c r="E501" s="67"/>
      <c r="F501" s="67"/>
      <c r="G501" s="67"/>
      <c r="H501" s="67" t="s">
        <v>16641</v>
      </c>
      <c r="I501" s="67" t="s">
        <v>16617</v>
      </c>
      <c r="J501" s="67" t="s">
        <v>17058</v>
      </c>
      <c r="K501" s="67">
        <v>1</v>
      </c>
      <c r="L501" s="67" t="s">
        <v>16617</v>
      </c>
      <c r="M501" s="67">
        <v>1</v>
      </c>
      <c r="N501" s="68"/>
      <c r="O501" s="68"/>
      <c r="P501" s="68"/>
    </row>
    <row r="502" spans="1:16" hidden="1">
      <c r="A502" s="87" t="s">
        <v>16835</v>
      </c>
      <c r="B502" s="66" t="s">
        <v>17468</v>
      </c>
      <c r="C502" s="66" t="s">
        <v>17469</v>
      </c>
      <c r="D502" s="68">
        <v>725</v>
      </c>
      <c r="E502" s="68"/>
      <c r="F502" s="68"/>
      <c r="G502" s="68"/>
      <c r="H502" s="68" t="s">
        <v>16641</v>
      </c>
      <c r="I502" s="67" t="s">
        <v>16617</v>
      </c>
      <c r="J502" s="68" t="s">
        <v>17058</v>
      </c>
      <c r="K502" s="68">
        <v>2</v>
      </c>
      <c r="L502" s="67" t="s">
        <v>16617</v>
      </c>
      <c r="M502" s="68">
        <v>1</v>
      </c>
      <c r="N502" s="67">
        <v>60.3</v>
      </c>
      <c r="O502" s="67"/>
      <c r="P502" s="67">
        <v>286</v>
      </c>
    </row>
    <row r="503" spans="1:16" hidden="1">
      <c r="A503" s="87" t="s">
        <v>16934</v>
      </c>
      <c r="B503" s="66" t="s">
        <v>17470</v>
      </c>
      <c r="C503" s="66" t="s">
        <v>17471</v>
      </c>
      <c r="D503" s="68">
        <v>724</v>
      </c>
      <c r="E503" s="68">
        <v>0.65400000000000003</v>
      </c>
      <c r="F503" s="68">
        <v>8</v>
      </c>
      <c r="G503" s="68">
        <v>6.6</v>
      </c>
      <c r="H503" s="68" t="s">
        <v>16641</v>
      </c>
      <c r="I503" s="67" t="s">
        <v>16617</v>
      </c>
      <c r="J503" s="68" t="s">
        <v>17382</v>
      </c>
      <c r="K503" s="68">
        <v>1</v>
      </c>
      <c r="L503" s="67" t="s">
        <v>16617</v>
      </c>
      <c r="M503" s="68">
        <v>1</v>
      </c>
      <c r="N503" s="67">
        <v>65.3</v>
      </c>
      <c r="O503" s="67">
        <v>25.6</v>
      </c>
      <c r="P503" s="67">
        <v>426</v>
      </c>
    </row>
    <row r="504" spans="1:16" hidden="1">
      <c r="A504" s="70" t="s">
        <v>16835</v>
      </c>
      <c r="B504" s="71" t="s">
        <v>17472</v>
      </c>
      <c r="C504" s="71" t="s">
        <v>17473</v>
      </c>
      <c r="D504" s="73">
        <v>722</v>
      </c>
      <c r="E504" s="73"/>
      <c r="F504" s="73"/>
      <c r="G504" s="73"/>
      <c r="H504" s="73" t="s">
        <v>16641</v>
      </c>
      <c r="I504" s="72" t="s">
        <v>16617</v>
      </c>
      <c r="J504" s="73" t="s">
        <v>17058</v>
      </c>
      <c r="K504" s="73">
        <v>2</v>
      </c>
      <c r="L504" s="72" t="s">
        <v>16617</v>
      </c>
      <c r="M504" s="73">
        <v>1</v>
      </c>
      <c r="N504" s="73">
        <v>39.9</v>
      </c>
      <c r="O504" s="73"/>
      <c r="P504" s="73">
        <v>289</v>
      </c>
    </row>
    <row r="505" spans="1:16" hidden="1">
      <c r="A505" s="64" t="s">
        <v>16645</v>
      </c>
      <c r="B505" s="66" t="s">
        <v>17474</v>
      </c>
      <c r="C505" s="66" t="s">
        <v>17475</v>
      </c>
      <c r="D505" s="67">
        <v>715</v>
      </c>
      <c r="E505" s="67">
        <v>0.56999999999999995</v>
      </c>
      <c r="F505" s="67"/>
      <c r="G505" s="67"/>
      <c r="H505" s="68" t="s">
        <v>16641</v>
      </c>
      <c r="I505" s="67" t="s">
        <v>16617</v>
      </c>
      <c r="J505" s="67" t="s">
        <v>16656</v>
      </c>
      <c r="K505" s="67">
        <v>2</v>
      </c>
      <c r="L505" s="67" t="s">
        <v>16617</v>
      </c>
      <c r="M505" s="67">
        <v>2</v>
      </c>
      <c r="N505" s="67">
        <v>43.2</v>
      </c>
      <c r="O505" s="67">
        <v>25.7</v>
      </c>
      <c r="P505" s="67">
        <v>280</v>
      </c>
    </row>
    <row r="506" spans="1:16" hidden="1">
      <c r="A506" s="64" t="s">
        <v>17049</v>
      </c>
      <c r="B506" s="66" t="s">
        <v>17476</v>
      </c>
      <c r="C506" s="66" t="s">
        <v>17314</v>
      </c>
      <c r="D506" s="67">
        <v>715</v>
      </c>
      <c r="E506" s="67">
        <v>0.57699999999999996</v>
      </c>
      <c r="F506" s="67"/>
      <c r="G506" s="67">
        <v>10.3</v>
      </c>
      <c r="H506" s="67">
        <v>1</v>
      </c>
      <c r="I506" s="67" t="s">
        <v>16617</v>
      </c>
      <c r="J506" s="67" t="s">
        <v>16754</v>
      </c>
      <c r="K506" s="67">
        <v>3</v>
      </c>
      <c r="L506" s="67" t="s">
        <v>16617</v>
      </c>
      <c r="M506" s="67" t="s">
        <v>16617</v>
      </c>
      <c r="N506" s="68">
        <v>43</v>
      </c>
      <c r="O506" s="68">
        <v>26</v>
      </c>
      <c r="P506" s="78">
        <v>370</v>
      </c>
    </row>
    <row r="507" spans="1:16" hidden="1">
      <c r="A507" s="64" t="s">
        <v>17049</v>
      </c>
      <c r="B507" s="66" t="s">
        <v>17477</v>
      </c>
      <c r="C507" s="66" t="s">
        <v>17314</v>
      </c>
      <c r="D507" s="67">
        <v>715</v>
      </c>
      <c r="E507" s="67">
        <v>0.57699999999999996</v>
      </c>
      <c r="F507" s="67"/>
      <c r="G507" s="67">
        <v>10.3</v>
      </c>
      <c r="H507" s="67">
        <v>1</v>
      </c>
      <c r="I507" s="67" t="s">
        <v>16617</v>
      </c>
      <c r="J507" s="67" t="s">
        <v>16754</v>
      </c>
      <c r="K507" s="67">
        <v>3</v>
      </c>
      <c r="L507" s="67" t="s">
        <v>16617</v>
      </c>
      <c r="M507" s="67" t="s">
        <v>16617</v>
      </c>
      <c r="N507" s="68">
        <v>43</v>
      </c>
      <c r="O507" s="68">
        <v>26</v>
      </c>
      <c r="P507" s="78">
        <v>370</v>
      </c>
    </row>
    <row r="508" spans="1:16" hidden="1">
      <c r="A508" s="64" t="s">
        <v>17049</v>
      </c>
      <c r="B508" s="66" t="s">
        <v>17478</v>
      </c>
      <c r="C508" s="66" t="s">
        <v>17314</v>
      </c>
      <c r="D508" s="67">
        <v>715</v>
      </c>
      <c r="E508" s="67">
        <v>0.57699999999999996</v>
      </c>
      <c r="F508" s="67"/>
      <c r="G508" s="67">
        <v>10.3</v>
      </c>
      <c r="H508" s="67">
        <v>1</v>
      </c>
      <c r="I508" s="67" t="s">
        <v>16617</v>
      </c>
      <c r="J508" s="67" t="s">
        <v>16754</v>
      </c>
      <c r="K508" s="67">
        <v>3</v>
      </c>
      <c r="L508" s="67" t="s">
        <v>16617</v>
      </c>
      <c r="M508" s="67" t="s">
        <v>16617</v>
      </c>
      <c r="N508" s="68">
        <v>43</v>
      </c>
      <c r="O508" s="68">
        <v>26</v>
      </c>
      <c r="P508" s="78">
        <v>370</v>
      </c>
    </row>
    <row r="509" spans="1:16" hidden="1">
      <c r="A509" s="64" t="s">
        <v>17049</v>
      </c>
      <c r="B509" s="66" t="s">
        <v>17479</v>
      </c>
      <c r="C509" s="66" t="s">
        <v>17314</v>
      </c>
      <c r="D509" s="67">
        <v>715</v>
      </c>
      <c r="E509" s="67">
        <v>0.57699999999999996</v>
      </c>
      <c r="F509" s="67"/>
      <c r="G509" s="67">
        <v>10.3</v>
      </c>
      <c r="H509" s="67">
        <v>1</v>
      </c>
      <c r="I509" s="67" t="s">
        <v>16617</v>
      </c>
      <c r="J509" s="67" t="s">
        <v>16754</v>
      </c>
      <c r="K509" s="67">
        <v>3</v>
      </c>
      <c r="L509" s="67" t="s">
        <v>16617</v>
      </c>
      <c r="M509" s="67" t="s">
        <v>16617</v>
      </c>
      <c r="N509" s="68">
        <v>43</v>
      </c>
      <c r="O509" s="68">
        <v>26</v>
      </c>
      <c r="P509" s="78">
        <v>370</v>
      </c>
    </row>
    <row r="510" spans="1:16" hidden="1">
      <c r="A510" s="60" t="s">
        <v>17049</v>
      </c>
      <c r="B510" s="79" t="s">
        <v>17480</v>
      </c>
      <c r="C510" s="79"/>
      <c r="D510" s="62">
        <v>715</v>
      </c>
      <c r="E510" s="62">
        <v>0.57699999999999996</v>
      </c>
      <c r="F510" s="62"/>
      <c r="G510" s="62">
        <v>10.3</v>
      </c>
      <c r="H510" s="62">
        <v>1</v>
      </c>
      <c r="I510" s="62" t="s">
        <v>16617</v>
      </c>
      <c r="J510" s="62" t="s">
        <v>16754</v>
      </c>
      <c r="K510" s="62">
        <v>3</v>
      </c>
      <c r="L510" s="62" t="s">
        <v>16617</v>
      </c>
      <c r="M510" s="62" t="s">
        <v>16617</v>
      </c>
      <c r="N510" s="63">
        <v>43</v>
      </c>
      <c r="O510" s="63">
        <v>26</v>
      </c>
      <c r="P510" s="63">
        <v>355</v>
      </c>
    </row>
    <row r="511" spans="1:16" hidden="1">
      <c r="A511" s="75" t="s">
        <v>17049</v>
      </c>
      <c r="B511" s="76" t="s">
        <v>17481</v>
      </c>
      <c r="C511" s="66" t="s">
        <v>17314</v>
      </c>
      <c r="D511" s="77">
        <v>715</v>
      </c>
      <c r="E511" s="77">
        <v>0.57699999999999996</v>
      </c>
      <c r="F511" s="77"/>
      <c r="G511" s="77">
        <v>10.8</v>
      </c>
      <c r="H511" s="77">
        <v>1</v>
      </c>
      <c r="I511" s="77" t="s">
        <v>16617</v>
      </c>
      <c r="J511" s="77" t="s">
        <v>16754</v>
      </c>
      <c r="K511" s="77">
        <v>3</v>
      </c>
      <c r="L511" s="77" t="s">
        <v>16617</v>
      </c>
      <c r="M511" s="77" t="s">
        <v>16617</v>
      </c>
      <c r="N511" s="78">
        <v>46</v>
      </c>
      <c r="O511" s="78">
        <v>26</v>
      </c>
      <c r="P511" s="78">
        <v>380</v>
      </c>
    </row>
    <row r="512" spans="1:16" hidden="1">
      <c r="A512" s="60" t="s">
        <v>17049</v>
      </c>
      <c r="B512" s="79" t="s">
        <v>17482</v>
      </c>
      <c r="C512" s="79"/>
      <c r="D512" s="62">
        <v>715</v>
      </c>
      <c r="E512" s="62">
        <v>0.57699999999999996</v>
      </c>
      <c r="F512" s="62"/>
      <c r="G512" s="62">
        <v>10.8</v>
      </c>
      <c r="H512" s="62">
        <v>1</v>
      </c>
      <c r="I512" s="62" t="s">
        <v>16617</v>
      </c>
      <c r="J512" s="62" t="s">
        <v>16754</v>
      </c>
      <c r="K512" s="62">
        <v>3</v>
      </c>
      <c r="L512" s="62" t="s">
        <v>16617</v>
      </c>
      <c r="M512" s="62" t="s">
        <v>16617</v>
      </c>
      <c r="N512" s="63">
        <v>46</v>
      </c>
      <c r="O512" s="63">
        <v>26</v>
      </c>
      <c r="P512" s="63">
        <v>380</v>
      </c>
    </row>
    <row r="513" spans="1:16" hidden="1">
      <c r="A513" s="60" t="s">
        <v>17049</v>
      </c>
      <c r="B513" s="79" t="s">
        <v>17483</v>
      </c>
      <c r="C513" s="79"/>
      <c r="D513" s="62">
        <v>715</v>
      </c>
      <c r="E513" s="62">
        <v>0.57699999999999996</v>
      </c>
      <c r="F513" s="62"/>
      <c r="G513" s="62">
        <v>10.8</v>
      </c>
      <c r="H513" s="62">
        <v>1</v>
      </c>
      <c r="I513" s="62" t="s">
        <v>16617</v>
      </c>
      <c r="J513" s="62" t="s">
        <v>16754</v>
      </c>
      <c r="K513" s="62">
        <v>3</v>
      </c>
      <c r="L513" s="62" t="s">
        <v>16617</v>
      </c>
      <c r="M513" s="62" t="s">
        <v>16617</v>
      </c>
      <c r="N513" s="63">
        <v>46</v>
      </c>
      <c r="O513" s="63">
        <v>26</v>
      </c>
      <c r="P513" s="63">
        <v>380</v>
      </c>
    </row>
    <row r="514" spans="1:16" hidden="1">
      <c r="A514" s="60" t="s">
        <v>17049</v>
      </c>
      <c r="B514" s="79" t="s">
        <v>17484</v>
      </c>
      <c r="C514" s="79"/>
      <c r="D514" s="62">
        <v>715</v>
      </c>
      <c r="E514" s="62">
        <v>0.57699999999999996</v>
      </c>
      <c r="F514" s="62"/>
      <c r="G514" s="62">
        <v>10.8</v>
      </c>
      <c r="H514" s="62">
        <v>1</v>
      </c>
      <c r="I514" s="62" t="s">
        <v>16617</v>
      </c>
      <c r="J514" s="62" t="s">
        <v>16754</v>
      </c>
      <c r="K514" s="62">
        <v>3</v>
      </c>
      <c r="L514" s="62" t="s">
        <v>16617</v>
      </c>
      <c r="M514" s="62" t="s">
        <v>16617</v>
      </c>
      <c r="N514" s="63">
        <v>46</v>
      </c>
      <c r="O514" s="63">
        <v>26</v>
      </c>
      <c r="P514" s="63">
        <v>380</v>
      </c>
    </row>
    <row r="515" spans="1:16" hidden="1">
      <c r="A515" s="60" t="s">
        <v>17049</v>
      </c>
      <c r="B515" s="79" t="s">
        <v>17485</v>
      </c>
      <c r="C515" s="79"/>
      <c r="D515" s="62">
        <v>715</v>
      </c>
      <c r="E515" s="62">
        <v>0.57699999999999996</v>
      </c>
      <c r="F515" s="62"/>
      <c r="G515" s="62">
        <v>10.8</v>
      </c>
      <c r="H515" s="62">
        <v>1</v>
      </c>
      <c r="I515" s="62" t="s">
        <v>16617</v>
      </c>
      <c r="J515" s="62" t="s">
        <v>16754</v>
      </c>
      <c r="K515" s="62">
        <v>3</v>
      </c>
      <c r="L515" s="62" t="s">
        <v>16617</v>
      </c>
      <c r="M515" s="62" t="s">
        <v>16617</v>
      </c>
      <c r="N515" s="63">
        <v>46</v>
      </c>
      <c r="O515" s="63">
        <v>26</v>
      </c>
      <c r="P515" s="63">
        <v>380</v>
      </c>
    </row>
    <row r="516" spans="1:16" hidden="1">
      <c r="A516" s="75" t="s">
        <v>17049</v>
      </c>
      <c r="B516" s="76" t="s">
        <v>17486</v>
      </c>
      <c r="C516" s="66" t="s">
        <v>17314</v>
      </c>
      <c r="D516" s="77">
        <v>715</v>
      </c>
      <c r="E516" s="77">
        <v>0.57699999999999996</v>
      </c>
      <c r="F516" s="77"/>
      <c r="G516" s="77">
        <v>10.8</v>
      </c>
      <c r="H516" s="77">
        <v>1</v>
      </c>
      <c r="I516" s="77" t="s">
        <v>16617</v>
      </c>
      <c r="J516" s="77" t="s">
        <v>16754</v>
      </c>
      <c r="K516" s="77">
        <v>3</v>
      </c>
      <c r="L516" s="77" t="s">
        <v>16617</v>
      </c>
      <c r="M516" s="77" t="s">
        <v>16617</v>
      </c>
      <c r="N516" s="78">
        <v>46</v>
      </c>
      <c r="O516" s="78">
        <v>26</v>
      </c>
      <c r="P516" s="78">
        <v>380</v>
      </c>
    </row>
    <row r="517" spans="1:16" hidden="1">
      <c r="A517" s="60" t="s">
        <v>17049</v>
      </c>
      <c r="B517" s="79" t="s">
        <v>17487</v>
      </c>
      <c r="C517" s="79"/>
      <c r="D517" s="62">
        <v>715</v>
      </c>
      <c r="E517" s="62">
        <v>0.57699999999999996</v>
      </c>
      <c r="F517" s="62"/>
      <c r="G517" s="62">
        <v>10.8</v>
      </c>
      <c r="H517" s="62">
        <v>1</v>
      </c>
      <c r="I517" s="62" t="s">
        <v>16617</v>
      </c>
      <c r="J517" s="62" t="s">
        <v>16754</v>
      </c>
      <c r="K517" s="62">
        <v>3</v>
      </c>
      <c r="L517" s="62" t="s">
        <v>16617</v>
      </c>
      <c r="M517" s="62" t="s">
        <v>16617</v>
      </c>
      <c r="N517" s="63">
        <v>46</v>
      </c>
      <c r="O517" s="63">
        <v>26</v>
      </c>
      <c r="P517" s="63">
        <v>380</v>
      </c>
    </row>
    <row r="518" spans="1:16" hidden="1">
      <c r="A518" s="60" t="s">
        <v>17049</v>
      </c>
      <c r="B518" s="79" t="s">
        <v>17488</v>
      </c>
      <c r="C518" s="79"/>
      <c r="D518" s="62">
        <v>715</v>
      </c>
      <c r="E518" s="62">
        <v>0.57699999999999996</v>
      </c>
      <c r="F518" s="62"/>
      <c r="G518" s="62">
        <v>10.8</v>
      </c>
      <c r="H518" s="62">
        <v>1</v>
      </c>
      <c r="I518" s="62" t="s">
        <v>16617</v>
      </c>
      <c r="J518" s="62" t="s">
        <v>16754</v>
      </c>
      <c r="K518" s="62">
        <v>3</v>
      </c>
      <c r="L518" s="62" t="s">
        <v>16617</v>
      </c>
      <c r="M518" s="62" t="s">
        <v>16617</v>
      </c>
      <c r="N518" s="63">
        <v>46</v>
      </c>
      <c r="O518" s="63">
        <v>26</v>
      </c>
      <c r="P518" s="63">
        <v>380</v>
      </c>
    </row>
    <row r="519" spans="1:16" hidden="1">
      <c r="A519" s="60" t="s">
        <v>17049</v>
      </c>
      <c r="B519" s="79" t="s">
        <v>17489</v>
      </c>
      <c r="C519" s="79"/>
      <c r="D519" s="62">
        <v>715</v>
      </c>
      <c r="E519" s="62">
        <v>0.57699999999999996</v>
      </c>
      <c r="F519" s="62"/>
      <c r="G519" s="62">
        <v>10.8</v>
      </c>
      <c r="H519" s="62">
        <v>1</v>
      </c>
      <c r="I519" s="62" t="s">
        <v>16617</v>
      </c>
      <c r="J519" s="62" t="s">
        <v>16754</v>
      </c>
      <c r="K519" s="62">
        <v>3</v>
      </c>
      <c r="L519" s="62" t="s">
        <v>16617</v>
      </c>
      <c r="M519" s="62" t="s">
        <v>16617</v>
      </c>
      <c r="N519" s="63">
        <v>46</v>
      </c>
      <c r="O519" s="63">
        <v>26</v>
      </c>
      <c r="P519" s="63">
        <v>380</v>
      </c>
    </row>
    <row r="520" spans="1:16" hidden="1">
      <c r="A520" s="60" t="s">
        <v>17049</v>
      </c>
      <c r="B520" s="79" t="s">
        <v>17490</v>
      </c>
      <c r="C520" s="79"/>
      <c r="D520" s="62">
        <v>715</v>
      </c>
      <c r="E520" s="62">
        <v>0.57699999999999996</v>
      </c>
      <c r="F520" s="62"/>
      <c r="G520" s="62">
        <v>10.8</v>
      </c>
      <c r="H520" s="62">
        <v>1</v>
      </c>
      <c r="I520" s="62" t="s">
        <v>16617</v>
      </c>
      <c r="J520" s="62" t="s">
        <v>16754</v>
      </c>
      <c r="K520" s="62">
        <v>3</v>
      </c>
      <c r="L520" s="62" t="s">
        <v>16617</v>
      </c>
      <c r="M520" s="62" t="s">
        <v>16617</v>
      </c>
      <c r="N520" s="63">
        <v>46</v>
      </c>
      <c r="O520" s="63">
        <v>26</v>
      </c>
      <c r="P520" s="63">
        <v>380</v>
      </c>
    </row>
    <row r="521" spans="1:16" hidden="1">
      <c r="A521" s="87" t="s">
        <v>16835</v>
      </c>
      <c r="B521" s="66" t="s">
        <v>17491</v>
      </c>
      <c r="C521" s="66" t="s">
        <v>17492</v>
      </c>
      <c r="D521" s="68">
        <v>712</v>
      </c>
      <c r="E521" s="68"/>
      <c r="F521" s="68"/>
      <c r="G521" s="68"/>
      <c r="H521" s="68" t="s">
        <v>16641</v>
      </c>
      <c r="I521" s="67" t="s">
        <v>16617</v>
      </c>
      <c r="J521" s="68" t="s">
        <v>17058</v>
      </c>
      <c r="K521" s="68">
        <v>2</v>
      </c>
      <c r="L521" s="67" t="s">
        <v>16617</v>
      </c>
      <c r="M521" s="68">
        <v>1</v>
      </c>
      <c r="N521" s="67">
        <v>47.3</v>
      </c>
      <c r="O521" s="67"/>
      <c r="P521" s="67">
        <v>269</v>
      </c>
    </row>
    <row r="522" spans="1:16">
      <c r="A522" s="87" t="s">
        <v>16653</v>
      </c>
      <c r="B522" s="66" t="s">
        <v>17493</v>
      </c>
      <c r="C522" s="66" t="s">
        <v>17494</v>
      </c>
      <c r="D522" s="68">
        <v>710</v>
      </c>
      <c r="E522" s="68"/>
      <c r="F522" s="68"/>
      <c r="G522" s="68"/>
      <c r="H522" s="68" t="s">
        <v>16641</v>
      </c>
      <c r="I522" s="67" t="s">
        <v>16617</v>
      </c>
      <c r="J522" s="68" t="s">
        <v>16656</v>
      </c>
      <c r="K522" s="68">
        <v>1</v>
      </c>
      <c r="L522" s="67" t="s">
        <v>16617</v>
      </c>
      <c r="M522" s="68">
        <v>1</v>
      </c>
      <c r="N522" s="68"/>
      <c r="O522" s="68"/>
      <c r="P522" s="68"/>
    </row>
    <row r="523" spans="1:16" hidden="1">
      <c r="A523" s="87" t="s">
        <v>16835</v>
      </c>
      <c r="B523" s="66" t="s">
        <v>17495</v>
      </c>
      <c r="C523" s="66" t="s">
        <v>17496</v>
      </c>
      <c r="D523" s="68">
        <v>708</v>
      </c>
      <c r="E523" s="68"/>
      <c r="F523" s="68"/>
      <c r="G523" s="68"/>
      <c r="H523" s="68" t="s">
        <v>16641</v>
      </c>
      <c r="I523" s="67" t="s">
        <v>16617</v>
      </c>
      <c r="J523" s="68" t="s">
        <v>17058</v>
      </c>
      <c r="K523" s="68">
        <v>2</v>
      </c>
      <c r="L523" s="67" t="s">
        <v>16617</v>
      </c>
      <c r="M523" s="68">
        <v>1</v>
      </c>
      <c r="N523" s="67">
        <v>46.7</v>
      </c>
      <c r="O523" s="67"/>
      <c r="P523" s="67">
        <v>276</v>
      </c>
    </row>
    <row r="524" spans="1:16" hidden="1">
      <c r="A524" s="64" t="s">
        <v>17049</v>
      </c>
      <c r="B524" s="66" t="s">
        <v>17497</v>
      </c>
      <c r="C524" s="66" t="s">
        <v>17498</v>
      </c>
      <c r="D524" s="67">
        <v>705</v>
      </c>
      <c r="E524" s="67">
        <v>0.57099999999999995</v>
      </c>
      <c r="F524" s="67"/>
      <c r="G524" s="67"/>
      <c r="H524" s="67">
        <v>1</v>
      </c>
      <c r="I524" s="67" t="s">
        <v>16617</v>
      </c>
      <c r="J524" s="67" t="s">
        <v>16754</v>
      </c>
      <c r="K524" s="67">
        <v>3</v>
      </c>
      <c r="L524" s="67" t="s">
        <v>16617</v>
      </c>
      <c r="M524" s="67" t="s">
        <v>16617</v>
      </c>
      <c r="N524" s="68">
        <v>43</v>
      </c>
      <c r="O524" s="68">
        <v>26</v>
      </c>
      <c r="P524" s="78">
        <v>336</v>
      </c>
    </row>
    <row r="525" spans="1:16" hidden="1">
      <c r="A525" s="64" t="s">
        <v>17049</v>
      </c>
      <c r="B525" s="66" t="s">
        <v>17499</v>
      </c>
      <c r="C525" s="66" t="s">
        <v>17500</v>
      </c>
      <c r="D525" s="67">
        <v>705</v>
      </c>
      <c r="E525" s="67">
        <v>0.57099999999999995</v>
      </c>
      <c r="F525" s="67"/>
      <c r="G525" s="67"/>
      <c r="H525" s="67">
        <v>1</v>
      </c>
      <c r="I525" s="67" t="s">
        <v>16617</v>
      </c>
      <c r="J525" s="67" t="s">
        <v>16754</v>
      </c>
      <c r="K525" s="67">
        <v>3</v>
      </c>
      <c r="L525" s="67" t="s">
        <v>16617</v>
      </c>
      <c r="M525" s="67" t="s">
        <v>16617</v>
      </c>
      <c r="N525" s="68">
        <v>43</v>
      </c>
      <c r="O525" s="68">
        <v>26</v>
      </c>
      <c r="P525" s="78">
        <v>336</v>
      </c>
    </row>
    <row r="526" spans="1:16" hidden="1">
      <c r="A526" s="64" t="s">
        <v>17049</v>
      </c>
      <c r="B526" s="66" t="s">
        <v>17501</v>
      </c>
      <c r="C526" s="66" t="s">
        <v>17502</v>
      </c>
      <c r="D526" s="67">
        <v>705</v>
      </c>
      <c r="E526" s="67">
        <v>0.57099999999999995</v>
      </c>
      <c r="F526" s="67"/>
      <c r="G526" s="67"/>
      <c r="H526" s="67">
        <v>1</v>
      </c>
      <c r="I526" s="67" t="s">
        <v>16617</v>
      </c>
      <c r="J526" s="67" t="s">
        <v>16754</v>
      </c>
      <c r="K526" s="67">
        <v>3</v>
      </c>
      <c r="L526" s="67" t="s">
        <v>16617</v>
      </c>
      <c r="M526" s="67" t="s">
        <v>16617</v>
      </c>
      <c r="N526" s="68">
        <v>43</v>
      </c>
      <c r="O526" s="68">
        <v>26</v>
      </c>
      <c r="P526" s="78">
        <v>336</v>
      </c>
    </row>
    <row r="527" spans="1:16" hidden="1">
      <c r="A527" s="64" t="s">
        <v>17049</v>
      </c>
      <c r="B527" s="66" t="s">
        <v>17503</v>
      </c>
      <c r="C527" s="66" t="s">
        <v>17504</v>
      </c>
      <c r="D527" s="67">
        <v>705</v>
      </c>
      <c r="E527" s="67">
        <v>0.57099999999999995</v>
      </c>
      <c r="F527" s="67"/>
      <c r="G527" s="67"/>
      <c r="H527" s="67">
        <v>1</v>
      </c>
      <c r="I527" s="67" t="s">
        <v>16617</v>
      </c>
      <c r="J527" s="67" t="s">
        <v>16754</v>
      </c>
      <c r="K527" s="67">
        <v>3</v>
      </c>
      <c r="L527" s="67" t="s">
        <v>16617</v>
      </c>
      <c r="M527" s="67" t="s">
        <v>16617</v>
      </c>
      <c r="N527" s="68">
        <v>43</v>
      </c>
      <c r="O527" s="68">
        <v>26</v>
      </c>
      <c r="P527" s="78">
        <v>336</v>
      </c>
    </row>
    <row r="528" spans="1:16" hidden="1">
      <c r="A528" s="64" t="s">
        <v>17049</v>
      </c>
      <c r="B528" s="66" t="s">
        <v>17505</v>
      </c>
      <c r="C528" s="66" t="s">
        <v>17506</v>
      </c>
      <c r="D528" s="67">
        <v>705</v>
      </c>
      <c r="E528" s="67">
        <v>0.57099999999999995</v>
      </c>
      <c r="F528" s="67"/>
      <c r="G528" s="67"/>
      <c r="H528" s="67">
        <v>1</v>
      </c>
      <c r="I528" s="67" t="s">
        <v>16617</v>
      </c>
      <c r="J528" s="67" t="s">
        <v>16754</v>
      </c>
      <c r="K528" s="67">
        <v>3</v>
      </c>
      <c r="L528" s="67" t="s">
        <v>16617</v>
      </c>
      <c r="M528" s="67" t="s">
        <v>16617</v>
      </c>
      <c r="N528" s="68">
        <v>43</v>
      </c>
      <c r="O528" s="68">
        <v>26</v>
      </c>
      <c r="P528" s="78">
        <v>336</v>
      </c>
    </row>
    <row r="529" spans="1:16" hidden="1">
      <c r="A529" s="64" t="s">
        <v>17049</v>
      </c>
      <c r="B529" s="66" t="s">
        <v>17507</v>
      </c>
      <c r="C529" s="66" t="s">
        <v>17508</v>
      </c>
      <c r="D529" s="67">
        <v>705</v>
      </c>
      <c r="E529" s="67">
        <v>0.57099999999999995</v>
      </c>
      <c r="F529" s="67"/>
      <c r="G529" s="67">
        <v>8.3000000000000007</v>
      </c>
      <c r="H529" s="67">
        <v>1</v>
      </c>
      <c r="I529" s="67" t="s">
        <v>16617</v>
      </c>
      <c r="J529" s="67" t="s">
        <v>16754</v>
      </c>
      <c r="K529" s="67">
        <v>3</v>
      </c>
      <c r="L529" s="67" t="s">
        <v>16617</v>
      </c>
      <c r="M529" s="67" t="s">
        <v>16617</v>
      </c>
      <c r="N529" s="68">
        <v>43</v>
      </c>
      <c r="O529" s="68">
        <v>26</v>
      </c>
      <c r="P529" s="78">
        <v>336</v>
      </c>
    </row>
    <row r="530" spans="1:16" hidden="1">
      <c r="A530" s="64" t="s">
        <v>17049</v>
      </c>
      <c r="B530" s="66" t="s">
        <v>17509</v>
      </c>
      <c r="C530" s="66" t="s">
        <v>17431</v>
      </c>
      <c r="D530" s="67">
        <v>705</v>
      </c>
      <c r="E530" s="67">
        <v>0.57099999999999995</v>
      </c>
      <c r="F530" s="67"/>
      <c r="G530" s="67">
        <v>8.3000000000000007</v>
      </c>
      <c r="H530" s="67">
        <v>1</v>
      </c>
      <c r="I530" s="67" t="s">
        <v>16617</v>
      </c>
      <c r="J530" s="67" t="s">
        <v>16754</v>
      </c>
      <c r="K530" s="67">
        <v>3</v>
      </c>
      <c r="L530" s="67" t="s">
        <v>16617</v>
      </c>
      <c r="M530" s="67" t="s">
        <v>16617</v>
      </c>
      <c r="N530" s="68">
        <v>43</v>
      </c>
      <c r="O530" s="68">
        <v>26</v>
      </c>
      <c r="P530" s="78">
        <v>336</v>
      </c>
    </row>
    <row r="531" spans="1:16" hidden="1">
      <c r="A531" s="64" t="s">
        <v>17049</v>
      </c>
      <c r="B531" s="66" t="s">
        <v>17510</v>
      </c>
      <c r="C531" s="66" t="s">
        <v>17511</v>
      </c>
      <c r="D531" s="67">
        <v>705</v>
      </c>
      <c r="E531" s="67">
        <v>0.57099999999999995</v>
      </c>
      <c r="F531" s="67"/>
      <c r="G531" s="67">
        <v>8.3000000000000007</v>
      </c>
      <c r="H531" s="67">
        <v>1</v>
      </c>
      <c r="I531" s="67" t="s">
        <v>16617</v>
      </c>
      <c r="J531" s="67" t="s">
        <v>16754</v>
      </c>
      <c r="K531" s="67">
        <v>3</v>
      </c>
      <c r="L531" s="67" t="s">
        <v>16617</v>
      </c>
      <c r="M531" s="67" t="s">
        <v>16617</v>
      </c>
      <c r="N531" s="68">
        <v>43</v>
      </c>
      <c r="O531" s="68">
        <v>26</v>
      </c>
      <c r="P531" s="78">
        <v>336</v>
      </c>
    </row>
    <row r="532" spans="1:16" hidden="1">
      <c r="A532" s="64" t="s">
        <v>17049</v>
      </c>
      <c r="B532" s="66" t="s">
        <v>17512</v>
      </c>
      <c r="C532" s="66" t="s">
        <v>17513</v>
      </c>
      <c r="D532" s="67">
        <v>705</v>
      </c>
      <c r="E532" s="67">
        <v>0.57099999999999995</v>
      </c>
      <c r="F532" s="67"/>
      <c r="G532" s="67">
        <v>8.3000000000000007</v>
      </c>
      <c r="H532" s="67">
        <v>1</v>
      </c>
      <c r="I532" s="67" t="s">
        <v>16617</v>
      </c>
      <c r="J532" s="67" t="s">
        <v>16754</v>
      </c>
      <c r="K532" s="67">
        <v>3</v>
      </c>
      <c r="L532" s="67" t="s">
        <v>16617</v>
      </c>
      <c r="M532" s="67" t="s">
        <v>16617</v>
      </c>
      <c r="N532" s="68">
        <v>43</v>
      </c>
      <c r="O532" s="68">
        <v>26</v>
      </c>
      <c r="P532" s="78">
        <v>336</v>
      </c>
    </row>
    <row r="533" spans="1:16" hidden="1">
      <c r="A533" s="60" t="s">
        <v>17049</v>
      </c>
      <c r="B533" s="79" t="s">
        <v>17514</v>
      </c>
      <c r="C533" s="79"/>
      <c r="D533" s="62">
        <v>705</v>
      </c>
      <c r="E533" s="62"/>
      <c r="F533" s="62"/>
      <c r="G533" s="62"/>
      <c r="H533" s="62">
        <v>1</v>
      </c>
      <c r="I533" s="62" t="s">
        <v>16617</v>
      </c>
      <c r="J533" s="62" t="s">
        <v>16754</v>
      </c>
      <c r="K533" s="62">
        <v>3</v>
      </c>
      <c r="L533" s="62" t="s">
        <v>16617</v>
      </c>
      <c r="M533" s="62" t="s">
        <v>16617</v>
      </c>
      <c r="N533" s="63">
        <v>43</v>
      </c>
      <c r="O533" s="63">
        <v>26</v>
      </c>
      <c r="P533" s="63">
        <v>336</v>
      </c>
    </row>
    <row r="534" spans="1:16" hidden="1">
      <c r="A534" s="60" t="s">
        <v>17049</v>
      </c>
      <c r="B534" s="79" t="s">
        <v>17515</v>
      </c>
      <c r="C534" s="79"/>
      <c r="D534" s="62">
        <v>705</v>
      </c>
      <c r="E534" s="62"/>
      <c r="F534" s="62"/>
      <c r="G534" s="62"/>
      <c r="H534" s="62">
        <v>1</v>
      </c>
      <c r="I534" s="62" t="s">
        <v>16617</v>
      </c>
      <c r="J534" s="62" t="s">
        <v>16754</v>
      </c>
      <c r="K534" s="62">
        <v>3</v>
      </c>
      <c r="L534" s="62" t="s">
        <v>16617</v>
      </c>
      <c r="M534" s="62" t="s">
        <v>16617</v>
      </c>
      <c r="N534" s="63">
        <v>43</v>
      </c>
      <c r="O534" s="63">
        <v>26</v>
      </c>
      <c r="P534" s="63">
        <v>336</v>
      </c>
    </row>
    <row r="535" spans="1:16" hidden="1">
      <c r="A535" s="87" t="s">
        <v>16835</v>
      </c>
      <c r="B535" s="66" t="s">
        <v>17516</v>
      </c>
      <c r="C535" s="66" t="s">
        <v>17517</v>
      </c>
      <c r="D535" s="68">
        <v>705</v>
      </c>
      <c r="E535" s="68"/>
      <c r="F535" s="68"/>
      <c r="G535" s="68"/>
      <c r="H535" s="68" t="s">
        <v>16641</v>
      </c>
      <c r="I535" s="67" t="s">
        <v>16617</v>
      </c>
      <c r="J535" s="68" t="s">
        <v>17058</v>
      </c>
      <c r="K535" s="68">
        <v>2</v>
      </c>
      <c r="L535" s="67" t="s">
        <v>16617</v>
      </c>
      <c r="M535" s="68">
        <v>1</v>
      </c>
      <c r="N535" s="67">
        <v>45.9</v>
      </c>
      <c r="O535" s="67"/>
      <c r="P535" s="67">
        <v>262</v>
      </c>
    </row>
    <row r="536" spans="1:16" hidden="1">
      <c r="A536" s="70" t="s">
        <v>16835</v>
      </c>
      <c r="B536" s="71" t="s">
        <v>17518</v>
      </c>
      <c r="C536" s="95" t="s">
        <v>17519</v>
      </c>
      <c r="D536" s="73">
        <v>701</v>
      </c>
      <c r="E536" s="73"/>
      <c r="F536" s="73"/>
      <c r="G536" s="73"/>
      <c r="H536" s="73" t="s">
        <v>16641</v>
      </c>
      <c r="I536" s="72" t="s">
        <v>16617</v>
      </c>
      <c r="J536" s="73" t="s">
        <v>17058</v>
      </c>
      <c r="K536" s="73">
        <v>2</v>
      </c>
      <c r="L536" s="72" t="s">
        <v>16617</v>
      </c>
      <c r="M536" s="73">
        <v>1</v>
      </c>
      <c r="N536" s="72">
        <v>60.3</v>
      </c>
      <c r="O536" s="72"/>
      <c r="P536" s="72">
        <v>280</v>
      </c>
    </row>
    <row r="537" spans="1:16" hidden="1">
      <c r="A537" s="64" t="s">
        <v>16663</v>
      </c>
      <c r="B537" s="66" t="s">
        <v>17520</v>
      </c>
      <c r="C537" s="66" t="s">
        <v>17521</v>
      </c>
      <c r="D537" s="67">
        <v>700</v>
      </c>
      <c r="E537" s="67">
        <v>0.54400000000000004</v>
      </c>
      <c r="F537" s="67"/>
      <c r="G537" s="67">
        <v>8.6</v>
      </c>
      <c r="H537" s="67" t="s">
        <v>16641</v>
      </c>
      <c r="I537" s="67" t="s">
        <v>16617</v>
      </c>
      <c r="J537" s="67" t="s">
        <v>17058</v>
      </c>
      <c r="K537" s="67">
        <v>1</v>
      </c>
      <c r="L537" s="67" t="s">
        <v>16617</v>
      </c>
      <c r="M537" s="67">
        <v>1</v>
      </c>
      <c r="N537" s="68">
        <v>37.4</v>
      </c>
      <c r="O537" s="68">
        <v>21</v>
      </c>
      <c r="P537" s="68">
        <v>335</v>
      </c>
    </row>
    <row r="538" spans="1:16" hidden="1">
      <c r="A538" s="87" t="s">
        <v>17522</v>
      </c>
      <c r="B538" s="66" t="s">
        <v>17523</v>
      </c>
      <c r="C538" s="66" t="s">
        <v>17524</v>
      </c>
      <c r="D538" s="68">
        <v>700</v>
      </c>
      <c r="E538" s="68"/>
      <c r="F538" s="68"/>
      <c r="G538" s="68"/>
      <c r="H538" s="68"/>
      <c r="I538" s="68"/>
      <c r="J538" s="68"/>
      <c r="K538" s="68"/>
      <c r="L538" s="67"/>
      <c r="M538" s="68"/>
      <c r="N538" s="68"/>
      <c r="O538" s="68"/>
      <c r="P538" s="68"/>
    </row>
    <row r="539" spans="1:16">
      <c r="A539" s="101" t="s">
        <v>16653</v>
      </c>
      <c r="B539" s="79" t="s">
        <v>17525</v>
      </c>
      <c r="C539" s="79"/>
      <c r="D539" s="63">
        <v>700</v>
      </c>
      <c r="E539" s="63">
        <v>0.59</v>
      </c>
      <c r="F539" s="63"/>
      <c r="G539" s="63"/>
      <c r="H539" s="63" t="s">
        <v>16641</v>
      </c>
      <c r="I539" s="62" t="s">
        <v>16617</v>
      </c>
      <c r="J539" s="63" t="s">
        <v>16820</v>
      </c>
      <c r="K539" s="63">
        <v>2</v>
      </c>
      <c r="L539" s="62" t="s">
        <v>16617</v>
      </c>
      <c r="M539" s="63">
        <v>1</v>
      </c>
      <c r="N539" s="63">
        <v>62</v>
      </c>
      <c r="O539" s="63">
        <v>19</v>
      </c>
      <c r="P539" s="63">
        <v>419</v>
      </c>
    </row>
    <row r="540" spans="1:16">
      <c r="A540" s="87" t="s">
        <v>16653</v>
      </c>
      <c r="B540" s="66" t="s">
        <v>17526</v>
      </c>
      <c r="C540" s="66" t="s">
        <v>17527</v>
      </c>
      <c r="D540" s="68">
        <v>700</v>
      </c>
      <c r="E540" s="68">
        <v>0.70299999999999996</v>
      </c>
      <c r="F540" s="68"/>
      <c r="G540" s="68"/>
      <c r="H540" s="68" t="s">
        <v>16641</v>
      </c>
      <c r="I540" s="67" t="s">
        <v>16617</v>
      </c>
      <c r="J540" s="68" t="s">
        <v>16820</v>
      </c>
      <c r="K540" s="68">
        <v>2</v>
      </c>
      <c r="L540" s="67" t="s">
        <v>16617</v>
      </c>
      <c r="M540" s="68">
        <v>2</v>
      </c>
      <c r="N540" s="68"/>
      <c r="O540" s="68">
        <v>19</v>
      </c>
      <c r="P540" s="68">
        <v>456</v>
      </c>
    </row>
    <row r="541" spans="1:16">
      <c r="A541" s="101" t="s">
        <v>16653</v>
      </c>
      <c r="B541" s="79" t="s">
        <v>17528</v>
      </c>
      <c r="C541" s="79"/>
      <c r="D541" s="63">
        <v>700</v>
      </c>
      <c r="E541" s="63"/>
      <c r="F541" s="63"/>
      <c r="G541" s="63"/>
      <c r="H541" s="63" t="s">
        <v>16641</v>
      </c>
      <c r="I541" s="62" t="s">
        <v>16617</v>
      </c>
      <c r="J541" s="63" t="s">
        <v>16820</v>
      </c>
      <c r="K541" s="63">
        <v>2</v>
      </c>
      <c r="L541" s="62" t="s">
        <v>16617</v>
      </c>
      <c r="M541" s="63">
        <v>1</v>
      </c>
      <c r="N541" s="63">
        <v>62</v>
      </c>
      <c r="O541" s="63">
        <v>19</v>
      </c>
      <c r="P541" s="63">
        <v>348</v>
      </c>
    </row>
    <row r="542" spans="1:16" hidden="1">
      <c r="A542" s="70" t="s">
        <v>16835</v>
      </c>
      <c r="B542" s="71" t="s">
        <v>17529</v>
      </c>
      <c r="C542" s="71" t="s">
        <v>17530</v>
      </c>
      <c r="D542" s="73">
        <v>691</v>
      </c>
      <c r="E542" s="73"/>
      <c r="F542" s="73"/>
      <c r="G542" s="73"/>
      <c r="H542" s="73" t="s">
        <v>16641</v>
      </c>
      <c r="I542" s="72" t="s">
        <v>16617</v>
      </c>
      <c r="J542" s="73" t="s">
        <v>17058</v>
      </c>
      <c r="K542" s="73">
        <v>2</v>
      </c>
      <c r="L542" s="72" t="s">
        <v>16617</v>
      </c>
      <c r="M542" s="73">
        <v>1</v>
      </c>
      <c r="N542" s="72"/>
      <c r="O542" s="72"/>
      <c r="P542" s="72"/>
    </row>
    <row r="543" spans="1:16" hidden="1">
      <c r="A543" s="87" t="s">
        <v>16934</v>
      </c>
      <c r="B543" s="66" t="s">
        <v>17531</v>
      </c>
      <c r="C543" s="66" t="s">
        <v>17532</v>
      </c>
      <c r="D543" s="68">
        <v>691</v>
      </c>
      <c r="E543" s="68"/>
      <c r="F543" s="68"/>
      <c r="G543" s="68"/>
      <c r="H543" s="68" t="s">
        <v>16641</v>
      </c>
      <c r="I543" s="67" t="s">
        <v>16617</v>
      </c>
      <c r="J543" s="68" t="s">
        <v>17382</v>
      </c>
      <c r="K543" s="68">
        <v>1</v>
      </c>
      <c r="L543" s="67" t="s">
        <v>16617</v>
      </c>
      <c r="M543" s="68">
        <v>1</v>
      </c>
      <c r="N543" s="67">
        <v>65.900000000000006</v>
      </c>
      <c r="O543" s="67">
        <v>25.6</v>
      </c>
      <c r="P543" s="67"/>
    </row>
    <row r="544" spans="1:16" hidden="1">
      <c r="A544" s="87" t="s">
        <v>16934</v>
      </c>
      <c r="B544" s="66" t="s">
        <v>17533</v>
      </c>
      <c r="C544" s="66" t="s">
        <v>17534</v>
      </c>
      <c r="D544" s="68">
        <v>691</v>
      </c>
      <c r="E544" s="68">
        <v>0.65600000000000003</v>
      </c>
      <c r="F544" s="68">
        <v>7</v>
      </c>
      <c r="G544" s="68">
        <v>6.4</v>
      </c>
      <c r="H544" s="68" t="s">
        <v>16641</v>
      </c>
      <c r="I544" s="67" t="s">
        <v>16617</v>
      </c>
      <c r="J544" s="68" t="s">
        <v>17382</v>
      </c>
      <c r="K544" s="68">
        <v>1</v>
      </c>
      <c r="L544" s="67" t="s">
        <v>16617</v>
      </c>
      <c r="M544" s="68">
        <v>1</v>
      </c>
      <c r="N544" s="67">
        <v>65.900000000000006</v>
      </c>
      <c r="O544" s="67">
        <v>25.6</v>
      </c>
      <c r="P544" s="67">
        <v>426</v>
      </c>
    </row>
    <row r="545" spans="1:16" hidden="1">
      <c r="A545" s="64" t="s">
        <v>16663</v>
      </c>
      <c r="B545" s="66" t="s">
        <v>17535</v>
      </c>
      <c r="C545" s="66" t="s">
        <v>17536</v>
      </c>
      <c r="D545" s="67">
        <v>690</v>
      </c>
      <c r="E545" s="67">
        <v>0.56999999999999995</v>
      </c>
      <c r="F545" s="67"/>
      <c r="G545" s="67">
        <v>8.8000000000000007</v>
      </c>
      <c r="H545" s="67" t="s">
        <v>16641</v>
      </c>
      <c r="I545" s="67" t="s">
        <v>16617</v>
      </c>
      <c r="J545" s="67" t="s">
        <v>17058</v>
      </c>
      <c r="K545" s="67">
        <v>1</v>
      </c>
      <c r="L545" s="67" t="s">
        <v>16617</v>
      </c>
      <c r="M545" s="67">
        <v>1</v>
      </c>
      <c r="N545" s="68">
        <v>32.4</v>
      </c>
      <c r="O545" s="68">
        <v>24.7</v>
      </c>
      <c r="P545" s="68">
        <v>268</v>
      </c>
    </row>
    <row r="546" spans="1:16" hidden="1">
      <c r="A546" s="64" t="s">
        <v>16663</v>
      </c>
      <c r="B546" s="66" t="s">
        <v>17537</v>
      </c>
      <c r="C546" s="66" t="s">
        <v>17538</v>
      </c>
      <c r="D546" s="67">
        <v>684</v>
      </c>
      <c r="E546" s="67">
        <v>0.57699999999999996</v>
      </c>
      <c r="F546" s="67"/>
      <c r="G546" s="67">
        <v>8.8000000000000007</v>
      </c>
      <c r="H546" s="67" t="s">
        <v>16641</v>
      </c>
      <c r="I546" s="67" t="s">
        <v>16617</v>
      </c>
      <c r="J546" s="67" t="s">
        <v>17058</v>
      </c>
      <c r="K546" s="67">
        <v>1</v>
      </c>
      <c r="L546" s="67" t="s">
        <v>16617</v>
      </c>
      <c r="M546" s="67">
        <v>1</v>
      </c>
      <c r="N546" s="68">
        <v>31.3</v>
      </c>
      <c r="O546" s="68">
        <v>22.6</v>
      </c>
      <c r="P546" s="68">
        <v>244</v>
      </c>
    </row>
    <row r="547" spans="1:16" hidden="1">
      <c r="A547" s="87" t="s">
        <v>16835</v>
      </c>
      <c r="B547" s="66" t="s">
        <v>17539</v>
      </c>
      <c r="C547" s="66" t="s">
        <v>17540</v>
      </c>
      <c r="D547" s="68">
        <v>684</v>
      </c>
      <c r="E547" s="68"/>
      <c r="F547" s="68"/>
      <c r="G547" s="68"/>
      <c r="H547" s="68" t="s">
        <v>16641</v>
      </c>
      <c r="I547" s="67" t="s">
        <v>16617</v>
      </c>
      <c r="J547" s="68" t="s">
        <v>17058</v>
      </c>
      <c r="K547" s="68">
        <v>2</v>
      </c>
      <c r="L547" s="67" t="s">
        <v>16617</v>
      </c>
      <c r="M547" s="68">
        <v>1</v>
      </c>
      <c r="N547" s="67">
        <v>49.4</v>
      </c>
      <c r="O547" s="67"/>
      <c r="P547" s="67">
        <v>272</v>
      </c>
    </row>
    <row r="548" spans="1:16">
      <c r="A548" s="87" t="s">
        <v>16653</v>
      </c>
      <c r="B548" s="66" t="s">
        <v>17541</v>
      </c>
      <c r="C548" s="66" t="s">
        <v>17542</v>
      </c>
      <c r="D548" s="68">
        <v>680</v>
      </c>
      <c r="E548" s="68">
        <v>0.60199999999999998</v>
      </c>
      <c r="F548" s="68"/>
      <c r="G548" s="68"/>
      <c r="H548" s="68" t="s">
        <v>16641</v>
      </c>
      <c r="I548" s="67" t="s">
        <v>16617</v>
      </c>
      <c r="J548" s="68" t="s">
        <v>16820</v>
      </c>
      <c r="K548" s="68">
        <v>2</v>
      </c>
      <c r="L548" s="67" t="s">
        <v>16617</v>
      </c>
      <c r="M548" s="68">
        <v>1</v>
      </c>
      <c r="N548" s="68">
        <v>62</v>
      </c>
      <c r="O548" s="68">
        <v>19</v>
      </c>
      <c r="P548" s="68">
        <v>337</v>
      </c>
    </row>
    <row r="549" spans="1:16">
      <c r="A549" s="87" t="s">
        <v>16653</v>
      </c>
      <c r="B549" s="66" t="s">
        <v>17543</v>
      </c>
      <c r="C549" s="66" t="s">
        <v>17544</v>
      </c>
      <c r="D549" s="68">
        <v>680</v>
      </c>
      <c r="E549" s="68">
        <v>0.60199999999999998</v>
      </c>
      <c r="F549" s="68"/>
      <c r="G549" s="68"/>
      <c r="H549" s="68" t="s">
        <v>16641</v>
      </c>
      <c r="I549" s="67" t="s">
        <v>16617</v>
      </c>
      <c r="J549" s="68" t="s">
        <v>16820</v>
      </c>
      <c r="K549" s="68">
        <v>1</v>
      </c>
      <c r="L549" s="67" t="s">
        <v>16617</v>
      </c>
      <c r="M549" s="68">
        <v>1</v>
      </c>
      <c r="N549" s="68">
        <v>62</v>
      </c>
      <c r="O549" s="68">
        <v>19</v>
      </c>
      <c r="P549" s="68">
        <v>337</v>
      </c>
    </row>
    <row r="550" spans="1:16">
      <c r="A550" s="87" t="s">
        <v>16653</v>
      </c>
      <c r="B550" s="66" t="s">
        <v>17545</v>
      </c>
      <c r="C550" s="66" t="s">
        <v>17546</v>
      </c>
      <c r="D550" s="68">
        <v>680</v>
      </c>
      <c r="E550" s="68">
        <v>0.60199999999999998</v>
      </c>
      <c r="F550" s="68"/>
      <c r="G550" s="68"/>
      <c r="H550" s="68" t="s">
        <v>16641</v>
      </c>
      <c r="I550" s="67" t="s">
        <v>16617</v>
      </c>
      <c r="J550" s="68" t="s">
        <v>16820</v>
      </c>
      <c r="K550" s="68">
        <v>2</v>
      </c>
      <c r="L550" s="67" t="s">
        <v>16617</v>
      </c>
      <c r="M550" s="68">
        <v>1</v>
      </c>
      <c r="N550" s="68">
        <v>62</v>
      </c>
      <c r="O550" s="68">
        <v>19</v>
      </c>
      <c r="P550" s="68">
        <v>328</v>
      </c>
    </row>
    <row r="551" spans="1:16">
      <c r="A551" s="87" t="s">
        <v>16653</v>
      </c>
      <c r="B551" s="66" t="s">
        <v>17547</v>
      </c>
      <c r="C551" s="66" t="s">
        <v>17548</v>
      </c>
      <c r="D551" s="68">
        <v>680</v>
      </c>
      <c r="E551" s="68"/>
      <c r="F551" s="68"/>
      <c r="G551" s="68"/>
      <c r="H551" s="68" t="s">
        <v>16641</v>
      </c>
      <c r="I551" s="67" t="s">
        <v>16617</v>
      </c>
      <c r="J551" s="68" t="s">
        <v>16820</v>
      </c>
      <c r="K551" s="68">
        <v>2</v>
      </c>
      <c r="L551" s="67" t="s">
        <v>16617</v>
      </c>
      <c r="M551" s="68">
        <v>1</v>
      </c>
      <c r="N551" s="68">
        <v>62</v>
      </c>
      <c r="O551" s="68">
        <v>19</v>
      </c>
      <c r="P551" s="68">
        <v>297</v>
      </c>
    </row>
    <row r="552" spans="1:16" hidden="1">
      <c r="A552" s="70" t="s">
        <v>16835</v>
      </c>
      <c r="B552" s="71" t="s">
        <v>17549</v>
      </c>
      <c r="C552" s="71" t="s">
        <v>17550</v>
      </c>
      <c r="D552" s="73">
        <v>676</v>
      </c>
      <c r="E552" s="73"/>
      <c r="F552" s="73"/>
      <c r="G552" s="73"/>
      <c r="H552" s="73" t="s">
        <v>16641</v>
      </c>
      <c r="I552" s="72" t="s">
        <v>16617</v>
      </c>
      <c r="J552" s="73" t="s">
        <v>16656</v>
      </c>
      <c r="K552" s="73">
        <v>1</v>
      </c>
      <c r="L552" s="72" t="s">
        <v>16617</v>
      </c>
      <c r="M552" s="73">
        <v>1</v>
      </c>
      <c r="N552" s="73">
        <v>38.299999999999997</v>
      </c>
      <c r="O552" s="73"/>
      <c r="P552" s="73">
        <v>249</v>
      </c>
    </row>
    <row r="553" spans="1:16" hidden="1">
      <c r="A553" s="87" t="s">
        <v>16835</v>
      </c>
      <c r="B553" s="66" t="s">
        <v>17551</v>
      </c>
      <c r="C553" s="66" t="s">
        <v>17552</v>
      </c>
      <c r="D553" s="68">
        <v>667</v>
      </c>
      <c r="E553" s="68"/>
      <c r="F553" s="68"/>
      <c r="G553" s="68"/>
      <c r="H553" s="68" t="s">
        <v>16641</v>
      </c>
      <c r="I553" s="67" t="s">
        <v>16617</v>
      </c>
      <c r="J553" s="68" t="s">
        <v>17058</v>
      </c>
      <c r="K553" s="68">
        <v>2</v>
      </c>
      <c r="L553" s="67" t="s">
        <v>16617</v>
      </c>
      <c r="M553" s="68">
        <v>1</v>
      </c>
      <c r="N553" s="67">
        <v>46.5</v>
      </c>
      <c r="O553" s="67"/>
      <c r="P553" s="67">
        <v>307</v>
      </c>
    </row>
    <row r="554" spans="1:16">
      <c r="A554" s="87" t="s">
        <v>16653</v>
      </c>
      <c r="B554" s="66" t="s">
        <v>17553</v>
      </c>
      <c r="C554" s="66" t="s">
        <v>17554</v>
      </c>
      <c r="D554" s="68">
        <v>665</v>
      </c>
      <c r="E554" s="68"/>
      <c r="F554" s="68"/>
      <c r="G554" s="68"/>
      <c r="H554" s="68"/>
      <c r="I554" s="67"/>
      <c r="J554" s="68"/>
      <c r="K554" s="68"/>
      <c r="L554" s="67"/>
      <c r="M554" s="68"/>
      <c r="N554" s="68"/>
      <c r="O554" s="68"/>
      <c r="P554" s="68"/>
    </row>
    <row r="555" spans="1:16" hidden="1">
      <c r="A555" s="70" t="s">
        <v>16835</v>
      </c>
      <c r="B555" s="71" t="s">
        <v>17555</v>
      </c>
      <c r="C555" s="71" t="s">
        <v>17556</v>
      </c>
      <c r="D555" s="73">
        <v>660</v>
      </c>
      <c r="E555" s="73"/>
      <c r="F555" s="73"/>
      <c r="G555" s="73"/>
      <c r="H555" s="73" t="s">
        <v>16641</v>
      </c>
      <c r="I555" s="72" t="s">
        <v>16617</v>
      </c>
      <c r="J555" s="73" t="s">
        <v>16656</v>
      </c>
      <c r="K555" s="73">
        <v>1</v>
      </c>
      <c r="L555" s="72" t="s">
        <v>16617</v>
      </c>
      <c r="M555" s="73">
        <v>1</v>
      </c>
      <c r="N555" s="73"/>
      <c r="O555" s="73"/>
      <c r="P555" s="73"/>
    </row>
    <row r="556" spans="1:16" hidden="1">
      <c r="A556" s="87" t="s">
        <v>16835</v>
      </c>
      <c r="B556" s="66" t="s">
        <v>17557</v>
      </c>
      <c r="C556" s="66" t="s">
        <v>17558</v>
      </c>
      <c r="D556" s="68">
        <v>659</v>
      </c>
      <c r="E556" s="68"/>
      <c r="F556" s="68"/>
      <c r="G556" s="68"/>
      <c r="H556" s="68" t="s">
        <v>16641</v>
      </c>
      <c r="I556" s="67" t="s">
        <v>16617</v>
      </c>
      <c r="J556" s="68" t="s">
        <v>17058</v>
      </c>
      <c r="K556" s="68">
        <v>2</v>
      </c>
      <c r="L556" s="67" t="s">
        <v>16617</v>
      </c>
      <c r="M556" s="68">
        <v>1</v>
      </c>
      <c r="N556" s="67">
        <v>45.9</v>
      </c>
      <c r="O556" s="67"/>
      <c r="P556" s="67">
        <v>257</v>
      </c>
    </row>
    <row r="557" spans="1:16" hidden="1">
      <c r="A557" s="64" t="s">
        <v>16645</v>
      </c>
      <c r="B557" s="66" t="s">
        <v>17559</v>
      </c>
      <c r="C557" s="69" t="s">
        <v>17560</v>
      </c>
      <c r="D557" s="67">
        <v>650</v>
      </c>
      <c r="E557" s="67">
        <v>0.59199999999999997</v>
      </c>
      <c r="F557" s="67">
        <v>6</v>
      </c>
      <c r="G557" s="67">
        <v>8.4</v>
      </c>
      <c r="H557" s="68" t="s">
        <v>16641</v>
      </c>
      <c r="I557" s="67" t="s">
        <v>16617</v>
      </c>
      <c r="J557" s="67" t="s">
        <v>16656</v>
      </c>
      <c r="K557" s="67">
        <v>2</v>
      </c>
      <c r="L557" s="67" t="s">
        <v>16617</v>
      </c>
      <c r="M557" s="67">
        <v>2</v>
      </c>
      <c r="N557" s="67">
        <v>43.2</v>
      </c>
      <c r="O557" s="67">
        <v>25.1</v>
      </c>
      <c r="P557" s="67">
        <v>253</v>
      </c>
    </row>
    <row r="558" spans="1:16" hidden="1">
      <c r="A558" s="60" t="s">
        <v>16645</v>
      </c>
      <c r="B558" s="79" t="s">
        <v>17561</v>
      </c>
      <c r="C558" s="61"/>
      <c r="D558" s="62">
        <v>650</v>
      </c>
      <c r="E558" s="62">
        <v>0.59199999999999997</v>
      </c>
      <c r="F558" s="62">
        <v>6</v>
      </c>
      <c r="G558" s="62">
        <v>8.4</v>
      </c>
      <c r="H558" s="63" t="s">
        <v>16641</v>
      </c>
      <c r="I558" s="62" t="s">
        <v>16617</v>
      </c>
      <c r="J558" s="62" t="s">
        <v>16656</v>
      </c>
      <c r="K558" s="62">
        <v>2</v>
      </c>
      <c r="L558" s="62" t="s">
        <v>16617</v>
      </c>
      <c r="M558" s="62">
        <v>2</v>
      </c>
      <c r="N558" s="62"/>
      <c r="O558" s="62"/>
      <c r="P558" s="62"/>
    </row>
    <row r="559" spans="1:16" hidden="1">
      <c r="A559" s="64" t="s">
        <v>16645</v>
      </c>
      <c r="B559" s="66" t="s">
        <v>17562</v>
      </c>
      <c r="C559" s="69" t="s">
        <v>17563</v>
      </c>
      <c r="D559" s="67">
        <v>650</v>
      </c>
      <c r="E559" s="67">
        <v>0.59199999999999997</v>
      </c>
      <c r="F559" s="67">
        <v>6</v>
      </c>
      <c r="G559" s="67">
        <v>8.6</v>
      </c>
      <c r="H559" s="68" t="s">
        <v>16641</v>
      </c>
      <c r="I559" s="67" t="s">
        <v>16617</v>
      </c>
      <c r="J559" s="67" t="s">
        <v>16656</v>
      </c>
      <c r="K559" s="67">
        <v>2</v>
      </c>
      <c r="L559" s="67" t="s">
        <v>16617</v>
      </c>
      <c r="M559" s="67">
        <v>2</v>
      </c>
      <c r="N559" s="67">
        <v>43.2</v>
      </c>
      <c r="O559" s="67">
        <v>25.5</v>
      </c>
      <c r="P559" s="67">
        <v>255</v>
      </c>
    </row>
    <row r="560" spans="1:16" hidden="1">
      <c r="A560" s="64" t="s">
        <v>16645</v>
      </c>
      <c r="B560" s="66" t="s">
        <v>17564</v>
      </c>
      <c r="C560" s="69" t="s">
        <v>17565</v>
      </c>
      <c r="D560" s="67">
        <v>650</v>
      </c>
      <c r="E560" s="67">
        <v>0.59199999999999997</v>
      </c>
      <c r="F560" s="67">
        <v>6</v>
      </c>
      <c r="G560" s="67">
        <v>8.6</v>
      </c>
      <c r="H560" s="68" t="s">
        <v>16641</v>
      </c>
      <c r="I560" s="67" t="s">
        <v>16617</v>
      </c>
      <c r="J560" s="67" t="s">
        <v>16656</v>
      </c>
      <c r="K560" s="67">
        <v>2</v>
      </c>
      <c r="L560" s="67" t="s">
        <v>16617</v>
      </c>
      <c r="M560" s="67">
        <v>2</v>
      </c>
      <c r="N560" s="67">
        <v>43.2</v>
      </c>
      <c r="O560" s="67">
        <v>25.5</v>
      </c>
      <c r="P560" s="67">
        <v>262</v>
      </c>
    </row>
    <row r="561" spans="1:16" hidden="1">
      <c r="A561" s="64" t="s">
        <v>16645</v>
      </c>
      <c r="B561" s="66" t="s">
        <v>17566</v>
      </c>
      <c r="C561" s="69" t="s">
        <v>17567</v>
      </c>
      <c r="D561" s="67">
        <v>650</v>
      </c>
      <c r="E561" s="67">
        <v>0.59199999999999997</v>
      </c>
      <c r="F561" s="67">
        <v>6</v>
      </c>
      <c r="G561" s="67">
        <v>8.6</v>
      </c>
      <c r="H561" s="68" t="s">
        <v>16641</v>
      </c>
      <c r="I561" s="67" t="s">
        <v>16617</v>
      </c>
      <c r="J561" s="67" t="s">
        <v>16656</v>
      </c>
      <c r="K561" s="67">
        <v>2</v>
      </c>
      <c r="L561" s="67" t="s">
        <v>16617</v>
      </c>
      <c r="M561" s="67">
        <v>2</v>
      </c>
      <c r="N561" s="67">
        <v>43.2</v>
      </c>
      <c r="O561" s="67">
        <v>25.5</v>
      </c>
      <c r="P561" s="67">
        <v>262</v>
      </c>
    </row>
    <row r="562" spans="1:16" hidden="1">
      <c r="A562" s="64" t="s">
        <v>16645</v>
      </c>
      <c r="B562" s="66" t="s">
        <v>17568</v>
      </c>
      <c r="C562" s="69" t="s">
        <v>17569</v>
      </c>
      <c r="D562" s="67">
        <v>650</v>
      </c>
      <c r="E562" s="67">
        <v>0.59199999999999997</v>
      </c>
      <c r="F562" s="67">
        <v>6</v>
      </c>
      <c r="G562" s="67">
        <v>8.6</v>
      </c>
      <c r="H562" s="68" t="s">
        <v>16641</v>
      </c>
      <c r="I562" s="67" t="s">
        <v>16617</v>
      </c>
      <c r="J562" s="67" t="s">
        <v>16656</v>
      </c>
      <c r="K562" s="67">
        <v>2</v>
      </c>
      <c r="L562" s="67" t="s">
        <v>16617</v>
      </c>
      <c r="M562" s="67">
        <v>2</v>
      </c>
      <c r="N562" s="67">
        <v>43.2</v>
      </c>
      <c r="O562" s="67">
        <v>25.5</v>
      </c>
      <c r="P562" s="67">
        <v>252</v>
      </c>
    </row>
    <row r="563" spans="1:16" hidden="1">
      <c r="A563" s="64" t="s">
        <v>16645</v>
      </c>
      <c r="B563" s="69" t="s">
        <v>17570</v>
      </c>
      <c r="C563" s="69" t="s">
        <v>17571</v>
      </c>
      <c r="D563" s="67">
        <v>650</v>
      </c>
      <c r="E563" s="67">
        <v>0.59199999999999997</v>
      </c>
      <c r="F563" s="67">
        <v>6</v>
      </c>
      <c r="G563" s="67">
        <v>8.6</v>
      </c>
      <c r="H563" s="68" t="s">
        <v>16641</v>
      </c>
      <c r="I563" s="67" t="s">
        <v>16617</v>
      </c>
      <c r="J563" s="67" t="s">
        <v>16656</v>
      </c>
      <c r="K563" s="67">
        <v>2</v>
      </c>
      <c r="L563" s="67" t="s">
        <v>16617</v>
      </c>
      <c r="M563" s="67">
        <v>2</v>
      </c>
      <c r="N563" s="67">
        <v>43.2</v>
      </c>
      <c r="O563" s="67">
        <v>25.5</v>
      </c>
      <c r="P563" s="67">
        <v>248</v>
      </c>
    </row>
    <row r="564" spans="1:16" hidden="1">
      <c r="A564" s="70" t="s">
        <v>16645</v>
      </c>
      <c r="B564" s="74" t="s">
        <v>17572</v>
      </c>
      <c r="C564" s="74" t="s">
        <v>17573</v>
      </c>
      <c r="D564" s="72">
        <v>650</v>
      </c>
      <c r="E564" s="72">
        <v>0.59199999999999997</v>
      </c>
      <c r="F564" s="72">
        <v>6</v>
      </c>
      <c r="G564" s="72">
        <v>8.4</v>
      </c>
      <c r="H564" s="73" t="s">
        <v>16641</v>
      </c>
      <c r="I564" s="72" t="s">
        <v>16617</v>
      </c>
      <c r="J564" s="72" t="s">
        <v>16656</v>
      </c>
      <c r="K564" s="72">
        <v>2</v>
      </c>
      <c r="L564" s="72" t="s">
        <v>16617</v>
      </c>
      <c r="M564" s="72">
        <v>2</v>
      </c>
      <c r="N564" s="72">
        <v>43.2</v>
      </c>
      <c r="O564" s="72">
        <v>25.5</v>
      </c>
      <c r="P564" s="72">
        <v>258</v>
      </c>
    </row>
    <row r="565" spans="1:16" hidden="1">
      <c r="A565" s="64" t="s">
        <v>16645</v>
      </c>
      <c r="B565" s="69" t="s">
        <v>17574</v>
      </c>
      <c r="C565" s="69" t="s">
        <v>17575</v>
      </c>
      <c r="D565" s="67">
        <v>650</v>
      </c>
      <c r="E565" s="67">
        <v>0.59199999999999997</v>
      </c>
      <c r="F565" s="67">
        <v>6</v>
      </c>
      <c r="G565" s="67">
        <v>8.6</v>
      </c>
      <c r="H565" s="68" t="s">
        <v>16641</v>
      </c>
      <c r="I565" s="67" t="s">
        <v>16617</v>
      </c>
      <c r="J565" s="67" t="s">
        <v>16656</v>
      </c>
      <c r="K565" s="67">
        <v>2</v>
      </c>
      <c r="L565" s="67" t="s">
        <v>16617</v>
      </c>
      <c r="M565" s="67">
        <v>2</v>
      </c>
      <c r="N565" s="67">
        <v>43.2</v>
      </c>
      <c r="O565" s="67">
        <v>25.5</v>
      </c>
      <c r="P565" s="67">
        <v>253</v>
      </c>
    </row>
    <row r="566" spans="1:16" hidden="1">
      <c r="A566" s="64" t="s">
        <v>16694</v>
      </c>
      <c r="B566" s="66" t="s">
        <v>17576</v>
      </c>
      <c r="C566" s="69" t="s">
        <v>17577</v>
      </c>
      <c r="D566" s="67">
        <v>650</v>
      </c>
      <c r="E566" s="67">
        <v>0.57999999999999996</v>
      </c>
      <c r="F566" s="67">
        <v>6</v>
      </c>
      <c r="G566" s="67">
        <v>9.1999999999999993</v>
      </c>
      <c r="H566" s="68" t="s">
        <v>16641</v>
      </c>
      <c r="I566" s="67" t="s">
        <v>16617</v>
      </c>
      <c r="J566" s="67" t="s">
        <v>16656</v>
      </c>
      <c r="K566" s="67">
        <v>2</v>
      </c>
      <c r="L566" s="67" t="s">
        <v>16617</v>
      </c>
      <c r="M566" s="67">
        <v>2</v>
      </c>
      <c r="N566" s="67">
        <v>43.2</v>
      </c>
      <c r="O566" s="67">
        <v>25.7</v>
      </c>
      <c r="P566" s="67">
        <v>279</v>
      </c>
    </row>
    <row r="567" spans="1:16" hidden="1">
      <c r="A567" s="64" t="s">
        <v>16694</v>
      </c>
      <c r="B567" s="66" t="s">
        <v>17578</v>
      </c>
      <c r="C567" s="69" t="s">
        <v>17579</v>
      </c>
      <c r="D567" s="67">
        <v>650</v>
      </c>
      <c r="E567" s="67">
        <v>0.57999999999999996</v>
      </c>
      <c r="F567" s="67">
        <v>6</v>
      </c>
      <c r="G567" s="67">
        <v>9.1999999999999993</v>
      </c>
      <c r="H567" s="68" t="s">
        <v>16641</v>
      </c>
      <c r="I567" s="67" t="s">
        <v>16617</v>
      </c>
      <c r="J567" s="67" t="s">
        <v>16656</v>
      </c>
      <c r="K567" s="67">
        <v>2</v>
      </c>
      <c r="L567" s="67" t="s">
        <v>16617</v>
      </c>
      <c r="M567" s="67">
        <v>2</v>
      </c>
      <c r="N567" s="67">
        <v>43.2</v>
      </c>
      <c r="O567" s="67">
        <v>25.7</v>
      </c>
      <c r="P567" s="67">
        <v>290</v>
      </c>
    </row>
    <row r="568" spans="1:16" hidden="1">
      <c r="A568" s="64" t="s">
        <v>16694</v>
      </c>
      <c r="B568" s="66" t="s">
        <v>17580</v>
      </c>
      <c r="C568" s="69" t="s">
        <v>17581</v>
      </c>
      <c r="D568" s="67">
        <v>650</v>
      </c>
      <c r="E568" s="67">
        <v>0.57999999999999996</v>
      </c>
      <c r="F568" s="67">
        <v>6</v>
      </c>
      <c r="G568" s="67">
        <v>9.1999999999999993</v>
      </c>
      <c r="H568" s="68" t="s">
        <v>16641</v>
      </c>
      <c r="I568" s="67" t="s">
        <v>16617</v>
      </c>
      <c r="J568" s="67" t="s">
        <v>16656</v>
      </c>
      <c r="K568" s="67">
        <v>2</v>
      </c>
      <c r="L568" s="67" t="s">
        <v>16617</v>
      </c>
      <c r="M568" s="67">
        <v>2</v>
      </c>
      <c r="N568" s="67">
        <v>43.2</v>
      </c>
      <c r="O568" s="67">
        <v>25.7</v>
      </c>
      <c r="P568" s="67">
        <v>290</v>
      </c>
    </row>
    <row r="569" spans="1:16" hidden="1">
      <c r="A569" s="64" t="s">
        <v>16694</v>
      </c>
      <c r="B569" s="66" t="s">
        <v>17582</v>
      </c>
      <c r="C569" s="69" t="s">
        <v>17583</v>
      </c>
      <c r="D569" s="67">
        <v>650</v>
      </c>
      <c r="E569" s="67">
        <v>0.57999999999999996</v>
      </c>
      <c r="F569" s="67">
        <v>6</v>
      </c>
      <c r="G569" s="67">
        <v>9.1999999999999993</v>
      </c>
      <c r="H569" s="68" t="s">
        <v>16641</v>
      </c>
      <c r="I569" s="67" t="s">
        <v>16617</v>
      </c>
      <c r="J569" s="67" t="s">
        <v>16656</v>
      </c>
      <c r="K569" s="67">
        <v>2</v>
      </c>
      <c r="L569" s="67" t="s">
        <v>16617</v>
      </c>
      <c r="M569" s="67">
        <v>2</v>
      </c>
      <c r="N569" s="67">
        <v>43.2</v>
      </c>
      <c r="O569" s="67">
        <v>25.7</v>
      </c>
      <c r="P569" s="67">
        <v>279</v>
      </c>
    </row>
    <row r="570" spans="1:16" hidden="1">
      <c r="A570" s="64" t="s">
        <v>16663</v>
      </c>
      <c r="B570" s="66" t="s">
        <v>17584</v>
      </c>
      <c r="C570" s="66" t="s">
        <v>17585</v>
      </c>
      <c r="D570" s="67">
        <v>650</v>
      </c>
      <c r="E570" s="67"/>
      <c r="F570" s="67"/>
      <c r="G570" s="67"/>
      <c r="H570" s="67" t="s">
        <v>16641</v>
      </c>
      <c r="I570" s="67" t="s">
        <v>16617</v>
      </c>
      <c r="J570" s="67" t="s">
        <v>17058</v>
      </c>
      <c r="K570" s="67">
        <v>1</v>
      </c>
      <c r="L570" s="67" t="s">
        <v>16617</v>
      </c>
      <c r="M570" s="67">
        <v>1</v>
      </c>
      <c r="N570" s="78">
        <v>31.5</v>
      </c>
      <c r="O570" s="78">
        <v>22.4</v>
      </c>
      <c r="P570" s="78"/>
    </row>
    <row r="571" spans="1:16">
      <c r="A571" s="101" t="s">
        <v>16653</v>
      </c>
      <c r="B571" s="79" t="s">
        <v>17586</v>
      </c>
      <c r="C571" s="79" t="s">
        <v>17587</v>
      </c>
      <c r="D571" s="63">
        <v>650</v>
      </c>
      <c r="E571" s="63"/>
      <c r="F571" s="63"/>
      <c r="G571" s="63"/>
      <c r="H571" s="63" t="s">
        <v>16641</v>
      </c>
      <c r="I571" s="62" t="s">
        <v>16617</v>
      </c>
      <c r="J571" s="63" t="s">
        <v>16820</v>
      </c>
      <c r="K571" s="63">
        <v>1</v>
      </c>
      <c r="L571" s="62" t="s">
        <v>16617</v>
      </c>
      <c r="M571" s="63">
        <v>1</v>
      </c>
      <c r="N571" s="63">
        <v>58.7</v>
      </c>
      <c r="O571" s="63">
        <v>18.100000000000001</v>
      </c>
      <c r="P571" s="63">
        <v>305</v>
      </c>
    </row>
    <row r="572" spans="1:16" hidden="1">
      <c r="A572" s="87" t="s">
        <v>17588</v>
      </c>
      <c r="B572" s="66" t="s">
        <v>17589</v>
      </c>
      <c r="C572" s="66" t="s">
        <v>17590</v>
      </c>
      <c r="D572" s="68">
        <v>650</v>
      </c>
      <c r="E572" s="68"/>
      <c r="F572" s="68"/>
      <c r="G572" s="68"/>
      <c r="H572" s="68"/>
      <c r="I572" s="68"/>
      <c r="J572" s="68"/>
      <c r="K572" s="68"/>
      <c r="L572" s="67"/>
      <c r="M572" s="68"/>
      <c r="N572" s="67"/>
      <c r="O572" s="67"/>
      <c r="P572" s="67"/>
    </row>
    <row r="573" spans="1:16">
      <c r="A573" s="87" t="s">
        <v>16653</v>
      </c>
      <c r="B573" s="66" t="s">
        <v>17591</v>
      </c>
      <c r="C573" s="66" t="s">
        <v>17494</v>
      </c>
      <c r="D573" s="68">
        <v>646</v>
      </c>
      <c r="E573" s="68"/>
      <c r="F573" s="68"/>
      <c r="G573" s="68"/>
      <c r="H573" s="68" t="s">
        <v>16641</v>
      </c>
      <c r="I573" s="67" t="s">
        <v>16617</v>
      </c>
      <c r="J573" s="68" t="s">
        <v>16656</v>
      </c>
      <c r="K573" s="68">
        <v>1</v>
      </c>
      <c r="L573" s="67" t="s">
        <v>16617</v>
      </c>
      <c r="M573" s="68">
        <v>1</v>
      </c>
      <c r="N573" s="68"/>
      <c r="O573" s="68"/>
      <c r="P573" s="68"/>
    </row>
    <row r="574" spans="1:16" hidden="1">
      <c r="A574" s="101" t="s">
        <v>16835</v>
      </c>
      <c r="B574" s="79" t="s">
        <v>17592</v>
      </c>
      <c r="C574" s="79"/>
      <c r="D574" s="63">
        <v>645</v>
      </c>
      <c r="E574" s="63">
        <v>0.65</v>
      </c>
      <c r="F574" s="63"/>
      <c r="G574" s="63"/>
      <c r="H574" s="63">
        <v>1</v>
      </c>
      <c r="I574" s="62" t="s">
        <v>16617</v>
      </c>
      <c r="J574" s="63" t="s">
        <v>17058</v>
      </c>
      <c r="K574" s="63">
        <v>3</v>
      </c>
      <c r="L574" s="62" t="s">
        <v>16617</v>
      </c>
      <c r="M574" s="62" t="s">
        <v>16617</v>
      </c>
      <c r="N574" s="62"/>
      <c r="O574" s="62"/>
      <c r="P574" s="62">
        <v>330</v>
      </c>
    </row>
    <row r="575" spans="1:16" hidden="1">
      <c r="A575" s="101" t="s">
        <v>16835</v>
      </c>
      <c r="B575" s="79" t="s">
        <v>17593</v>
      </c>
      <c r="C575" s="79"/>
      <c r="D575" s="63">
        <v>645</v>
      </c>
      <c r="E575" s="63"/>
      <c r="F575" s="63"/>
      <c r="G575" s="63"/>
      <c r="H575" s="63">
        <v>1</v>
      </c>
      <c r="I575" s="62" t="s">
        <v>16617</v>
      </c>
      <c r="J575" s="63" t="s">
        <v>17058</v>
      </c>
      <c r="K575" s="63">
        <v>3</v>
      </c>
      <c r="L575" s="62" t="s">
        <v>16617</v>
      </c>
      <c r="M575" s="62" t="s">
        <v>16617</v>
      </c>
      <c r="N575" s="62"/>
      <c r="O575" s="62"/>
      <c r="P575" s="62"/>
    </row>
    <row r="576" spans="1:16" hidden="1">
      <c r="A576" s="70" t="s">
        <v>16835</v>
      </c>
      <c r="B576" s="71" t="s">
        <v>17594</v>
      </c>
      <c r="C576" s="71" t="s">
        <v>17595</v>
      </c>
      <c r="D576" s="73">
        <v>644</v>
      </c>
      <c r="E576" s="73"/>
      <c r="F576" s="73"/>
      <c r="G576" s="73"/>
      <c r="H576" s="73" t="s">
        <v>16641</v>
      </c>
      <c r="I576" s="72" t="s">
        <v>16617</v>
      </c>
      <c r="J576" s="73" t="s">
        <v>16656</v>
      </c>
      <c r="K576" s="73">
        <v>1</v>
      </c>
      <c r="L576" s="72" t="s">
        <v>16617</v>
      </c>
      <c r="M576" s="73">
        <v>1</v>
      </c>
      <c r="N576" s="73">
        <v>45.6</v>
      </c>
      <c r="O576" s="73"/>
      <c r="P576" s="73">
        <v>247</v>
      </c>
    </row>
    <row r="577" spans="1:16" hidden="1">
      <c r="A577" s="101" t="s">
        <v>16835</v>
      </c>
      <c r="B577" s="79" t="s">
        <v>17596</v>
      </c>
      <c r="C577" s="79"/>
      <c r="D577" s="63">
        <v>641</v>
      </c>
      <c r="E577" s="63"/>
      <c r="F577" s="63"/>
      <c r="G577" s="63"/>
      <c r="H577" s="63" t="s">
        <v>16641</v>
      </c>
      <c r="I577" s="63" t="s">
        <v>16617</v>
      </c>
      <c r="J577" s="63" t="s">
        <v>17058</v>
      </c>
      <c r="K577" s="63">
        <v>2</v>
      </c>
      <c r="L577" s="63" t="s">
        <v>16617</v>
      </c>
      <c r="M577" s="63">
        <v>1</v>
      </c>
      <c r="N577" s="63">
        <v>44.2</v>
      </c>
      <c r="O577" s="63"/>
      <c r="P577" s="63">
        <v>245</v>
      </c>
    </row>
    <row r="578" spans="1:16" hidden="1">
      <c r="A578" s="70" t="s">
        <v>16835</v>
      </c>
      <c r="B578" s="71" t="s">
        <v>17597</v>
      </c>
      <c r="C578" s="71" t="s">
        <v>17598</v>
      </c>
      <c r="D578" s="73">
        <v>641</v>
      </c>
      <c r="E578" s="73"/>
      <c r="F578" s="73"/>
      <c r="G578" s="73"/>
      <c r="H578" s="73" t="s">
        <v>16641</v>
      </c>
      <c r="I578" s="72" t="s">
        <v>16617</v>
      </c>
      <c r="J578" s="73" t="s">
        <v>17058</v>
      </c>
      <c r="K578" s="73">
        <v>2</v>
      </c>
      <c r="L578" s="72" t="s">
        <v>16617</v>
      </c>
      <c r="M578" s="73">
        <v>1</v>
      </c>
      <c r="N578" s="72">
        <v>47.7</v>
      </c>
      <c r="O578" s="72"/>
      <c r="P578" s="72">
        <v>253</v>
      </c>
    </row>
    <row r="579" spans="1:16" hidden="1">
      <c r="A579" s="101" t="s">
        <v>16835</v>
      </c>
      <c r="B579" s="79" t="s">
        <v>17599</v>
      </c>
      <c r="C579" s="79"/>
      <c r="D579" s="63">
        <v>641</v>
      </c>
      <c r="E579" s="63"/>
      <c r="F579" s="63"/>
      <c r="G579" s="63"/>
      <c r="H579" s="63" t="s">
        <v>16641</v>
      </c>
      <c r="I579" s="63" t="s">
        <v>16617</v>
      </c>
      <c r="J579" s="63" t="s">
        <v>17058</v>
      </c>
      <c r="K579" s="63">
        <v>2</v>
      </c>
      <c r="L579" s="63" t="s">
        <v>16617</v>
      </c>
      <c r="M579" s="63">
        <v>1</v>
      </c>
      <c r="N579" s="63">
        <v>47.7</v>
      </c>
      <c r="O579" s="63"/>
      <c r="P579" s="63">
        <v>265</v>
      </c>
    </row>
    <row r="580" spans="1:16" hidden="1">
      <c r="A580" s="64" t="s">
        <v>16663</v>
      </c>
      <c r="B580" s="66" t="s">
        <v>17600</v>
      </c>
      <c r="C580" s="66" t="s">
        <v>17563</v>
      </c>
      <c r="D580" s="67">
        <v>630</v>
      </c>
      <c r="E580" s="67">
        <v>0.57199999999999995</v>
      </c>
      <c r="F580" s="67"/>
      <c r="G580" s="67">
        <v>8.4</v>
      </c>
      <c r="H580" s="67" t="s">
        <v>16641</v>
      </c>
      <c r="I580" s="67" t="s">
        <v>16617</v>
      </c>
      <c r="J580" s="67" t="s">
        <v>17058</v>
      </c>
      <c r="K580" s="67">
        <v>1</v>
      </c>
      <c r="L580" s="67" t="s">
        <v>16617</v>
      </c>
      <c r="M580" s="67">
        <v>1</v>
      </c>
      <c r="N580" s="78">
        <v>31.3</v>
      </c>
      <c r="O580" s="78">
        <v>22.6</v>
      </c>
      <c r="P580" s="78">
        <v>241</v>
      </c>
    </row>
    <row r="581" spans="1:16" hidden="1">
      <c r="A581" s="64" t="s">
        <v>16663</v>
      </c>
      <c r="B581" s="66" t="s">
        <v>17601</v>
      </c>
      <c r="C581" s="66" t="s">
        <v>17563</v>
      </c>
      <c r="D581" s="67">
        <v>630</v>
      </c>
      <c r="E581" s="67">
        <v>0.57199999999999995</v>
      </c>
      <c r="F581" s="67"/>
      <c r="G581" s="67">
        <v>8.4</v>
      </c>
      <c r="H581" s="67" t="s">
        <v>16641</v>
      </c>
      <c r="I581" s="67" t="s">
        <v>16617</v>
      </c>
      <c r="J581" s="67" t="s">
        <v>17058</v>
      </c>
      <c r="K581" s="67">
        <v>1</v>
      </c>
      <c r="L581" s="67" t="s">
        <v>16617</v>
      </c>
      <c r="M581" s="67">
        <v>1</v>
      </c>
      <c r="N581" s="78">
        <v>31.3</v>
      </c>
      <c r="O581" s="78">
        <v>22.6</v>
      </c>
      <c r="P581" s="78">
        <v>241</v>
      </c>
    </row>
    <row r="582" spans="1:16" hidden="1">
      <c r="A582" s="87" t="s">
        <v>16835</v>
      </c>
      <c r="B582" s="66" t="s">
        <v>17602</v>
      </c>
      <c r="C582" s="66" t="s">
        <v>17603</v>
      </c>
      <c r="D582" s="68">
        <v>630</v>
      </c>
      <c r="E582" s="68"/>
      <c r="F582" s="68"/>
      <c r="G582" s="68"/>
      <c r="H582" s="68" t="s">
        <v>16641</v>
      </c>
      <c r="I582" s="67" t="s">
        <v>16617</v>
      </c>
      <c r="J582" s="68" t="s">
        <v>17058</v>
      </c>
      <c r="K582" s="68">
        <v>2</v>
      </c>
      <c r="L582" s="67" t="s">
        <v>16617</v>
      </c>
      <c r="M582" s="68">
        <v>1</v>
      </c>
      <c r="N582" s="67">
        <v>44.2</v>
      </c>
      <c r="O582" s="67"/>
      <c r="P582" s="67">
        <v>245</v>
      </c>
    </row>
    <row r="583" spans="1:16" hidden="1">
      <c r="A583" s="87" t="s">
        <v>16835</v>
      </c>
      <c r="B583" s="66" t="s">
        <v>17604</v>
      </c>
      <c r="C583" s="66" t="s">
        <v>17605</v>
      </c>
      <c r="D583" s="68">
        <v>630</v>
      </c>
      <c r="E583" s="68"/>
      <c r="F583" s="68"/>
      <c r="G583" s="68"/>
      <c r="H583" s="68" t="s">
        <v>16641</v>
      </c>
      <c r="I583" s="67" t="s">
        <v>16617</v>
      </c>
      <c r="J583" s="68" t="s">
        <v>17058</v>
      </c>
      <c r="K583" s="68">
        <v>2</v>
      </c>
      <c r="L583" s="67" t="s">
        <v>16617</v>
      </c>
      <c r="M583" s="68">
        <v>1</v>
      </c>
      <c r="N583" s="67">
        <v>44.2</v>
      </c>
      <c r="O583" s="67"/>
      <c r="P583" s="67">
        <v>257</v>
      </c>
    </row>
    <row r="584" spans="1:16" hidden="1">
      <c r="A584" s="87" t="s">
        <v>16835</v>
      </c>
      <c r="B584" s="66" t="s">
        <v>17606</v>
      </c>
      <c r="C584" s="66" t="s">
        <v>17607</v>
      </c>
      <c r="D584" s="68">
        <v>630</v>
      </c>
      <c r="E584" s="68"/>
      <c r="F584" s="68"/>
      <c r="G584" s="68"/>
      <c r="H584" s="68">
        <v>1</v>
      </c>
      <c r="I584" s="67" t="s">
        <v>16617</v>
      </c>
      <c r="J584" s="68" t="s">
        <v>16992</v>
      </c>
      <c r="K584" s="68">
        <v>3</v>
      </c>
      <c r="L584" s="67" t="s">
        <v>16617</v>
      </c>
      <c r="M584" s="67" t="s">
        <v>16617</v>
      </c>
      <c r="N584" s="67">
        <v>57.8</v>
      </c>
      <c r="O584" s="67"/>
      <c r="P584" s="67">
        <v>349</v>
      </c>
    </row>
    <row r="585" spans="1:16" hidden="1">
      <c r="A585" s="64" t="s">
        <v>16663</v>
      </c>
      <c r="B585" s="66" t="s">
        <v>17608</v>
      </c>
      <c r="C585" s="66" t="s">
        <v>17563</v>
      </c>
      <c r="D585" s="67">
        <v>628</v>
      </c>
      <c r="E585" s="67">
        <v>0.57199999999999995</v>
      </c>
      <c r="F585" s="67"/>
      <c r="G585" s="67"/>
      <c r="H585" s="67" t="s">
        <v>16641</v>
      </c>
      <c r="I585" s="67" t="s">
        <v>16617</v>
      </c>
      <c r="J585" s="67" t="s">
        <v>17058</v>
      </c>
      <c r="K585" s="67">
        <v>1</v>
      </c>
      <c r="L585" s="67" t="s">
        <v>16617</v>
      </c>
      <c r="M585" s="67">
        <v>1</v>
      </c>
      <c r="N585" s="78">
        <v>31.3</v>
      </c>
      <c r="O585" s="78">
        <v>22.6</v>
      </c>
      <c r="P585" s="78">
        <v>241</v>
      </c>
    </row>
    <row r="586" spans="1:16" hidden="1">
      <c r="A586" s="87" t="s">
        <v>16835</v>
      </c>
      <c r="B586" s="66" t="s">
        <v>17609</v>
      </c>
      <c r="C586" s="66" t="s">
        <v>17610</v>
      </c>
      <c r="D586" s="68">
        <v>626</v>
      </c>
      <c r="E586" s="68"/>
      <c r="F586" s="68"/>
      <c r="G586" s="68"/>
      <c r="H586" s="68" t="s">
        <v>16641</v>
      </c>
      <c r="I586" s="67" t="s">
        <v>16617</v>
      </c>
      <c r="J586" s="68" t="s">
        <v>17058</v>
      </c>
      <c r="K586" s="68">
        <v>2</v>
      </c>
      <c r="L586" s="67" t="s">
        <v>16617</v>
      </c>
      <c r="M586" s="68">
        <v>1</v>
      </c>
      <c r="N586" s="67">
        <v>46.7</v>
      </c>
      <c r="O586" s="67"/>
      <c r="P586" s="67">
        <v>276</v>
      </c>
    </row>
    <row r="587" spans="1:16" hidden="1">
      <c r="A587" s="87" t="s">
        <v>16835</v>
      </c>
      <c r="B587" s="66" t="s">
        <v>17611</v>
      </c>
      <c r="C587" s="66" t="s">
        <v>17612</v>
      </c>
      <c r="D587" s="68">
        <v>625</v>
      </c>
      <c r="E587" s="68"/>
      <c r="F587" s="68"/>
      <c r="G587" s="68"/>
      <c r="H587" s="68" t="s">
        <v>16641</v>
      </c>
      <c r="I587" s="67" t="s">
        <v>16617</v>
      </c>
      <c r="J587" s="68" t="s">
        <v>17058</v>
      </c>
      <c r="K587" s="68">
        <v>2</v>
      </c>
      <c r="L587" s="67" t="s">
        <v>16617</v>
      </c>
      <c r="M587" s="68">
        <v>1</v>
      </c>
      <c r="N587" s="67">
        <v>44.2</v>
      </c>
      <c r="O587" s="67"/>
      <c r="P587" s="67">
        <v>245</v>
      </c>
    </row>
    <row r="588" spans="1:16">
      <c r="A588" s="87" t="s">
        <v>16653</v>
      </c>
      <c r="B588" s="66" t="s">
        <v>17613</v>
      </c>
      <c r="C588" s="66" t="s">
        <v>17614</v>
      </c>
      <c r="D588" s="68">
        <v>621</v>
      </c>
      <c r="E588" s="68"/>
      <c r="F588" s="68"/>
      <c r="G588" s="68"/>
      <c r="H588" s="68" t="s">
        <v>16641</v>
      </c>
      <c r="I588" s="67" t="s">
        <v>16617</v>
      </c>
      <c r="J588" s="68" t="s">
        <v>16656</v>
      </c>
      <c r="K588" s="68">
        <v>1</v>
      </c>
      <c r="L588" s="67" t="s">
        <v>16617</v>
      </c>
      <c r="M588" s="68">
        <v>1</v>
      </c>
      <c r="N588" s="68">
        <v>35.9</v>
      </c>
      <c r="O588" s="68">
        <v>22.3</v>
      </c>
      <c r="P588" s="68"/>
    </row>
    <row r="589" spans="1:16">
      <c r="A589" s="87" t="s">
        <v>16653</v>
      </c>
      <c r="B589" s="66" t="s">
        <v>17615</v>
      </c>
      <c r="C589" s="66" t="s">
        <v>17616</v>
      </c>
      <c r="D589" s="68">
        <v>621</v>
      </c>
      <c r="E589" s="68"/>
      <c r="F589" s="68"/>
      <c r="G589" s="68"/>
      <c r="H589" s="68" t="s">
        <v>16641</v>
      </c>
      <c r="I589" s="67" t="s">
        <v>16617</v>
      </c>
      <c r="J589" s="68" t="s">
        <v>16656</v>
      </c>
      <c r="K589" s="68">
        <v>1</v>
      </c>
      <c r="L589" s="67" t="s">
        <v>16617</v>
      </c>
      <c r="M589" s="68">
        <v>1</v>
      </c>
      <c r="N589" s="68"/>
      <c r="O589" s="68"/>
      <c r="P589" s="68"/>
    </row>
    <row r="590" spans="1:16">
      <c r="A590" s="87" t="s">
        <v>16653</v>
      </c>
      <c r="B590" s="66" t="s">
        <v>17617</v>
      </c>
      <c r="C590" s="66" t="s">
        <v>17616</v>
      </c>
      <c r="D590" s="68">
        <v>621</v>
      </c>
      <c r="E590" s="68"/>
      <c r="F590" s="68"/>
      <c r="G590" s="68"/>
      <c r="H590" s="68" t="s">
        <v>16641</v>
      </c>
      <c r="I590" s="67" t="s">
        <v>16617</v>
      </c>
      <c r="J590" s="68" t="s">
        <v>16656</v>
      </c>
      <c r="K590" s="68">
        <v>1</v>
      </c>
      <c r="L590" s="67" t="s">
        <v>16617</v>
      </c>
      <c r="M590" s="68">
        <v>1</v>
      </c>
      <c r="N590" s="68"/>
      <c r="O590" s="68"/>
      <c r="P590" s="68"/>
    </row>
    <row r="591" spans="1:16" hidden="1">
      <c r="A591" s="60" t="s">
        <v>16663</v>
      </c>
      <c r="B591" s="79" t="s">
        <v>17618</v>
      </c>
      <c r="C591" s="79"/>
      <c r="D591" s="63">
        <v>620</v>
      </c>
      <c r="E591" s="62"/>
      <c r="F591" s="62"/>
      <c r="G591" s="62">
        <v>8.5</v>
      </c>
      <c r="H591" s="63" t="s">
        <v>16641</v>
      </c>
      <c r="I591" s="62" t="s">
        <v>16617</v>
      </c>
      <c r="J591" s="62" t="s">
        <v>17058</v>
      </c>
      <c r="K591" s="62">
        <v>1</v>
      </c>
      <c r="L591" s="62" t="s">
        <v>16617</v>
      </c>
      <c r="M591" s="62">
        <v>1</v>
      </c>
      <c r="N591" s="63">
        <v>37.4</v>
      </c>
      <c r="O591" s="63">
        <v>21</v>
      </c>
      <c r="P591" s="63">
        <v>325</v>
      </c>
    </row>
    <row r="592" spans="1:16" hidden="1">
      <c r="A592" s="60" t="s">
        <v>16663</v>
      </c>
      <c r="B592" s="79" t="s">
        <v>17619</v>
      </c>
      <c r="C592" s="79"/>
      <c r="D592" s="63">
        <v>620</v>
      </c>
      <c r="E592" s="62"/>
      <c r="F592" s="62"/>
      <c r="G592" s="62">
        <v>8.5</v>
      </c>
      <c r="H592" s="63" t="s">
        <v>16641</v>
      </c>
      <c r="I592" s="62" t="s">
        <v>16617</v>
      </c>
      <c r="J592" s="62" t="s">
        <v>17058</v>
      </c>
      <c r="K592" s="62">
        <v>1</v>
      </c>
      <c r="L592" s="62" t="s">
        <v>16617</v>
      </c>
      <c r="M592" s="62">
        <v>1</v>
      </c>
      <c r="N592" s="63">
        <v>37.4</v>
      </c>
      <c r="O592" s="63">
        <v>21</v>
      </c>
      <c r="P592" s="63">
        <v>325</v>
      </c>
    </row>
    <row r="593" spans="1:16" hidden="1">
      <c r="A593" s="64" t="s">
        <v>16663</v>
      </c>
      <c r="B593" s="66" t="s">
        <v>17620</v>
      </c>
      <c r="C593" s="66" t="s">
        <v>17621</v>
      </c>
      <c r="D593" s="67">
        <v>620</v>
      </c>
      <c r="E593" s="67">
        <v>0.54400000000000004</v>
      </c>
      <c r="F593" s="67"/>
      <c r="G593" s="67">
        <v>8.5</v>
      </c>
      <c r="H593" s="67" t="s">
        <v>16641</v>
      </c>
      <c r="I593" s="67" t="s">
        <v>16617</v>
      </c>
      <c r="J593" s="67" t="s">
        <v>17058</v>
      </c>
      <c r="K593" s="67">
        <v>1</v>
      </c>
      <c r="L593" s="67" t="s">
        <v>16617</v>
      </c>
      <c r="M593" s="67">
        <v>1</v>
      </c>
      <c r="N593" s="68">
        <v>37.4</v>
      </c>
      <c r="O593" s="68">
        <v>21</v>
      </c>
      <c r="P593" s="68">
        <v>325</v>
      </c>
    </row>
    <row r="594" spans="1:16" ht="20.100000000000001">
      <c r="A594" s="70" t="s">
        <v>16653</v>
      </c>
      <c r="B594" s="71" t="s">
        <v>17622</v>
      </c>
      <c r="C594" s="89" t="s">
        <v>17623</v>
      </c>
      <c r="D594" s="73">
        <v>620</v>
      </c>
      <c r="E594" s="73">
        <v>0.60199999999999998</v>
      </c>
      <c r="F594" s="73">
        <v>6.8</v>
      </c>
      <c r="G594" s="73">
        <v>6.7</v>
      </c>
      <c r="H594" s="73" t="s">
        <v>16641</v>
      </c>
      <c r="I594" s="72" t="s">
        <v>16617</v>
      </c>
      <c r="J594" s="73" t="s">
        <v>16820</v>
      </c>
      <c r="K594" s="73">
        <v>1</v>
      </c>
      <c r="L594" s="72" t="s">
        <v>16617</v>
      </c>
      <c r="M594" s="73">
        <v>1</v>
      </c>
      <c r="N594" s="73">
        <v>62</v>
      </c>
      <c r="O594" s="73">
        <v>19</v>
      </c>
      <c r="P594" s="73">
        <v>337</v>
      </c>
    </row>
    <row r="595" spans="1:16" hidden="1">
      <c r="A595" s="64" t="s">
        <v>16663</v>
      </c>
      <c r="B595" s="66" t="s">
        <v>17624</v>
      </c>
      <c r="C595" s="66" t="s">
        <v>17585</v>
      </c>
      <c r="D595" s="67">
        <v>615</v>
      </c>
      <c r="E595" s="67">
        <v>0.57099999999999995</v>
      </c>
      <c r="F595" s="67">
        <v>5.0999999999999996</v>
      </c>
      <c r="G595" s="67">
        <v>8.5</v>
      </c>
      <c r="H595" s="67" t="s">
        <v>16641</v>
      </c>
      <c r="I595" s="67" t="s">
        <v>16617</v>
      </c>
      <c r="J595" s="67" t="s">
        <v>17058</v>
      </c>
      <c r="K595" s="67">
        <v>1</v>
      </c>
      <c r="L595" s="67" t="s">
        <v>16617</v>
      </c>
      <c r="M595" s="67">
        <v>1</v>
      </c>
      <c r="N595" s="78">
        <v>30.9</v>
      </c>
      <c r="O595" s="78">
        <v>22.4</v>
      </c>
      <c r="P595" s="78">
        <v>253</v>
      </c>
    </row>
    <row r="596" spans="1:16" hidden="1">
      <c r="A596" s="64" t="s">
        <v>16663</v>
      </c>
      <c r="B596" s="66" t="s">
        <v>17625</v>
      </c>
      <c r="C596" s="66" t="s">
        <v>17585</v>
      </c>
      <c r="D596" s="67">
        <v>615</v>
      </c>
      <c r="E596" s="67">
        <v>0.58199999999999996</v>
      </c>
      <c r="F596" s="67"/>
      <c r="G596" s="67">
        <v>8.4</v>
      </c>
      <c r="H596" s="67" t="s">
        <v>16641</v>
      </c>
      <c r="I596" s="67" t="s">
        <v>16617</v>
      </c>
      <c r="J596" s="67" t="s">
        <v>17058</v>
      </c>
      <c r="K596" s="67">
        <v>1</v>
      </c>
      <c r="L596" s="67" t="s">
        <v>16617</v>
      </c>
      <c r="M596" s="67">
        <v>1</v>
      </c>
      <c r="N596" s="78">
        <v>31.5</v>
      </c>
      <c r="O596" s="78">
        <v>22.4</v>
      </c>
      <c r="P596" s="78">
        <v>265</v>
      </c>
    </row>
    <row r="597" spans="1:16">
      <c r="A597" s="87" t="s">
        <v>16653</v>
      </c>
      <c r="B597" s="66" t="s">
        <v>17626</v>
      </c>
      <c r="C597" s="66" t="s">
        <v>17627</v>
      </c>
      <c r="D597" s="68">
        <v>615</v>
      </c>
      <c r="E597" s="68"/>
      <c r="F597" s="68"/>
      <c r="G597" s="68"/>
      <c r="H597" s="68" t="s">
        <v>16641</v>
      </c>
      <c r="I597" s="67" t="s">
        <v>16617</v>
      </c>
      <c r="J597" s="68" t="s">
        <v>16820</v>
      </c>
      <c r="K597" s="68">
        <v>2</v>
      </c>
      <c r="L597" s="67" t="s">
        <v>16617</v>
      </c>
      <c r="M597" s="68">
        <v>1</v>
      </c>
      <c r="N597" s="68">
        <v>62</v>
      </c>
      <c r="O597" s="68">
        <v>19</v>
      </c>
      <c r="P597" s="68">
        <v>343</v>
      </c>
    </row>
    <row r="598" spans="1:16" hidden="1">
      <c r="A598" s="70" t="s">
        <v>16835</v>
      </c>
      <c r="B598" s="71" t="s">
        <v>17628</v>
      </c>
      <c r="C598" s="71" t="s">
        <v>17629</v>
      </c>
      <c r="D598" s="73">
        <v>613</v>
      </c>
      <c r="E598" s="73"/>
      <c r="F598" s="73"/>
      <c r="G598" s="73"/>
      <c r="H598" s="73" t="s">
        <v>16641</v>
      </c>
      <c r="I598" s="72" t="s">
        <v>16617</v>
      </c>
      <c r="J598" s="73" t="s">
        <v>16656</v>
      </c>
      <c r="K598" s="73">
        <v>1</v>
      </c>
      <c r="L598" s="72" t="s">
        <v>16617</v>
      </c>
      <c r="M598" s="73">
        <v>1</v>
      </c>
      <c r="N598" s="73">
        <v>45.6</v>
      </c>
      <c r="O598" s="73"/>
      <c r="P598" s="73">
        <v>247</v>
      </c>
    </row>
    <row r="599" spans="1:16" hidden="1">
      <c r="A599" s="60" t="s">
        <v>16663</v>
      </c>
      <c r="B599" s="79" t="s">
        <v>17630</v>
      </c>
      <c r="C599" s="79"/>
      <c r="D599" s="63">
        <v>600</v>
      </c>
      <c r="E599" s="63">
        <v>0.57699999999999996</v>
      </c>
      <c r="F599" s="63"/>
      <c r="G599" s="63">
        <v>8.4</v>
      </c>
      <c r="H599" s="62" t="s">
        <v>16641</v>
      </c>
      <c r="I599" s="62" t="s">
        <v>16617</v>
      </c>
      <c r="J599" s="63" t="s">
        <v>17058</v>
      </c>
      <c r="K599" s="63">
        <v>1</v>
      </c>
      <c r="L599" s="62" t="s">
        <v>16617</v>
      </c>
      <c r="M599" s="63">
        <v>1</v>
      </c>
      <c r="N599" s="63">
        <v>31.1</v>
      </c>
      <c r="O599" s="63">
        <v>25.4</v>
      </c>
      <c r="P599" s="63">
        <v>273</v>
      </c>
    </row>
    <row r="600" spans="1:16">
      <c r="A600" s="87" t="s">
        <v>16653</v>
      </c>
      <c r="B600" s="66" t="s">
        <v>17631</v>
      </c>
      <c r="C600" s="66" t="s">
        <v>17632</v>
      </c>
      <c r="D600" s="68">
        <v>600</v>
      </c>
      <c r="E600" s="68">
        <v>0.64</v>
      </c>
      <c r="F600" s="68"/>
      <c r="G600" s="68"/>
      <c r="H600" s="68" t="s">
        <v>16641</v>
      </c>
      <c r="I600" s="67" t="s">
        <v>16617</v>
      </c>
      <c r="J600" s="68" t="s">
        <v>16820</v>
      </c>
      <c r="K600" s="68">
        <v>2</v>
      </c>
      <c r="L600" s="67" t="s">
        <v>16617</v>
      </c>
      <c r="M600" s="68">
        <v>1</v>
      </c>
      <c r="N600" s="68">
        <v>62</v>
      </c>
      <c r="O600" s="68">
        <v>19</v>
      </c>
      <c r="P600" s="68">
        <v>359</v>
      </c>
    </row>
    <row r="601" spans="1:16" hidden="1">
      <c r="A601" s="87" t="s">
        <v>16835</v>
      </c>
      <c r="B601" s="66" t="s">
        <v>17633</v>
      </c>
      <c r="C601" s="66" t="s">
        <v>17634</v>
      </c>
      <c r="D601" s="68">
        <v>592</v>
      </c>
      <c r="E601" s="68"/>
      <c r="F601" s="68"/>
      <c r="G601" s="68"/>
      <c r="H601" s="68">
        <v>1</v>
      </c>
      <c r="I601" s="67" t="s">
        <v>16617</v>
      </c>
      <c r="J601" s="68" t="s">
        <v>17058</v>
      </c>
      <c r="K601" s="68">
        <v>3</v>
      </c>
      <c r="L601" s="67" t="s">
        <v>16617</v>
      </c>
      <c r="M601" s="67" t="s">
        <v>16617</v>
      </c>
      <c r="N601" s="67">
        <v>56.4</v>
      </c>
      <c r="O601" s="67"/>
      <c r="P601" s="67">
        <v>325</v>
      </c>
    </row>
    <row r="602" spans="1:16" hidden="1">
      <c r="A602" s="87" t="s">
        <v>16835</v>
      </c>
      <c r="B602" s="66" t="s">
        <v>17635</v>
      </c>
      <c r="C602" s="66" t="s">
        <v>17286</v>
      </c>
      <c r="D602" s="68">
        <v>592</v>
      </c>
      <c r="E602" s="68">
        <v>0.624</v>
      </c>
      <c r="F602" s="68"/>
      <c r="G602" s="68"/>
      <c r="H602" s="68">
        <v>1</v>
      </c>
      <c r="I602" s="67" t="s">
        <v>16617</v>
      </c>
      <c r="J602" s="68" t="s">
        <v>16992</v>
      </c>
      <c r="K602" s="68">
        <v>3</v>
      </c>
      <c r="L602" s="67" t="s">
        <v>16617</v>
      </c>
      <c r="M602" s="67" t="s">
        <v>16617</v>
      </c>
      <c r="N602" s="67">
        <v>56.4</v>
      </c>
      <c r="O602" s="67"/>
      <c r="P602" s="67">
        <v>353</v>
      </c>
    </row>
    <row r="603" spans="1:16" hidden="1">
      <c r="A603" s="87" t="s">
        <v>16835</v>
      </c>
      <c r="B603" s="66" t="s">
        <v>17636</v>
      </c>
      <c r="C603" s="66" t="s">
        <v>17637</v>
      </c>
      <c r="D603" s="68">
        <v>592</v>
      </c>
      <c r="E603" s="68"/>
      <c r="F603" s="68"/>
      <c r="G603" s="68"/>
      <c r="H603" s="68">
        <v>1</v>
      </c>
      <c r="I603" s="67" t="s">
        <v>16617</v>
      </c>
      <c r="J603" s="68" t="s">
        <v>16992</v>
      </c>
      <c r="K603" s="68">
        <v>3</v>
      </c>
      <c r="L603" s="67" t="s">
        <v>16617</v>
      </c>
      <c r="M603" s="67" t="s">
        <v>16617</v>
      </c>
      <c r="N603" s="67">
        <v>57.9</v>
      </c>
      <c r="O603" s="67"/>
      <c r="P603" s="67">
        <v>353</v>
      </c>
    </row>
    <row r="604" spans="1:16" hidden="1">
      <c r="A604" s="101" t="s">
        <v>16835</v>
      </c>
      <c r="B604" s="79" t="s">
        <v>17638</v>
      </c>
      <c r="C604" s="79"/>
      <c r="D604" s="63">
        <v>591</v>
      </c>
      <c r="E604" s="63">
        <v>0.64300000000000002</v>
      </c>
      <c r="F604" s="63">
        <v>6</v>
      </c>
      <c r="G604" s="63"/>
      <c r="H604" s="63">
        <v>1</v>
      </c>
      <c r="I604" s="62" t="s">
        <v>16617</v>
      </c>
      <c r="J604" s="63" t="s">
        <v>17058</v>
      </c>
      <c r="K604" s="63">
        <v>3</v>
      </c>
      <c r="L604" s="62" t="s">
        <v>16617</v>
      </c>
      <c r="M604" s="62" t="s">
        <v>16617</v>
      </c>
      <c r="N604" s="62">
        <v>56.3</v>
      </c>
      <c r="O604" s="62"/>
      <c r="P604" s="62">
        <v>324</v>
      </c>
    </row>
    <row r="605" spans="1:16" hidden="1">
      <c r="A605" s="101" t="s">
        <v>16835</v>
      </c>
      <c r="B605" s="79" t="s">
        <v>17639</v>
      </c>
      <c r="C605" s="79"/>
      <c r="D605" s="63">
        <v>590</v>
      </c>
      <c r="E605" s="63"/>
      <c r="F605" s="63"/>
      <c r="G605" s="63"/>
      <c r="H605" s="63">
        <v>1</v>
      </c>
      <c r="I605" s="62" t="s">
        <v>16617</v>
      </c>
      <c r="J605" s="63" t="s">
        <v>17058</v>
      </c>
      <c r="K605" s="63">
        <v>3</v>
      </c>
      <c r="L605" s="62" t="s">
        <v>16617</v>
      </c>
      <c r="M605" s="62" t="s">
        <v>16617</v>
      </c>
      <c r="N605" s="62">
        <v>71.400000000000006</v>
      </c>
      <c r="O605" s="62"/>
      <c r="P605" s="62">
        <v>393</v>
      </c>
    </row>
    <row r="606" spans="1:16" hidden="1">
      <c r="A606" s="106" t="s">
        <v>16835</v>
      </c>
      <c r="B606" s="76" t="s">
        <v>17640</v>
      </c>
      <c r="C606" s="76" t="s">
        <v>17641</v>
      </c>
      <c r="D606" s="78">
        <v>590</v>
      </c>
      <c r="E606" s="78"/>
      <c r="F606" s="78"/>
      <c r="G606" s="78"/>
      <c r="H606" s="78">
        <v>1</v>
      </c>
      <c r="I606" s="77" t="s">
        <v>16617</v>
      </c>
      <c r="J606" s="78" t="s">
        <v>17058</v>
      </c>
      <c r="K606" s="78">
        <v>3</v>
      </c>
      <c r="L606" s="77" t="s">
        <v>16617</v>
      </c>
      <c r="M606" s="77" t="s">
        <v>16617</v>
      </c>
      <c r="N606" s="77">
        <v>71.400000000000006</v>
      </c>
      <c r="O606" s="77"/>
      <c r="P606" s="77">
        <v>393</v>
      </c>
    </row>
    <row r="607" spans="1:16" hidden="1">
      <c r="A607" s="70" t="s">
        <v>16835</v>
      </c>
      <c r="B607" s="71" t="s">
        <v>17642</v>
      </c>
      <c r="C607" s="71" t="s">
        <v>17629</v>
      </c>
      <c r="D607" s="73">
        <v>583</v>
      </c>
      <c r="E607" s="73"/>
      <c r="F607" s="73"/>
      <c r="G607" s="73"/>
      <c r="H607" s="73" t="s">
        <v>16641</v>
      </c>
      <c r="I607" s="72" t="s">
        <v>16617</v>
      </c>
      <c r="J607" s="73" t="s">
        <v>16656</v>
      </c>
      <c r="K607" s="73">
        <v>1</v>
      </c>
      <c r="L607" s="72" t="s">
        <v>16617</v>
      </c>
      <c r="M607" s="73">
        <v>1</v>
      </c>
      <c r="N607" s="73"/>
      <c r="O607" s="73"/>
      <c r="P607" s="73"/>
    </row>
    <row r="608" spans="1:16" hidden="1">
      <c r="A608" s="70" t="s">
        <v>16835</v>
      </c>
      <c r="B608" s="71" t="s">
        <v>17643</v>
      </c>
      <c r="C608" s="66" t="s">
        <v>17644</v>
      </c>
      <c r="D608" s="73">
        <v>577</v>
      </c>
      <c r="E608" s="73"/>
      <c r="F608" s="73"/>
      <c r="G608" s="73"/>
      <c r="H608" s="73" t="s">
        <v>16641</v>
      </c>
      <c r="I608" s="72" t="s">
        <v>16617</v>
      </c>
      <c r="J608" s="73" t="s">
        <v>16656</v>
      </c>
      <c r="K608" s="73">
        <v>1</v>
      </c>
      <c r="L608" s="72" t="s">
        <v>16617</v>
      </c>
      <c r="M608" s="73">
        <v>1</v>
      </c>
      <c r="N608" s="73">
        <v>45.6</v>
      </c>
      <c r="O608" s="73"/>
      <c r="P608" s="73">
        <v>247</v>
      </c>
    </row>
    <row r="609" spans="1:16" hidden="1">
      <c r="A609" s="64" t="s">
        <v>17049</v>
      </c>
      <c r="B609" s="66" t="s">
        <v>17645</v>
      </c>
      <c r="C609" s="66" t="s">
        <v>17646</v>
      </c>
      <c r="D609" s="67">
        <v>575</v>
      </c>
      <c r="E609" s="67"/>
      <c r="F609" s="67"/>
      <c r="G609" s="67"/>
      <c r="H609" s="67">
        <v>1</v>
      </c>
      <c r="I609" s="67" t="s">
        <v>16617</v>
      </c>
      <c r="J609" s="67" t="s">
        <v>16754</v>
      </c>
      <c r="K609" s="67">
        <v>3</v>
      </c>
      <c r="L609" s="67" t="s">
        <v>16617</v>
      </c>
      <c r="M609" s="67" t="s">
        <v>16617</v>
      </c>
      <c r="N609" s="68">
        <v>43</v>
      </c>
      <c r="O609" s="68">
        <v>26</v>
      </c>
      <c r="P609" s="78">
        <v>336</v>
      </c>
    </row>
    <row r="610" spans="1:16" hidden="1">
      <c r="A610" s="70" t="s">
        <v>17049</v>
      </c>
      <c r="B610" s="71" t="s">
        <v>17647</v>
      </c>
      <c r="C610" s="89" t="s">
        <v>17648</v>
      </c>
      <c r="D610" s="72">
        <v>575</v>
      </c>
      <c r="E610" s="72">
        <v>0.66500000000000004</v>
      </c>
      <c r="F610" s="72"/>
      <c r="G610" s="72">
        <v>8.1999999999999993</v>
      </c>
      <c r="H610" s="72">
        <v>1</v>
      </c>
      <c r="I610" s="67" t="s">
        <v>16617</v>
      </c>
      <c r="J610" s="72" t="s">
        <v>16754</v>
      </c>
      <c r="K610" s="72">
        <v>3</v>
      </c>
      <c r="L610" s="67" t="s">
        <v>16617</v>
      </c>
      <c r="M610" s="67" t="s">
        <v>16617</v>
      </c>
      <c r="N610" s="68">
        <v>46</v>
      </c>
      <c r="O610" s="68">
        <v>26</v>
      </c>
      <c r="P610" s="68">
        <v>335</v>
      </c>
    </row>
    <row r="611" spans="1:16" hidden="1">
      <c r="A611" s="60" t="s">
        <v>17049</v>
      </c>
      <c r="B611" s="79" t="s">
        <v>17649</v>
      </c>
      <c r="C611" s="79"/>
      <c r="D611" s="62">
        <v>575</v>
      </c>
      <c r="E611" s="62">
        <v>0.66500000000000004</v>
      </c>
      <c r="F611" s="62"/>
      <c r="G611" s="62">
        <v>8.1999999999999993</v>
      </c>
      <c r="H611" s="62">
        <v>1</v>
      </c>
      <c r="I611" s="62" t="s">
        <v>16617</v>
      </c>
      <c r="J611" s="62" t="s">
        <v>16754</v>
      </c>
      <c r="K611" s="62">
        <v>3</v>
      </c>
      <c r="L611" s="62" t="s">
        <v>16617</v>
      </c>
      <c r="M611" s="62" t="s">
        <v>16617</v>
      </c>
      <c r="N611" s="63">
        <v>46</v>
      </c>
      <c r="O611" s="63">
        <v>26</v>
      </c>
      <c r="P611" s="63">
        <v>335</v>
      </c>
    </row>
    <row r="612" spans="1:16" hidden="1">
      <c r="A612" s="60" t="s">
        <v>17049</v>
      </c>
      <c r="B612" s="79" t="s">
        <v>17650</v>
      </c>
      <c r="C612" s="79"/>
      <c r="D612" s="62">
        <v>575</v>
      </c>
      <c r="E612" s="62">
        <v>0.66500000000000004</v>
      </c>
      <c r="F612" s="62"/>
      <c r="G612" s="62">
        <v>8.1999999999999993</v>
      </c>
      <c r="H612" s="62">
        <v>1</v>
      </c>
      <c r="I612" s="62" t="s">
        <v>16617</v>
      </c>
      <c r="J612" s="62" t="s">
        <v>16754</v>
      </c>
      <c r="K612" s="62">
        <v>3</v>
      </c>
      <c r="L612" s="62" t="s">
        <v>16617</v>
      </c>
      <c r="M612" s="62" t="s">
        <v>16617</v>
      </c>
      <c r="N612" s="63">
        <v>46</v>
      </c>
      <c r="O612" s="63">
        <v>26</v>
      </c>
      <c r="P612" s="63">
        <v>335</v>
      </c>
    </row>
    <row r="613" spans="1:16" hidden="1">
      <c r="A613" s="60" t="s">
        <v>17049</v>
      </c>
      <c r="B613" s="79" t="s">
        <v>17651</v>
      </c>
      <c r="C613" s="79"/>
      <c r="D613" s="62">
        <v>575</v>
      </c>
      <c r="E613" s="62">
        <v>0.66500000000000004</v>
      </c>
      <c r="F613" s="62"/>
      <c r="G613" s="62">
        <v>8.1999999999999993</v>
      </c>
      <c r="H613" s="62">
        <v>1</v>
      </c>
      <c r="I613" s="62" t="s">
        <v>16617</v>
      </c>
      <c r="J613" s="62" t="s">
        <v>16754</v>
      </c>
      <c r="K613" s="62">
        <v>3</v>
      </c>
      <c r="L613" s="62" t="s">
        <v>16617</v>
      </c>
      <c r="M613" s="62" t="s">
        <v>16617</v>
      </c>
      <c r="N613" s="63">
        <v>46</v>
      </c>
      <c r="O613" s="63">
        <v>26</v>
      </c>
      <c r="P613" s="63">
        <v>335</v>
      </c>
    </row>
    <row r="614" spans="1:16" hidden="1">
      <c r="A614" s="60" t="s">
        <v>17049</v>
      </c>
      <c r="B614" s="79" t="s">
        <v>17652</v>
      </c>
      <c r="C614" s="79"/>
      <c r="D614" s="62">
        <v>575</v>
      </c>
      <c r="E614" s="62">
        <v>0.66500000000000004</v>
      </c>
      <c r="F614" s="62"/>
      <c r="G614" s="62">
        <v>8.1999999999999993</v>
      </c>
      <c r="H614" s="62">
        <v>1</v>
      </c>
      <c r="I614" s="62" t="s">
        <v>16617</v>
      </c>
      <c r="J614" s="62" t="s">
        <v>16754</v>
      </c>
      <c r="K614" s="62">
        <v>3</v>
      </c>
      <c r="L614" s="62" t="s">
        <v>16617</v>
      </c>
      <c r="M614" s="62" t="s">
        <v>16617</v>
      </c>
      <c r="N614" s="63">
        <v>46</v>
      </c>
      <c r="O614" s="63">
        <v>26</v>
      </c>
      <c r="P614" s="63">
        <v>335</v>
      </c>
    </row>
    <row r="615" spans="1:16" hidden="1">
      <c r="A615" s="70" t="s">
        <v>17049</v>
      </c>
      <c r="B615" s="71" t="s">
        <v>17653</v>
      </c>
      <c r="C615" s="89" t="s">
        <v>17654</v>
      </c>
      <c r="D615" s="72">
        <v>575</v>
      </c>
      <c r="E615" s="72">
        <v>0.66500000000000004</v>
      </c>
      <c r="F615" s="72"/>
      <c r="G615" s="72">
        <v>8.1999999999999993</v>
      </c>
      <c r="H615" s="72">
        <v>1</v>
      </c>
      <c r="I615" s="67" t="s">
        <v>16617</v>
      </c>
      <c r="J615" s="72" t="s">
        <v>16754</v>
      </c>
      <c r="K615" s="72">
        <v>3</v>
      </c>
      <c r="L615" s="67" t="s">
        <v>16617</v>
      </c>
      <c r="M615" s="67" t="s">
        <v>16617</v>
      </c>
      <c r="N615" s="68">
        <v>46</v>
      </c>
      <c r="O615" s="68">
        <v>26</v>
      </c>
      <c r="P615" s="68">
        <v>335</v>
      </c>
    </row>
    <row r="616" spans="1:16" hidden="1">
      <c r="A616" s="60" t="s">
        <v>17049</v>
      </c>
      <c r="B616" s="79" t="s">
        <v>17655</v>
      </c>
      <c r="C616" s="79"/>
      <c r="D616" s="62">
        <v>575</v>
      </c>
      <c r="E616" s="62">
        <v>0.66500000000000004</v>
      </c>
      <c r="F616" s="62"/>
      <c r="G616" s="62">
        <v>8.1999999999999993</v>
      </c>
      <c r="H616" s="62">
        <v>1</v>
      </c>
      <c r="I616" s="62" t="s">
        <v>16617</v>
      </c>
      <c r="J616" s="62" t="s">
        <v>16754</v>
      </c>
      <c r="K616" s="62">
        <v>3</v>
      </c>
      <c r="L616" s="62" t="s">
        <v>16617</v>
      </c>
      <c r="M616" s="62" t="s">
        <v>16617</v>
      </c>
      <c r="N616" s="63">
        <v>46</v>
      </c>
      <c r="O616" s="63">
        <v>26</v>
      </c>
      <c r="P616" s="63">
        <v>335</v>
      </c>
    </row>
    <row r="617" spans="1:16" hidden="1">
      <c r="A617" s="60" t="s">
        <v>17049</v>
      </c>
      <c r="B617" s="79" t="s">
        <v>17656</v>
      </c>
      <c r="C617" s="79"/>
      <c r="D617" s="62">
        <v>575</v>
      </c>
      <c r="E617" s="62">
        <v>0.66500000000000004</v>
      </c>
      <c r="F617" s="62"/>
      <c r="G617" s="62">
        <v>8.1999999999999993</v>
      </c>
      <c r="H617" s="62">
        <v>1</v>
      </c>
      <c r="I617" s="62" t="s">
        <v>16617</v>
      </c>
      <c r="J617" s="62" t="s">
        <v>16754</v>
      </c>
      <c r="K617" s="62">
        <v>3</v>
      </c>
      <c r="L617" s="62" t="s">
        <v>16617</v>
      </c>
      <c r="M617" s="62" t="s">
        <v>16617</v>
      </c>
      <c r="N617" s="63">
        <v>46</v>
      </c>
      <c r="O617" s="63">
        <v>26</v>
      </c>
      <c r="P617" s="63">
        <v>335</v>
      </c>
    </row>
    <row r="618" spans="1:16" hidden="1">
      <c r="A618" s="60" t="s">
        <v>17049</v>
      </c>
      <c r="B618" s="79" t="s">
        <v>17657</v>
      </c>
      <c r="C618" s="79"/>
      <c r="D618" s="62">
        <v>575</v>
      </c>
      <c r="E618" s="62">
        <v>0.66500000000000004</v>
      </c>
      <c r="F618" s="62"/>
      <c r="G618" s="62">
        <v>8.1999999999999993</v>
      </c>
      <c r="H618" s="62">
        <v>1</v>
      </c>
      <c r="I618" s="62" t="s">
        <v>16617</v>
      </c>
      <c r="J618" s="62" t="s">
        <v>16754</v>
      </c>
      <c r="K618" s="62">
        <v>3</v>
      </c>
      <c r="L618" s="62" t="s">
        <v>16617</v>
      </c>
      <c r="M618" s="62" t="s">
        <v>16617</v>
      </c>
      <c r="N618" s="63">
        <v>46</v>
      </c>
      <c r="O618" s="63">
        <v>26</v>
      </c>
      <c r="P618" s="63">
        <v>335</v>
      </c>
    </row>
    <row r="619" spans="1:16" hidden="1">
      <c r="A619" s="60" t="s">
        <v>17049</v>
      </c>
      <c r="B619" s="79" t="s">
        <v>17658</v>
      </c>
      <c r="C619" s="79"/>
      <c r="D619" s="62">
        <v>575</v>
      </c>
      <c r="E619" s="62">
        <v>0.66500000000000004</v>
      </c>
      <c r="F619" s="62"/>
      <c r="G619" s="62">
        <v>8.1999999999999993</v>
      </c>
      <c r="H619" s="62">
        <v>1</v>
      </c>
      <c r="I619" s="62" t="s">
        <v>16617</v>
      </c>
      <c r="J619" s="62" t="s">
        <v>16754</v>
      </c>
      <c r="K619" s="62">
        <v>3</v>
      </c>
      <c r="L619" s="62" t="s">
        <v>16617</v>
      </c>
      <c r="M619" s="62" t="s">
        <v>16617</v>
      </c>
      <c r="N619" s="63">
        <v>46</v>
      </c>
      <c r="O619" s="63">
        <v>26</v>
      </c>
      <c r="P619" s="63">
        <v>335</v>
      </c>
    </row>
    <row r="620" spans="1:16" hidden="1">
      <c r="A620" s="60" t="s">
        <v>17049</v>
      </c>
      <c r="B620" s="79" t="s">
        <v>17659</v>
      </c>
      <c r="C620" s="79"/>
      <c r="D620" s="62">
        <v>575</v>
      </c>
      <c r="E620" s="62">
        <v>0.66500000000000004</v>
      </c>
      <c r="F620" s="62"/>
      <c r="G620" s="62">
        <v>8.1999999999999993</v>
      </c>
      <c r="H620" s="62">
        <v>1</v>
      </c>
      <c r="I620" s="62" t="s">
        <v>16617</v>
      </c>
      <c r="J620" s="62" t="s">
        <v>16754</v>
      </c>
      <c r="K620" s="62">
        <v>3</v>
      </c>
      <c r="L620" s="62" t="s">
        <v>16617</v>
      </c>
      <c r="M620" s="62" t="s">
        <v>16617</v>
      </c>
      <c r="N620" s="63">
        <v>46</v>
      </c>
      <c r="O620" s="63">
        <v>26</v>
      </c>
      <c r="P620" s="63">
        <v>335</v>
      </c>
    </row>
    <row r="621" spans="1:16" hidden="1">
      <c r="A621" s="70" t="s">
        <v>17049</v>
      </c>
      <c r="B621" s="71" t="s">
        <v>17660</v>
      </c>
      <c r="C621" s="89" t="s">
        <v>17661</v>
      </c>
      <c r="D621" s="72">
        <v>575</v>
      </c>
      <c r="E621" s="72">
        <v>0.66500000000000004</v>
      </c>
      <c r="F621" s="72"/>
      <c r="G621" s="72">
        <v>8.1999999999999993</v>
      </c>
      <c r="H621" s="72">
        <v>1</v>
      </c>
      <c r="I621" s="67" t="s">
        <v>16617</v>
      </c>
      <c r="J621" s="72" t="s">
        <v>16754</v>
      </c>
      <c r="K621" s="72">
        <v>3</v>
      </c>
      <c r="L621" s="67" t="s">
        <v>16617</v>
      </c>
      <c r="M621" s="67" t="s">
        <v>16617</v>
      </c>
      <c r="N621" s="68">
        <v>46</v>
      </c>
      <c r="O621" s="68">
        <v>26</v>
      </c>
      <c r="P621" s="68">
        <v>335</v>
      </c>
    </row>
    <row r="622" spans="1:16" hidden="1">
      <c r="A622" s="90" t="s">
        <v>17049</v>
      </c>
      <c r="B622" s="91" t="s">
        <v>17662</v>
      </c>
      <c r="C622" s="92"/>
      <c r="D622" s="93">
        <v>575</v>
      </c>
      <c r="E622" s="93"/>
      <c r="F622" s="93"/>
      <c r="G622" s="93"/>
      <c r="H622" s="93">
        <v>1</v>
      </c>
      <c r="I622" s="62" t="s">
        <v>16617</v>
      </c>
      <c r="J622" s="93" t="s">
        <v>16754</v>
      </c>
      <c r="K622" s="93">
        <v>3</v>
      </c>
      <c r="L622" s="62" t="s">
        <v>16617</v>
      </c>
      <c r="M622" s="62" t="s">
        <v>16617</v>
      </c>
      <c r="N622" s="63">
        <v>46</v>
      </c>
      <c r="O622" s="63">
        <v>26</v>
      </c>
      <c r="P622" s="63">
        <v>335</v>
      </c>
    </row>
    <row r="623" spans="1:16" hidden="1">
      <c r="A623" s="94" t="s">
        <v>17049</v>
      </c>
      <c r="B623" s="95" t="s">
        <v>17663</v>
      </c>
      <c r="C623" s="74" t="s">
        <v>17664</v>
      </c>
      <c r="D623" s="96">
        <v>575</v>
      </c>
      <c r="E623" s="96"/>
      <c r="F623" s="96"/>
      <c r="G623" s="96"/>
      <c r="H623" s="96">
        <v>1</v>
      </c>
      <c r="I623" s="77" t="s">
        <v>16617</v>
      </c>
      <c r="J623" s="96" t="s">
        <v>16754</v>
      </c>
      <c r="K623" s="96">
        <v>3</v>
      </c>
      <c r="L623" s="77" t="s">
        <v>16617</v>
      </c>
      <c r="M623" s="77" t="s">
        <v>16617</v>
      </c>
      <c r="N623" s="78">
        <v>46</v>
      </c>
      <c r="O623" s="78">
        <v>26</v>
      </c>
      <c r="P623" s="78">
        <v>335</v>
      </c>
    </row>
    <row r="624" spans="1:16" hidden="1">
      <c r="A624" s="90" t="s">
        <v>17049</v>
      </c>
      <c r="B624" s="91" t="s">
        <v>17665</v>
      </c>
      <c r="C624" s="92"/>
      <c r="D624" s="93">
        <v>575</v>
      </c>
      <c r="E624" s="93"/>
      <c r="F624" s="93"/>
      <c r="G624" s="93"/>
      <c r="H624" s="93">
        <v>1</v>
      </c>
      <c r="I624" s="62" t="s">
        <v>16617</v>
      </c>
      <c r="J624" s="93" t="s">
        <v>16754</v>
      </c>
      <c r="K624" s="93">
        <v>3</v>
      </c>
      <c r="L624" s="62" t="s">
        <v>16617</v>
      </c>
      <c r="M624" s="62" t="s">
        <v>16617</v>
      </c>
      <c r="N624" s="63">
        <v>46</v>
      </c>
      <c r="O624" s="63">
        <v>26</v>
      </c>
      <c r="P624" s="63">
        <v>335</v>
      </c>
    </row>
    <row r="625" spans="1:16" hidden="1">
      <c r="A625" s="90" t="s">
        <v>17049</v>
      </c>
      <c r="B625" s="91" t="s">
        <v>17666</v>
      </c>
      <c r="C625" s="92"/>
      <c r="D625" s="93">
        <v>575</v>
      </c>
      <c r="E625" s="93"/>
      <c r="F625" s="93"/>
      <c r="G625" s="93"/>
      <c r="H625" s="93">
        <v>1</v>
      </c>
      <c r="I625" s="62" t="s">
        <v>16617</v>
      </c>
      <c r="J625" s="93" t="s">
        <v>16754</v>
      </c>
      <c r="K625" s="93">
        <v>3</v>
      </c>
      <c r="L625" s="62" t="s">
        <v>16617</v>
      </c>
      <c r="M625" s="62" t="s">
        <v>16617</v>
      </c>
      <c r="N625" s="63">
        <v>46</v>
      </c>
      <c r="O625" s="63">
        <v>26</v>
      </c>
      <c r="P625" s="63">
        <v>335</v>
      </c>
    </row>
    <row r="626" spans="1:16" hidden="1">
      <c r="A626" s="90" t="s">
        <v>17049</v>
      </c>
      <c r="B626" s="91" t="s">
        <v>17667</v>
      </c>
      <c r="C626" s="92"/>
      <c r="D626" s="93">
        <v>575</v>
      </c>
      <c r="E626" s="93"/>
      <c r="F626" s="93"/>
      <c r="G626" s="93"/>
      <c r="H626" s="93">
        <v>1</v>
      </c>
      <c r="I626" s="62" t="s">
        <v>16617</v>
      </c>
      <c r="J626" s="93" t="s">
        <v>16754</v>
      </c>
      <c r="K626" s="93">
        <v>3</v>
      </c>
      <c r="L626" s="62" t="s">
        <v>16617</v>
      </c>
      <c r="M626" s="62" t="s">
        <v>16617</v>
      </c>
      <c r="N626" s="63">
        <v>46</v>
      </c>
      <c r="O626" s="63">
        <v>26</v>
      </c>
      <c r="P626" s="63">
        <v>335</v>
      </c>
    </row>
    <row r="627" spans="1:16" hidden="1">
      <c r="A627" s="90" t="s">
        <v>17049</v>
      </c>
      <c r="B627" s="91" t="s">
        <v>17668</v>
      </c>
      <c r="C627" s="92"/>
      <c r="D627" s="93">
        <v>575</v>
      </c>
      <c r="E627" s="93"/>
      <c r="F627" s="93"/>
      <c r="G627" s="93"/>
      <c r="H627" s="93">
        <v>1</v>
      </c>
      <c r="I627" s="62" t="s">
        <v>16617</v>
      </c>
      <c r="J627" s="93" t="s">
        <v>16754</v>
      </c>
      <c r="K627" s="93">
        <v>3</v>
      </c>
      <c r="L627" s="62" t="s">
        <v>16617</v>
      </c>
      <c r="M627" s="62" t="s">
        <v>16617</v>
      </c>
      <c r="N627" s="63">
        <v>46</v>
      </c>
      <c r="O627" s="63">
        <v>26</v>
      </c>
      <c r="P627" s="63">
        <v>335</v>
      </c>
    </row>
    <row r="628" spans="1:16" hidden="1">
      <c r="A628" s="90" t="s">
        <v>17049</v>
      </c>
      <c r="B628" s="91" t="s">
        <v>17669</v>
      </c>
      <c r="C628" s="92"/>
      <c r="D628" s="93">
        <v>575</v>
      </c>
      <c r="E628" s="93"/>
      <c r="F628" s="93"/>
      <c r="G628" s="93"/>
      <c r="H628" s="93">
        <v>1</v>
      </c>
      <c r="I628" s="62" t="s">
        <v>16617</v>
      </c>
      <c r="J628" s="93" t="s">
        <v>16754</v>
      </c>
      <c r="K628" s="93">
        <v>3</v>
      </c>
      <c r="L628" s="62" t="s">
        <v>16617</v>
      </c>
      <c r="M628" s="62" t="s">
        <v>16617</v>
      </c>
      <c r="N628" s="63">
        <v>46</v>
      </c>
      <c r="O628" s="63">
        <v>26</v>
      </c>
      <c r="P628" s="63">
        <v>335</v>
      </c>
    </row>
    <row r="629" spans="1:16" hidden="1">
      <c r="A629" s="90" t="s">
        <v>17049</v>
      </c>
      <c r="B629" s="91" t="s">
        <v>17670</v>
      </c>
      <c r="C629" s="92"/>
      <c r="D629" s="93">
        <v>575</v>
      </c>
      <c r="E629" s="93"/>
      <c r="F629" s="93"/>
      <c r="G629" s="93"/>
      <c r="H629" s="93">
        <v>1</v>
      </c>
      <c r="I629" s="62" t="s">
        <v>16617</v>
      </c>
      <c r="J629" s="93" t="s">
        <v>16754</v>
      </c>
      <c r="K629" s="93">
        <v>3</v>
      </c>
      <c r="L629" s="62" t="s">
        <v>16617</v>
      </c>
      <c r="M629" s="62" t="s">
        <v>16617</v>
      </c>
      <c r="N629" s="63">
        <v>46</v>
      </c>
      <c r="O629" s="63">
        <v>26</v>
      </c>
      <c r="P629" s="63">
        <v>335</v>
      </c>
    </row>
    <row r="630" spans="1:16" hidden="1">
      <c r="A630" s="90" t="s">
        <v>17049</v>
      </c>
      <c r="B630" s="91" t="s">
        <v>17671</v>
      </c>
      <c r="C630" s="92"/>
      <c r="D630" s="93">
        <v>575</v>
      </c>
      <c r="E630" s="93"/>
      <c r="F630" s="93"/>
      <c r="G630" s="93"/>
      <c r="H630" s="93">
        <v>1</v>
      </c>
      <c r="I630" s="62" t="s">
        <v>16617</v>
      </c>
      <c r="J630" s="93" t="s">
        <v>16754</v>
      </c>
      <c r="K630" s="93">
        <v>3</v>
      </c>
      <c r="L630" s="62" t="s">
        <v>16617</v>
      </c>
      <c r="M630" s="62" t="s">
        <v>16617</v>
      </c>
      <c r="N630" s="63">
        <v>46</v>
      </c>
      <c r="O630" s="63">
        <v>26</v>
      </c>
      <c r="P630" s="63">
        <v>335</v>
      </c>
    </row>
    <row r="631" spans="1:16" hidden="1">
      <c r="A631" s="90" t="s">
        <v>17049</v>
      </c>
      <c r="B631" s="91" t="s">
        <v>17672</v>
      </c>
      <c r="C631" s="92"/>
      <c r="D631" s="93">
        <v>575</v>
      </c>
      <c r="E631" s="93"/>
      <c r="F631" s="93"/>
      <c r="G631" s="93"/>
      <c r="H631" s="93">
        <v>1</v>
      </c>
      <c r="I631" s="62" t="s">
        <v>16617</v>
      </c>
      <c r="J631" s="93" t="s">
        <v>16754</v>
      </c>
      <c r="K631" s="93">
        <v>3</v>
      </c>
      <c r="L631" s="62" t="s">
        <v>16617</v>
      </c>
      <c r="M631" s="62" t="s">
        <v>16617</v>
      </c>
      <c r="N631" s="63">
        <v>46</v>
      </c>
      <c r="O631" s="63">
        <v>26</v>
      </c>
      <c r="P631" s="63">
        <v>335</v>
      </c>
    </row>
    <row r="632" spans="1:16" hidden="1">
      <c r="A632" s="90" t="s">
        <v>17049</v>
      </c>
      <c r="B632" s="91" t="s">
        <v>17673</v>
      </c>
      <c r="C632" s="92"/>
      <c r="D632" s="93">
        <v>575</v>
      </c>
      <c r="E632" s="93"/>
      <c r="F632" s="93"/>
      <c r="G632" s="93"/>
      <c r="H632" s="93">
        <v>1</v>
      </c>
      <c r="I632" s="62" t="s">
        <v>16617</v>
      </c>
      <c r="J632" s="93" t="s">
        <v>16754</v>
      </c>
      <c r="K632" s="93">
        <v>3</v>
      </c>
      <c r="L632" s="62" t="s">
        <v>16617</v>
      </c>
      <c r="M632" s="62" t="s">
        <v>16617</v>
      </c>
      <c r="N632" s="63">
        <v>46</v>
      </c>
      <c r="O632" s="63">
        <v>26</v>
      </c>
      <c r="P632" s="63">
        <v>335</v>
      </c>
    </row>
    <row r="633" spans="1:16" hidden="1">
      <c r="A633" s="90" t="s">
        <v>17049</v>
      </c>
      <c r="B633" s="91" t="s">
        <v>17674</v>
      </c>
      <c r="C633" s="92"/>
      <c r="D633" s="93">
        <v>575</v>
      </c>
      <c r="E633" s="93"/>
      <c r="F633" s="93"/>
      <c r="G633" s="93"/>
      <c r="H633" s="93">
        <v>1</v>
      </c>
      <c r="I633" s="62" t="s">
        <v>16617</v>
      </c>
      <c r="J633" s="93" t="s">
        <v>16754</v>
      </c>
      <c r="K633" s="93">
        <v>3</v>
      </c>
      <c r="L633" s="62" t="s">
        <v>16617</v>
      </c>
      <c r="M633" s="62" t="s">
        <v>16617</v>
      </c>
      <c r="N633" s="63">
        <v>46</v>
      </c>
      <c r="O633" s="63">
        <v>26</v>
      </c>
      <c r="P633" s="63">
        <v>335</v>
      </c>
    </row>
    <row r="634" spans="1:16" hidden="1">
      <c r="A634" s="90" t="s">
        <v>17049</v>
      </c>
      <c r="B634" s="91" t="s">
        <v>17675</v>
      </c>
      <c r="C634" s="92"/>
      <c r="D634" s="93">
        <v>575</v>
      </c>
      <c r="E634" s="93"/>
      <c r="F634" s="93"/>
      <c r="G634" s="93"/>
      <c r="H634" s="93">
        <v>1</v>
      </c>
      <c r="I634" s="62" t="s">
        <v>16617</v>
      </c>
      <c r="J634" s="93" t="s">
        <v>16754</v>
      </c>
      <c r="K634" s="93">
        <v>3</v>
      </c>
      <c r="L634" s="62" t="s">
        <v>16617</v>
      </c>
      <c r="M634" s="62" t="s">
        <v>16617</v>
      </c>
      <c r="N634" s="63">
        <v>46</v>
      </c>
      <c r="O634" s="63">
        <v>26</v>
      </c>
      <c r="P634" s="63">
        <v>335</v>
      </c>
    </row>
    <row r="635" spans="1:16" hidden="1">
      <c r="A635" s="90" t="s">
        <v>17049</v>
      </c>
      <c r="B635" s="91" t="s">
        <v>17676</v>
      </c>
      <c r="C635" s="92"/>
      <c r="D635" s="93">
        <v>575</v>
      </c>
      <c r="E635" s="93"/>
      <c r="F635" s="93"/>
      <c r="G635" s="93"/>
      <c r="H635" s="93">
        <v>1</v>
      </c>
      <c r="I635" s="62" t="s">
        <v>16617</v>
      </c>
      <c r="J635" s="93" t="s">
        <v>16754</v>
      </c>
      <c r="K635" s="93">
        <v>3</v>
      </c>
      <c r="L635" s="62" t="s">
        <v>16617</v>
      </c>
      <c r="M635" s="62" t="s">
        <v>16617</v>
      </c>
      <c r="N635" s="63">
        <v>46</v>
      </c>
      <c r="O635" s="63">
        <v>26</v>
      </c>
      <c r="P635" s="63">
        <v>335</v>
      </c>
    </row>
    <row r="636" spans="1:16" hidden="1">
      <c r="A636" s="90" t="s">
        <v>17049</v>
      </c>
      <c r="B636" s="91" t="s">
        <v>17677</v>
      </c>
      <c r="C636" s="92"/>
      <c r="D636" s="93">
        <v>575</v>
      </c>
      <c r="E636" s="93"/>
      <c r="F636" s="93"/>
      <c r="G636" s="93"/>
      <c r="H636" s="93">
        <v>1</v>
      </c>
      <c r="I636" s="62" t="s">
        <v>16617</v>
      </c>
      <c r="J636" s="93" t="s">
        <v>16754</v>
      </c>
      <c r="K636" s="93">
        <v>3</v>
      </c>
      <c r="L636" s="62" t="s">
        <v>16617</v>
      </c>
      <c r="M636" s="62" t="s">
        <v>16617</v>
      </c>
      <c r="N636" s="63">
        <v>46</v>
      </c>
      <c r="O636" s="63">
        <v>26</v>
      </c>
      <c r="P636" s="63">
        <v>335</v>
      </c>
    </row>
    <row r="637" spans="1:16" hidden="1">
      <c r="A637" s="87" t="s">
        <v>16835</v>
      </c>
      <c r="B637" s="66" t="s">
        <v>17678</v>
      </c>
      <c r="C637" s="66" t="s">
        <v>17679</v>
      </c>
      <c r="D637" s="68">
        <v>573</v>
      </c>
      <c r="E637" s="68"/>
      <c r="F637" s="68"/>
      <c r="G637" s="68"/>
      <c r="H637" s="68">
        <v>1</v>
      </c>
      <c r="I637" s="67" t="s">
        <v>16617</v>
      </c>
      <c r="J637" s="68" t="s">
        <v>16992</v>
      </c>
      <c r="K637" s="68">
        <v>3</v>
      </c>
      <c r="L637" s="67" t="s">
        <v>16617</v>
      </c>
      <c r="M637" s="67" t="s">
        <v>16617</v>
      </c>
      <c r="N637" s="67"/>
      <c r="O637" s="67"/>
      <c r="P637" s="67"/>
    </row>
    <row r="638" spans="1:16">
      <c r="A638" s="87" t="s">
        <v>16653</v>
      </c>
      <c r="B638" s="66" t="s">
        <v>17680</v>
      </c>
      <c r="C638" s="66" t="s">
        <v>17494</v>
      </c>
      <c r="D638" s="68">
        <v>572</v>
      </c>
      <c r="E638" s="68"/>
      <c r="F638" s="68"/>
      <c r="G638" s="68"/>
      <c r="H638" s="68" t="s">
        <v>16641</v>
      </c>
      <c r="I638" s="67" t="s">
        <v>16617</v>
      </c>
      <c r="J638" s="68" t="s">
        <v>16656</v>
      </c>
      <c r="K638" s="68">
        <v>1</v>
      </c>
      <c r="L638" s="67" t="s">
        <v>16617</v>
      </c>
      <c r="M638" s="68">
        <v>1</v>
      </c>
      <c r="N638" s="68"/>
      <c r="O638" s="68"/>
      <c r="P638" s="68"/>
    </row>
    <row r="639" spans="1:16">
      <c r="A639" s="87" t="s">
        <v>16653</v>
      </c>
      <c r="B639" s="66" t="s">
        <v>17681</v>
      </c>
      <c r="C639" s="66" t="s">
        <v>17682</v>
      </c>
      <c r="D639" s="68">
        <v>572</v>
      </c>
      <c r="E639" s="68"/>
      <c r="F639" s="68"/>
      <c r="G639" s="68"/>
      <c r="H639" s="68" t="s">
        <v>16641</v>
      </c>
      <c r="I639" s="67" t="s">
        <v>16617</v>
      </c>
      <c r="J639" s="68" t="s">
        <v>16656</v>
      </c>
      <c r="K639" s="68">
        <v>1</v>
      </c>
      <c r="L639" s="67" t="s">
        <v>16617</v>
      </c>
      <c r="M639" s="68">
        <v>1</v>
      </c>
      <c r="N639" s="68"/>
      <c r="O639" s="68"/>
      <c r="P639" s="68"/>
    </row>
    <row r="640" spans="1:16">
      <c r="A640" s="87" t="s">
        <v>16653</v>
      </c>
      <c r="B640" s="66" t="s">
        <v>17683</v>
      </c>
      <c r="C640" s="66" t="s">
        <v>17684</v>
      </c>
      <c r="D640" s="68">
        <v>572</v>
      </c>
      <c r="E640" s="68"/>
      <c r="F640" s="68"/>
      <c r="G640" s="68"/>
      <c r="H640" s="68" t="s">
        <v>16641</v>
      </c>
      <c r="I640" s="67" t="s">
        <v>16617</v>
      </c>
      <c r="J640" s="68" t="s">
        <v>16656</v>
      </c>
      <c r="K640" s="68">
        <v>1</v>
      </c>
      <c r="L640" s="67" t="s">
        <v>16617</v>
      </c>
      <c r="M640" s="68">
        <v>1</v>
      </c>
      <c r="N640" s="68"/>
      <c r="O640" s="68"/>
      <c r="P640" s="68"/>
    </row>
    <row r="641" spans="1:16" hidden="1">
      <c r="A641" s="106" t="s">
        <v>16835</v>
      </c>
      <c r="B641" s="76" t="s">
        <v>17685</v>
      </c>
      <c r="C641" s="76" t="s">
        <v>17686</v>
      </c>
      <c r="D641" s="78">
        <v>563</v>
      </c>
      <c r="E641" s="78">
        <v>0.76</v>
      </c>
      <c r="F641" s="78">
        <v>10</v>
      </c>
      <c r="G641" s="78">
        <v>5.2</v>
      </c>
      <c r="H641" s="78">
        <v>1</v>
      </c>
      <c r="I641" s="77" t="s">
        <v>16617</v>
      </c>
      <c r="J641" s="78" t="s">
        <v>17058</v>
      </c>
      <c r="K641" s="78">
        <v>3</v>
      </c>
      <c r="L641" s="77" t="s">
        <v>16617</v>
      </c>
      <c r="M641" s="77" t="s">
        <v>16617</v>
      </c>
      <c r="N641" s="77">
        <v>71.400000000000006</v>
      </c>
      <c r="O641" s="77"/>
      <c r="P641" s="77">
        <v>393</v>
      </c>
    </row>
    <row r="642" spans="1:16">
      <c r="A642" s="87" t="s">
        <v>16653</v>
      </c>
      <c r="B642" s="66" t="s">
        <v>17687</v>
      </c>
      <c r="C642" s="66" t="s">
        <v>17550</v>
      </c>
      <c r="D642" s="68">
        <v>561</v>
      </c>
      <c r="E642" s="68"/>
      <c r="F642" s="68"/>
      <c r="G642" s="68"/>
      <c r="H642" s="68" t="s">
        <v>16641</v>
      </c>
      <c r="I642" s="67" t="s">
        <v>16617</v>
      </c>
      <c r="J642" s="68" t="s">
        <v>16656</v>
      </c>
      <c r="K642" s="68">
        <v>1</v>
      </c>
      <c r="L642" s="67" t="s">
        <v>16617</v>
      </c>
      <c r="M642" s="68">
        <v>1</v>
      </c>
      <c r="N642" s="68"/>
      <c r="O642" s="68"/>
      <c r="P642" s="68"/>
    </row>
    <row r="643" spans="1:16" hidden="1">
      <c r="A643" s="64" t="s">
        <v>16663</v>
      </c>
      <c r="B643" s="66" t="s">
        <v>17688</v>
      </c>
      <c r="C643" s="66" t="s">
        <v>17689</v>
      </c>
      <c r="D643" s="67">
        <v>550</v>
      </c>
      <c r="E643" s="67">
        <v>0.57699999999999996</v>
      </c>
      <c r="F643" s="67"/>
      <c r="G643" s="67">
        <v>8.4</v>
      </c>
      <c r="H643" s="67" t="s">
        <v>16641</v>
      </c>
      <c r="I643" s="67" t="s">
        <v>16617</v>
      </c>
      <c r="J643" s="67" t="s">
        <v>17058</v>
      </c>
      <c r="K643" s="67">
        <v>1</v>
      </c>
      <c r="L643" s="67" t="s">
        <v>16617</v>
      </c>
      <c r="M643" s="67">
        <v>1</v>
      </c>
      <c r="N643" s="78">
        <v>31.1</v>
      </c>
      <c r="O643" s="78">
        <v>25.4</v>
      </c>
      <c r="P643" s="78">
        <v>273</v>
      </c>
    </row>
    <row r="644" spans="1:16" hidden="1">
      <c r="A644" s="64" t="s">
        <v>16663</v>
      </c>
      <c r="B644" s="66" t="s">
        <v>17690</v>
      </c>
      <c r="C644" s="66" t="s">
        <v>17691</v>
      </c>
      <c r="D644" s="67">
        <v>550</v>
      </c>
      <c r="E644" s="67">
        <v>0.57699999999999996</v>
      </c>
      <c r="F644" s="67"/>
      <c r="G644" s="67">
        <v>8.4</v>
      </c>
      <c r="H644" s="67" t="s">
        <v>16641</v>
      </c>
      <c r="I644" s="67" t="s">
        <v>16617</v>
      </c>
      <c r="J644" s="67" t="s">
        <v>17058</v>
      </c>
      <c r="K644" s="67">
        <v>1</v>
      </c>
      <c r="L644" s="67" t="s">
        <v>16617</v>
      </c>
      <c r="M644" s="67">
        <v>1</v>
      </c>
      <c r="N644" s="68">
        <v>31.3</v>
      </c>
      <c r="O644" s="68">
        <v>25.4</v>
      </c>
      <c r="P644" s="68">
        <v>271</v>
      </c>
    </row>
    <row r="645" spans="1:16">
      <c r="A645" s="87" t="s">
        <v>16653</v>
      </c>
      <c r="B645" s="66" t="s">
        <v>17692</v>
      </c>
      <c r="C645" s="66" t="s">
        <v>17693</v>
      </c>
      <c r="D645" s="68">
        <v>550</v>
      </c>
      <c r="E645" s="68"/>
      <c r="F645" s="68"/>
      <c r="G645" s="68"/>
      <c r="H645" s="68" t="s">
        <v>16641</v>
      </c>
      <c r="I645" s="67" t="s">
        <v>16617</v>
      </c>
      <c r="J645" s="68" t="s">
        <v>16820</v>
      </c>
      <c r="K645" s="68">
        <v>2</v>
      </c>
      <c r="L645" s="67" t="s">
        <v>16617</v>
      </c>
      <c r="M645" s="68">
        <v>1</v>
      </c>
      <c r="N645" s="68">
        <v>62</v>
      </c>
      <c r="O645" s="68">
        <v>19</v>
      </c>
      <c r="P645" s="68">
        <v>280</v>
      </c>
    </row>
    <row r="646" spans="1:16">
      <c r="A646" s="87" t="s">
        <v>16653</v>
      </c>
      <c r="B646" s="66" t="s">
        <v>17694</v>
      </c>
      <c r="C646" s="66" t="s">
        <v>17695</v>
      </c>
      <c r="D646" s="68">
        <v>550</v>
      </c>
      <c r="E646" s="68"/>
      <c r="F646" s="68"/>
      <c r="G646" s="68"/>
      <c r="H646" s="68" t="s">
        <v>16641</v>
      </c>
      <c r="I646" s="67" t="s">
        <v>16617</v>
      </c>
      <c r="J646" s="68" t="s">
        <v>16820</v>
      </c>
      <c r="K646" s="68">
        <v>2</v>
      </c>
      <c r="L646" s="67" t="s">
        <v>16617</v>
      </c>
      <c r="M646" s="68">
        <v>1</v>
      </c>
      <c r="N646" s="68">
        <v>62</v>
      </c>
      <c r="O646" s="68">
        <v>19</v>
      </c>
      <c r="P646" s="68">
        <v>284</v>
      </c>
    </row>
    <row r="647" spans="1:16">
      <c r="A647" s="101" t="s">
        <v>16653</v>
      </c>
      <c r="B647" s="79" t="s">
        <v>17696</v>
      </c>
      <c r="C647" s="79"/>
      <c r="D647" s="63">
        <v>550</v>
      </c>
      <c r="E647" s="63"/>
      <c r="F647" s="63"/>
      <c r="G647" s="63"/>
      <c r="H647" s="63" t="s">
        <v>16641</v>
      </c>
      <c r="I647" s="62" t="s">
        <v>16617</v>
      </c>
      <c r="J647" s="63" t="s">
        <v>16820</v>
      </c>
      <c r="K647" s="63">
        <v>2</v>
      </c>
      <c r="L647" s="62" t="s">
        <v>16617</v>
      </c>
      <c r="M647" s="63">
        <v>1</v>
      </c>
      <c r="N647" s="63">
        <v>62</v>
      </c>
      <c r="O647" s="63">
        <v>19</v>
      </c>
      <c r="P647" s="63">
        <v>284</v>
      </c>
    </row>
    <row r="648" spans="1:16">
      <c r="A648" s="87" t="s">
        <v>16653</v>
      </c>
      <c r="B648" s="66" t="s">
        <v>17697</v>
      </c>
      <c r="C648" s="66" t="s">
        <v>17698</v>
      </c>
      <c r="D648" s="68">
        <v>550</v>
      </c>
      <c r="E648" s="68"/>
      <c r="F648" s="68"/>
      <c r="G648" s="68"/>
      <c r="H648" s="68" t="s">
        <v>16641</v>
      </c>
      <c r="I648" s="67" t="s">
        <v>16617</v>
      </c>
      <c r="J648" s="68" t="s">
        <v>16820</v>
      </c>
      <c r="K648" s="68">
        <v>2</v>
      </c>
      <c r="L648" s="67" t="s">
        <v>16617</v>
      </c>
      <c r="M648" s="68">
        <v>1</v>
      </c>
      <c r="N648" s="68">
        <v>62</v>
      </c>
      <c r="O648" s="68">
        <v>19</v>
      </c>
      <c r="P648" s="68">
        <v>340</v>
      </c>
    </row>
    <row r="649" spans="1:16" ht="20.100000000000001">
      <c r="A649" s="70" t="s">
        <v>16653</v>
      </c>
      <c r="B649" s="71" t="s">
        <v>17699</v>
      </c>
      <c r="C649" s="89" t="s">
        <v>17700</v>
      </c>
      <c r="D649" s="73">
        <v>550</v>
      </c>
      <c r="E649" s="73"/>
      <c r="F649" s="73"/>
      <c r="G649" s="73"/>
      <c r="H649" s="73" t="s">
        <v>16641</v>
      </c>
      <c r="I649" s="72" t="s">
        <v>16617</v>
      </c>
      <c r="J649" s="73" t="s">
        <v>16820</v>
      </c>
      <c r="K649" s="73">
        <v>2</v>
      </c>
      <c r="L649" s="72" t="s">
        <v>16617</v>
      </c>
      <c r="M649" s="73">
        <v>1</v>
      </c>
      <c r="N649" s="73">
        <v>62</v>
      </c>
      <c r="O649" s="73">
        <v>19</v>
      </c>
      <c r="P649" s="73">
        <v>286</v>
      </c>
    </row>
    <row r="650" spans="1:16">
      <c r="A650" s="101" t="s">
        <v>16653</v>
      </c>
      <c r="B650" s="79" t="s">
        <v>17701</v>
      </c>
      <c r="C650" s="79"/>
      <c r="D650" s="63">
        <v>550</v>
      </c>
      <c r="E650" s="63"/>
      <c r="F650" s="63"/>
      <c r="G650" s="63"/>
      <c r="H650" s="63" t="s">
        <v>16641</v>
      </c>
      <c r="I650" s="62" t="s">
        <v>16617</v>
      </c>
      <c r="J650" s="63" t="s">
        <v>16820</v>
      </c>
      <c r="K650" s="63">
        <v>1</v>
      </c>
      <c r="L650" s="62" t="s">
        <v>16617</v>
      </c>
      <c r="M650" s="63">
        <v>1</v>
      </c>
      <c r="N650" s="63">
        <v>62</v>
      </c>
      <c r="O650" s="63">
        <v>19</v>
      </c>
      <c r="P650" s="63">
        <v>289</v>
      </c>
    </row>
    <row r="651" spans="1:16">
      <c r="A651" s="101" t="s">
        <v>16653</v>
      </c>
      <c r="B651" s="79" t="s">
        <v>17702</v>
      </c>
      <c r="C651" s="79"/>
      <c r="D651" s="63">
        <v>550</v>
      </c>
      <c r="E651" s="63"/>
      <c r="F651" s="63"/>
      <c r="G651" s="63"/>
      <c r="H651" s="63" t="s">
        <v>16641</v>
      </c>
      <c r="I651" s="62" t="s">
        <v>16617</v>
      </c>
      <c r="J651" s="63" t="s">
        <v>16820</v>
      </c>
      <c r="K651" s="63">
        <v>2</v>
      </c>
      <c r="L651" s="62" t="s">
        <v>16617</v>
      </c>
      <c r="M651" s="63">
        <v>1</v>
      </c>
      <c r="N651" s="63">
        <v>62</v>
      </c>
      <c r="O651" s="63">
        <v>19</v>
      </c>
      <c r="P651" s="63">
        <v>289</v>
      </c>
    </row>
    <row r="652" spans="1:16">
      <c r="A652" s="87" t="s">
        <v>16653</v>
      </c>
      <c r="B652" s="66" t="s">
        <v>17703</v>
      </c>
      <c r="C652" s="66" t="s">
        <v>17704</v>
      </c>
      <c r="D652" s="68">
        <v>550</v>
      </c>
      <c r="E652" s="68">
        <v>0.63</v>
      </c>
      <c r="F652" s="68"/>
      <c r="G652" s="68"/>
      <c r="H652" s="68" t="s">
        <v>16641</v>
      </c>
      <c r="I652" s="67" t="s">
        <v>16617</v>
      </c>
      <c r="J652" s="68" t="s">
        <v>16820</v>
      </c>
      <c r="K652" s="68">
        <v>2</v>
      </c>
      <c r="L652" s="67" t="s">
        <v>16617</v>
      </c>
      <c r="M652" s="68">
        <v>1</v>
      </c>
      <c r="N652" s="68">
        <v>62</v>
      </c>
      <c r="O652" s="68">
        <v>19</v>
      </c>
      <c r="P652" s="68">
        <v>337</v>
      </c>
    </row>
    <row r="653" spans="1:16">
      <c r="A653" s="106" t="s">
        <v>16653</v>
      </c>
      <c r="B653" s="76" t="s">
        <v>17705</v>
      </c>
      <c r="C653" s="76"/>
      <c r="D653" s="78">
        <v>550</v>
      </c>
      <c r="E653" s="78">
        <v>0.63</v>
      </c>
      <c r="F653" s="78"/>
      <c r="G653" s="78"/>
      <c r="H653" s="78" t="s">
        <v>16641</v>
      </c>
      <c r="I653" s="77" t="s">
        <v>16617</v>
      </c>
      <c r="J653" s="78" t="s">
        <v>16820</v>
      </c>
      <c r="K653" s="78">
        <v>2</v>
      </c>
      <c r="L653" s="77" t="s">
        <v>16617</v>
      </c>
      <c r="M653" s="78">
        <v>1</v>
      </c>
      <c r="N653" s="68">
        <v>62</v>
      </c>
      <c r="O653" s="68">
        <v>19</v>
      </c>
      <c r="P653" s="78">
        <v>362</v>
      </c>
    </row>
    <row r="654" spans="1:16">
      <c r="A654" s="106" t="s">
        <v>16653</v>
      </c>
      <c r="B654" s="76" t="s">
        <v>17706</v>
      </c>
      <c r="C654" s="76" t="s">
        <v>17707</v>
      </c>
      <c r="D654" s="78">
        <v>550</v>
      </c>
      <c r="E654" s="78">
        <v>0.63</v>
      </c>
      <c r="F654" s="78"/>
      <c r="G654" s="78"/>
      <c r="H654" s="78" t="s">
        <v>16641</v>
      </c>
      <c r="I654" s="77" t="s">
        <v>16617</v>
      </c>
      <c r="J654" s="78" t="s">
        <v>16820</v>
      </c>
      <c r="K654" s="78">
        <v>2</v>
      </c>
      <c r="L654" s="77" t="s">
        <v>16617</v>
      </c>
      <c r="M654" s="78">
        <v>1</v>
      </c>
      <c r="N654" s="68">
        <v>62</v>
      </c>
      <c r="O654" s="68">
        <v>19</v>
      </c>
      <c r="P654" s="78">
        <v>352</v>
      </c>
    </row>
    <row r="655" spans="1:16">
      <c r="A655" s="87" t="s">
        <v>16653</v>
      </c>
      <c r="B655" s="66" t="s">
        <v>17708</v>
      </c>
      <c r="C655" s="66" t="s">
        <v>17709</v>
      </c>
      <c r="D655" s="68">
        <v>550</v>
      </c>
      <c r="E655" s="68"/>
      <c r="F655" s="68"/>
      <c r="G655" s="68"/>
      <c r="H655" s="68" t="s">
        <v>16641</v>
      </c>
      <c r="I655" s="67" t="s">
        <v>16617</v>
      </c>
      <c r="J655" s="68" t="s">
        <v>16820</v>
      </c>
      <c r="K655" s="68">
        <v>1</v>
      </c>
      <c r="L655" s="67" t="s">
        <v>16617</v>
      </c>
      <c r="M655" s="68">
        <v>1</v>
      </c>
      <c r="N655" s="68">
        <v>58.7</v>
      </c>
      <c r="O655" s="68">
        <v>18.100000000000001</v>
      </c>
      <c r="P655" s="68">
        <v>255</v>
      </c>
    </row>
    <row r="656" spans="1:16" hidden="1">
      <c r="A656" s="87" t="s">
        <v>16835</v>
      </c>
      <c r="B656" s="66" t="s">
        <v>17710</v>
      </c>
      <c r="C656" s="66" t="s">
        <v>17711</v>
      </c>
      <c r="D656" s="68">
        <v>523</v>
      </c>
      <c r="E656" s="68">
        <v>0.623</v>
      </c>
      <c r="F656" s="68"/>
      <c r="G656" s="68"/>
      <c r="H656" s="68">
        <v>1</v>
      </c>
      <c r="I656" s="67" t="s">
        <v>16617</v>
      </c>
      <c r="J656" s="68" t="s">
        <v>17058</v>
      </c>
      <c r="K656" s="68">
        <v>3</v>
      </c>
      <c r="L656" s="67" t="s">
        <v>16617</v>
      </c>
      <c r="M656" s="67" t="s">
        <v>16617</v>
      </c>
      <c r="N656" s="67">
        <v>56.2</v>
      </c>
      <c r="O656" s="67"/>
      <c r="P656" s="67">
        <v>310</v>
      </c>
    </row>
    <row r="657" spans="1:16" hidden="1">
      <c r="A657" s="101" t="s">
        <v>16835</v>
      </c>
      <c r="B657" s="79" t="s">
        <v>17712</v>
      </c>
      <c r="C657" s="79"/>
      <c r="D657" s="63">
        <v>523</v>
      </c>
      <c r="E657" s="63"/>
      <c r="F657" s="63"/>
      <c r="G657" s="63"/>
      <c r="H657" s="63">
        <v>1</v>
      </c>
      <c r="I657" s="62" t="s">
        <v>16617</v>
      </c>
      <c r="J657" s="63" t="s">
        <v>17058</v>
      </c>
      <c r="K657" s="63">
        <v>3</v>
      </c>
      <c r="L657" s="62" t="s">
        <v>16617</v>
      </c>
      <c r="M657" s="62" t="s">
        <v>16617</v>
      </c>
      <c r="N657" s="62">
        <v>69.5</v>
      </c>
      <c r="O657" s="62"/>
      <c r="P657" s="62">
        <v>348</v>
      </c>
    </row>
    <row r="658" spans="1:16" hidden="1">
      <c r="A658" s="87" t="s">
        <v>16835</v>
      </c>
      <c r="B658" s="66" t="s">
        <v>17713</v>
      </c>
      <c r="C658" s="66" t="s">
        <v>17714</v>
      </c>
      <c r="D658" s="68">
        <v>523</v>
      </c>
      <c r="E658" s="68"/>
      <c r="F658" s="68"/>
      <c r="G658" s="68"/>
      <c r="H658" s="68">
        <v>1</v>
      </c>
      <c r="I658" s="67" t="s">
        <v>16617</v>
      </c>
      <c r="J658" s="68" t="s">
        <v>17058</v>
      </c>
      <c r="K658" s="68">
        <v>3</v>
      </c>
      <c r="L658" s="67" t="s">
        <v>16617</v>
      </c>
      <c r="M658" s="67" t="s">
        <v>16617</v>
      </c>
      <c r="N658" s="67">
        <v>69.099999999999994</v>
      </c>
      <c r="O658" s="67"/>
      <c r="P658" s="67">
        <v>348</v>
      </c>
    </row>
    <row r="659" spans="1:16" hidden="1">
      <c r="A659" s="87" t="s">
        <v>16835</v>
      </c>
      <c r="B659" s="66" t="s">
        <v>17715</v>
      </c>
      <c r="C659" s="66" t="s">
        <v>17714</v>
      </c>
      <c r="D659" s="68">
        <v>523</v>
      </c>
      <c r="E659" s="68"/>
      <c r="F659" s="68"/>
      <c r="G659" s="68"/>
      <c r="H659" s="68">
        <v>1</v>
      </c>
      <c r="I659" s="67" t="s">
        <v>16617</v>
      </c>
      <c r="J659" s="68" t="s">
        <v>17058</v>
      </c>
      <c r="K659" s="68">
        <v>3</v>
      </c>
      <c r="L659" s="67" t="s">
        <v>16617</v>
      </c>
      <c r="M659" s="67" t="s">
        <v>16617</v>
      </c>
      <c r="N659" s="67">
        <v>74.599999999999994</v>
      </c>
      <c r="O659" s="67"/>
      <c r="P659" s="67">
        <v>342</v>
      </c>
    </row>
    <row r="660" spans="1:16" hidden="1">
      <c r="A660" s="101" t="s">
        <v>16835</v>
      </c>
      <c r="B660" s="79" t="s">
        <v>17716</v>
      </c>
      <c r="C660" s="79"/>
      <c r="D660" s="63">
        <v>523</v>
      </c>
      <c r="E660" s="63"/>
      <c r="F660" s="63"/>
      <c r="G660" s="63"/>
      <c r="H660" s="63">
        <v>1</v>
      </c>
      <c r="I660" s="62" t="s">
        <v>16617</v>
      </c>
      <c r="J660" s="63" t="s">
        <v>17058</v>
      </c>
      <c r="K660" s="63">
        <v>3</v>
      </c>
      <c r="L660" s="62" t="s">
        <v>16617</v>
      </c>
      <c r="M660" s="62" t="s">
        <v>16617</v>
      </c>
      <c r="N660" s="62">
        <v>74.599999999999994</v>
      </c>
      <c r="O660" s="62"/>
      <c r="P660" s="62">
        <v>342</v>
      </c>
    </row>
    <row r="661" spans="1:16" hidden="1">
      <c r="A661" s="87" t="s">
        <v>16835</v>
      </c>
      <c r="B661" s="66" t="s">
        <v>17717</v>
      </c>
      <c r="C661" s="66" t="s">
        <v>17718</v>
      </c>
      <c r="D661" s="68">
        <v>520</v>
      </c>
      <c r="E661" s="68"/>
      <c r="F661" s="68"/>
      <c r="G661" s="68"/>
      <c r="H661" s="68">
        <v>1</v>
      </c>
      <c r="I661" s="67" t="s">
        <v>16617</v>
      </c>
      <c r="J661" s="68" t="s">
        <v>17058</v>
      </c>
      <c r="K661" s="68">
        <v>3</v>
      </c>
      <c r="L661" s="67" t="s">
        <v>16617</v>
      </c>
      <c r="M661" s="67" t="s">
        <v>16617</v>
      </c>
      <c r="N661" s="67">
        <v>50</v>
      </c>
      <c r="O661" s="67"/>
      <c r="P661" s="67"/>
    </row>
    <row r="662" spans="1:16" hidden="1">
      <c r="A662" s="87" t="s">
        <v>16934</v>
      </c>
      <c r="B662" s="66" t="s">
        <v>17719</v>
      </c>
      <c r="C662" s="66" t="s">
        <v>17720</v>
      </c>
      <c r="D662" s="68">
        <v>512</v>
      </c>
      <c r="E662" s="68">
        <v>0.80400000000000005</v>
      </c>
      <c r="F662" s="68"/>
      <c r="G662" s="68"/>
      <c r="H662" s="68" t="s">
        <v>16641</v>
      </c>
      <c r="I662" s="67" t="s">
        <v>16617</v>
      </c>
      <c r="J662" s="68" t="s">
        <v>17382</v>
      </c>
      <c r="K662" s="68">
        <v>1</v>
      </c>
      <c r="L662" s="67" t="s">
        <v>16617</v>
      </c>
      <c r="M662" s="68">
        <v>1</v>
      </c>
      <c r="N662" s="67">
        <v>65.900000000000006</v>
      </c>
      <c r="O662" s="67">
        <v>25.6</v>
      </c>
      <c r="P662" s="67">
        <v>434</v>
      </c>
    </row>
    <row r="663" spans="1:16" hidden="1">
      <c r="A663" s="70" t="s">
        <v>16835</v>
      </c>
      <c r="B663" s="71" t="s">
        <v>17721</v>
      </c>
      <c r="C663" s="71" t="s">
        <v>17722</v>
      </c>
      <c r="D663" s="73">
        <v>505</v>
      </c>
      <c r="E663" s="73"/>
      <c r="F663" s="73"/>
      <c r="G663" s="73"/>
      <c r="H663" s="73" t="s">
        <v>16641</v>
      </c>
      <c r="I663" s="72" t="s">
        <v>16617</v>
      </c>
      <c r="J663" s="73" t="s">
        <v>16656</v>
      </c>
      <c r="K663" s="73">
        <v>1</v>
      </c>
      <c r="L663" s="72" t="s">
        <v>16617</v>
      </c>
      <c r="M663" s="73">
        <v>1</v>
      </c>
      <c r="N663" s="73">
        <v>36.799999999999997</v>
      </c>
      <c r="O663" s="73"/>
      <c r="P663" s="73">
        <v>264</v>
      </c>
    </row>
    <row r="664" spans="1:16" hidden="1">
      <c r="A664" s="60" t="s">
        <v>16645</v>
      </c>
      <c r="B664" s="61" t="s">
        <v>17723</v>
      </c>
      <c r="C664" s="61"/>
      <c r="D664" s="62">
        <v>500</v>
      </c>
      <c r="E664" s="62"/>
      <c r="F664" s="62"/>
      <c r="G664" s="62"/>
      <c r="H664" s="63" t="s">
        <v>16641</v>
      </c>
      <c r="I664" s="62" t="s">
        <v>16617</v>
      </c>
      <c r="J664" s="62" t="s">
        <v>16656</v>
      </c>
      <c r="K664" s="62">
        <v>2</v>
      </c>
      <c r="L664" s="62" t="s">
        <v>16617</v>
      </c>
      <c r="M664" s="62">
        <v>2</v>
      </c>
      <c r="N664" s="62">
        <v>43</v>
      </c>
      <c r="O664" s="62">
        <v>25.1</v>
      </c>
      <c r="P664" s="62">
        <v>219</v>
      </c>
    </row>
    <row r="665" spans="1:16" hidden="1">
      <c r="A665" s="64" t="s">
        <v>16645</v>
      </c>
      <c r="B665" s="66" t="s">
        <v>17724</v>
      </c>
      <c r="C665" s="69" t="s">
        <v>17725</v>
      </c>
      <c r="D665" s="67">
        <v>500</v>
      </c>
      <c r="E665" s="67">
        <v>0.60599999999999998</v>
      </c>
      <c r="F665" s="67">
        <v>4</v>
      </c>
      <c r="G665" s="67">
        <v>8.4</v>
      </c>
      <c r="H665" s="68" t="s">
        <v>16641</v>
      </c>
      <c r="I665" s="67" t="s">
        <v>16617</v>
      </c>
      <c r="J665" s="67" t="s">
        <v>16656</v>
      </c>
      <c r="K665" s="67">
        <v>2</v>
      </c>
      <c r="L665" s="67" t="s">
        <v>16617</v>
      </c>
      <c r="M665" s="67">
        <v>2</v>
      </c>
      <c r="N665" s="67">
        <v>48.8</v>
      </c>
      <c r="O665" s="67">
        <v>25.1</v>
      </c>
      <c r="P665" s="67">
        <v>238</v>
      </c>
    </row>
    <row r="666" spans="1:16" hidden="1">
      <c r="A666" s="64" t="s">
        <v>16645</v>
      </c>
      <c r="B666" s="66" t="s">
        <v>17726</v>
      </c>
      <c r="C666" s="69" t="s">
        <v>17727</v>
      </c>
      <c r="D666" s="67">
        <v>500</v>
      </c>
      <c r="E666" s="67">
        <v>0.60599999999999998</v>
      </c>
      <c r="F666" s="67">
        <v>4</v>
      </c>
      <c r="G666" s="67">
        <v>8.4</v>
      </c>
      <c r="H666" s="68" t="s">
        <v>16641</v>
      </c>
      <c r="I666" s="67" t="s">
        <v>16617</v>
      </c>
      <c r="J666" s="67" t="s">
        <v>16656</v>
      </c>
      <c r="K666" s="67">
        <v>2</v>
      </c>
      <c r="L666" s="67" t="s">
        <v>16617</v>
      </c>
      <c r="M666" s="67">
        <v>2</v>
      </c>
      <c r="N666" s="67">
        <v>43.4</v>
      </c>
      <c r="O666" s="67">
        <v>25.1</v>
      </c>
      <c r="P666" s="67">
        <v>236</v>
      </c>
    </row>
    <row r="667" spans="1:16">
      <c r="A667" s="87" t="s">
        <v>16653</v>
      </c>
      <c r="B667" s="66" t="s">
        <v>17728</v>
      </c>
      <c r="C667" s="66" t="s">
        <v>17729</v>
      </c>
      <c r="D667" s="68">
        <v>500</v>
      </c>
      <c r="E667" s="68">
        <v>0.64700000000000002</v>
      </c>
      <c r="F667" s="68"/>
      <c r="G667" s="68"/>
      <c r="H667" s="68" t="s">
        <v>16641</v>
      </c>
      <c r="I667" s="67" t="s">
        <v>16617</v>
      </c>
      <c r="J667" s="68" t="s">
        <v>16820</v>
      </c>
      <c r="K667" s="68">
        <v>2</v>
      </c>
      <c r="L667" s="67" t="s">
        <v>16617</v>
      </c>
      <c r="M667" s="68">
        <v>1</v>
      </c>
      <c r="N667" s="68">
        <v>62</v>
      </c>
      <c r="O667" s="68">
        <v>19</v>
      </c>
      <c r="P667" s="68">
        <v>339</v>
      </c>
    </row>
    <row r="668" spans="1:16">
      <c r="A668" s="87" t="s">
        <v>16653</v>
      </c>
      <c r="B668" s="66" t="s">
        <v>17730</v>
      </c>
      <c r="C668" s="66" t="s">
        <v>17731</v>
      </c>
      <c r="D668" s="68">
        <v>500</v>
      </c>
      <c r="E668" s="68">
        <v>0.63700000000000001</v>
      </c>
      <c r="F668" s="68"/>
      <c r="G668" s="68"/>
      <c r="H668" s="68" t="s">
        <v>16641</v>
      </c>
      <c r="I668" s="67" t="s">
        <v>16617</v>
      </c>
      <c r="J668" s="68" t="s">
        <v>16820</v>
      </c>
      <c r="K668" s="68">
        <v>2</v>
      </c>
      <c r="L668" s="67" t="s">
        <v>16617</v>
      </c>
      <c r="M668" s="68">
        <v>1</v>
      </c>
      <c r="N668" s="68">
        <v>62</v>
      </c>
      <c r="O668" s="68">
        <v>19</v>
      </c>
      <c r="P668" s="68">
        <v>343</v>
      </c>
    </row>
    <row r="669" spans="1:16" hidden="1">
      <c r="A669" s="101" t="s">
        <v>16835</v>
      </c>
      <c r="B669" s="79" t="s">
        <v>17732</v>
      </c>
      <c r="C669" s="79" t="s">
        <v>17733</v>
      </c>
      <c r="D669" s="63">
        <v>480</v>
      </c>
      <c r="E669" s="63"/>
      <c r="F669" s="63"/>
      <c r="G669" s="63"/>
      <c r="H669" s="63" t="s">
        <v>16641</v>
      </c>
      <c r="I669" s="62" t="s">
        <v>16617</v>
      </c>
      <c r="J669" s="63" t="s">
        <v>16656</v>
      </c>
      <c r="K669" s="63">
        <v>1</v>
      </c>
      <c r="L669" s="62" t="s">
        <v>16617</v>
      </c>
      <c r="M669" s="63">
        <v>1</v>
      </c>
      <c r="N669" s="62"/>
      <c r="O669" s="62"/>
      <c r="P669" s="62"/>
    </row>
    <row r="670" spans="1:16" hidden="1">
      <c r="A670" s="87" t="s">
        <v>16835</v>
      </c>
      <c r="B670" s="66" t="s">
        <v>17734</v>
      </c>
      <c r="C670" s="66" t="s">
        <v>17735</v>
      </c>
      <c r="D670" s="68">
        <v>480</v>
      </c>
      <c r="E670" s="68"/>
      <c r="F670" s="68"/>
      <c r="G670" s="68"/>
      <c r="H670" s="68" t="s">
        <v>16641</v>
      </c>
      <c r="I670" s="67" t="s">
        <v>16617</v>
      </c>
      <c r="J670" s="68" t="s">
        <v>16656</v>
      </c>
      <c r="K670" s="68">
        <v>1</v>
      </c>
      <c r="L670" s="67" t="s">
        <v>16617</v>
      </c>
      <c r="M670" s="68">
        <v>1</v>
      </c>
      <c r="N670" s="67"/>
      <c r="O670" s="67"/>
      <c r="P670" s="67"/>
    </row>
    <row r="671" spans="1:16" hidden="1">
      <c r="A671" s="87" t="s">
        <v>16835</v>
      </c>
      <c r="B671" s="66" t="s">
        <v>17736</v>
      </c>
      <c r="C671" s="66" t="s">
        <v>17737</v>
      </c>
      <c r="D671" s="68">
        <v>480</v>
      </c>
      <c r="E671" s="68"/>
      <c r="F671" s="68"/>
      <c r="G671" s="68"/>
      <c r="H671" s="68" t="s">
        <v>16641</v>
      </c>
      <c r="I671" s="67" t="s">
        <v>16617</v>
      </c>
      <c r="J671" s="68" t="s">
        <v>16656</v>
      </c>
      <c r="K671" s="68">
        <v>1</v>
      </c>
      <c r="L671" s="67" t="s">
        <v>16617</v>
      </c>
      <c r="M671" s="68">
        <v>1</v>
      </c>
      <c r="N671" s="67"/>
      <c r="O671" s="67"/>
      <c r="P671" s="67"/>
    </row>
    <row r="672" spans="1:16">
      <c r="A672" s="106" t="s">
        <v>16653</v>
      </c>
      <c r="B672" s="76" t="s">
        <v>17738</v>
      </c>
      <c r="C672" s="76" t="s">
        <v>17739</v>
      </c>
      <c r="D672" s="78">
        <v>475</v>
      </c>
      <c r="E672" s="78"/>
      <c r="F672" s="78"/>
      <c r="G672" s="78"/>
      <c r="H672" s="78" t="s">
        <v>16641</v>
      </c>
      <c r="I672" s="77" t="s">
        <v>16617</v>
      </c>
      <c r="J672" s="78" t="s">
        <v>16820</v>
      </c>
      <c r="K672" s="78">
        <v>2</v>
      </c>
      <c r="L672" s="77" t="s">
        <v>16617</v>
      </c>
      <c r="M672" s="78">
        <v>1</v>
      </c>
      <c r="N672" s="78">
        <v>62</v>
      </c>
      <c r="O672" s="78">
        <v>19</v>
      </c>
      <c r="P672" s="78">
        <v>343</v>
      </c>
    </row>
    <row r="673" spans="1:16" hidden="1">
      <c r="A673" s="106" t="s">
        <v>16648</v>
      </c>
      <c r="B673" s="76" t="s">
        <v>17740</v>
      </c>
      <c r="C673" s="66"/>
      <c r="D673" s="78">
        <v>475</v>
      </c>
      <c r="E673" s="78">
        <v>0.64900000000000002</v>
      </c>
      <c r="F673" s="78"/>
      <c r="G673" s="78">
        <v>7.5</v>
      </c>
      <c r="H673" s="78">
        <v>2</v>
      </c>
      <c r="I673" s="78" t="s">
        <v>16617</v>
      </c>
      <c r="J673" s="78" t="s">
        <v>16656</v>
      </c>
      <c r="K673" s="78">
        <v>2</v>
      </c>
      <c r="L673" s="78" t="s">
        <v>16617</v>
      </c>
      <c r="M673" s="78">
        <v>2</v>
      </c>
      <c r="N673" s="78">
        <v>43.1</v>
      </c>
      <c r="O673" s="78">
        <v>23.4</v>
      </c>
      <c r="P673" s="78">
        <v>225</v>
      </c>
    </row>
    <row r="674" spans="1:16" hidden="1">
      <c r="A674" s="64" t="s">
        <v>17049</v>
      </c>
      <c r="B674" s="66" t="s">
        <v>17741</v>
      </c>
      <c r="C674" s="66" t="s">
        <v>17742</v>
      </c>
      <c r="D674" s="67">
        <v>474</v>
      </c>
      <c r="E674" s="67">
        <v>0.6</v>
      </c>
      <c r="F674" s="67">
        <v>4.3</v>
      </c>
      <c r="G674" s="67">
        <v>8.6</v>
      </c>
      <c r="H674" s="67"/>
      <c r="I674" s="67"/>
      <c r="J674" s="67"/>
      <c r="K674" s="67"/>
      <c r="L674" s="67"/>
      <c r="M674" s="67"/>
      <c r="N674" s="68"/>
      <c r="O674" s="68"/>
      <c r="P674" s="68"/>
    </row>
    <row r="675" spans="1:16" hidden="1">
      <c r="A675" s="87" t="s">
        <v>16835</v>
      </c>
      <c r="B675" s="66" t="s">
        <v>17743</v>
      </c>
      <c r="C675" s="66" t="s">
        <v>17744</v>
      </c>
      <c r="D675" s="68">
        <v>460</v>
      </c>
      <c r="E675" s="68"/>
      <c r="F675" s="68"/>
      <c r="G675" s="68"/>
      <c r="H675" s="68" t="s">
        <v>16641</v>
      </c>
      <c r="I675" s="67" t="s">
        <v>16617</v>
      </c>
      <c r="J675" s="68" t="s">
        <v>16656</v>
      </c>
      <c r="K675" s="68">
        <v>1</v>
      </c>
      <c r="L675" s="67" t="s">
        <v>16617</v>
      </c>
      <c r="M675" s="68">
        <v>1</v>
      </c>
      <c r="N675" s="73">
        <v>63</v>
      </c>
      <c r="O675" s="73"/>
      <c r="P675" s="73">
        <v>223</v>
      </c>
    </row>
    <row r="676" spans="1:16" hidden="1">
      <c r="A676" s="87" t="s">
        <v>16835</v>
      </c>
      <c r="B676" s="66" t="s">
        <v>17745</v>
      </c>
      <c r="C676" s="66" t="s">
        <v>17737</v>
      </c>
      <c r="D676" s="68">
        <v>456</v>
      </c>
      <c r="E676" s="68"/>
      <c r="F676" s="68"/>
      <c r="G676" s="68"/>
      <c r="H676" s="68" t="s">
        <v>16641</v>
      </c>
      <c r="I676" s="67" t="s">
        <v>16617</v>
      </c>
      <c r="J676" s="68" t="s">
        <v>16656</v>
      </c>
      <c r="K676" s="68">
        <v>1</v>
      </c>
      <c r="L676" s="67" t="s">
        <v>16617</v>
      </c>
      <c r="M676" s="68">
        <v>1</v>
      </c>
      <c r="N676" s="73">
        <v>63</v>
      </c>
      <c r="O676" s="73"/>
      <c r="P676" s="73">
        <v>223</v>
      </c>
    </row>
    <row r="677" spans="1:16">
      <c r="A677" s="87" t="s">
        <v>16653</v>
      </c>
      <c r="B677" s="66" t="s">
        <v>17746</v>
      </c>
      <c r="C677" s="66" t="s">
        <v>17747</v>
      </c>
      <c r="D677" s="68">
        <v>451</v>
      </c>
      <c r="E677" s="68"/>
      <c r="F677" s="68"/>
      <c r="G677" s="68"/>
      <c r="H677" s="68" t="s">
        <v>16641</v>
      </c>
      <c r="I677" s="67" t="s">
        <v>16617</v>
      </c>
      <c r="J677" s="68" t="s">
        <v>16656</v>
      </c>
      <c r="K677" s="68">
        <v>1</v>
      </c>
      <c r="L677" s="67" t="s">
        <v>16617</v>
      </c>
      <c r="M677" s="68">
        <v>1</v>
      </c>
      <c r="N677" s="68">
        <v>41</v>
      </c>
      <c r="O677" s="68">
        <v>24.7</v>
      </c>
      <c r="P677" s="68"/>
    </row>
    <row r="678" spans="1:16" hidden="1">
      <c r="A678" s="64" t="s">
        <v>16645</v>
      </c>
      <c r="B678" s="66" t="s">
        <v>17748</v>
      </c>
      <c r="C678" s="69" t="s">
        <v>17749</v>
      </c>
      <c r="D678" s="67">
        <v>450</v>
      </c>
      <c r="E678" s="67">
        <v>0.61</v>
      </c>
      <c r="F678" s="67">
        <v>4</v>
      </c>
      <c r="G678" s="67">
        <v>7.9</v>
      </c>
      <c r="H678" s="68" t="s">
        <v>16641</v>
      </c>
      <c r="I678" s="67" t="s">
        <v>16617</v>
      </c>
      <c r="J678" s="67" t="s">
        <v>16925</v>
      </c>
      <c r="K678" s="67">
        <v>2</v>
      </c>
      <c r="L678" s="67" t="s">
        <v>16617</v>
      </c>
      <c r="M678" s="67">
        <v>2</v>
      </c>
      <c r="N678" s="67">
        <v>44.9</v>
      </c>
      <c r="O678" s="67">
        <v>22.6</v>
      </c>
      <c r="P678" s="68">
        <v>212</v>
      </c>
    </row>
    <row r="679" spans="1:16" hidden="1">
      <c r="A679" s="64" t="s">
        <v>16645</v>
      </c>
      <c r="B679" s="66" t="s">
        <v>17750</v>
      </c>
      <c r="C679" s="69" t="s">
        <v>17751</v>
      </c>
      <c r="D679" s="67">
        <v>450</v>
      </c>
      <c r="E679" s="67">
        <v>0.61</v>
      </c>
      <c r="F679" s="67">
        <v>4</v>
      </c>
      <c r="G679" s="67">
        <v>7.9</v>
      </c>
      <c r="H679" s="68" t="s">
        <v>16641</v>
      </c>
      <c r="I679" s="67" t="s">
        <v>16617</v>
      </c>
      <c r="J679" s="67" t="s">
        <v>16925</v>
      </c>
      <c r="K679" s="67">
        <v>2</v>
      </c>
      <c r="L679" s="67" t="s">
        <v>16617</v>
      </c>
      <c r="M679" s="67">
        <v>2</v>
      </c>
      <c r="N679" s="67">
        <v>44.9</v>
      </c>
      <c r="O679" s="67">
        <v>22.6</v>
      </c>
      <c r="P679" s="68">
        <v>215</v>
      </c>
    </row>
    <row r="680" spans="1:16" hidden="1">
      <c r="A680" s="64" t="s">
        <v>16645</v>
      </c>
      <c r="B680" s="66" t="s">
        <v>17752</v>
      </c>
      <c r="C680" s="69" t="s">
        <v>17753</v>
      </c>
      <c r="D680" s="67">
        <v>450</v>
      </c>
      <c r="E680" s="67">
        <v>0.61</v>
      </c>
      <c r="F680" s="67">
        <v>4</v>
      </c>
      <c r="G680" s="67">
        <v>7.9</v>
      </c>
      <c r="H680" s="68" t="s">
        <v>16641</v>
      </c>
      <c r="I680" s="67" t="s">
        <v>16617</v>
      </c>
      <c r="J680" s="67" t="s">
        <v>16925</v>
      </c>
      <c r="K680" s="67">
        <v>2</v>
      </c>
      <c r="L680" s="67" t="s">
        <v>16617</v>
      </c>
      <c r="M680" s="67">
        <v>2</v>
      </c>
      <c r="N680" s="67">
        <v>44.9</v>
      </c>
      <c r="O680" s="67">
        <v>22.6</v>
      </c>
      <c r="P680" s="68">
        <v>212</v>
      </c>
    </row>
    <row r="681" spans="1:16" hidden="1">
      <c r="A681" s="64" t="s">
        <v>16645</v>
      </c>
      <c r="B681" s="69" t="s">
        <v>17754</v>
      </c>
      <c r="C681" s="69" t="s">
        <v>17755</v>
      </c>
      <c r="D681" s="67">
        <v>450</v>
      </c>
      <c r="E681" s="67">
        <v>0.60799999999999998</v>
      </c>
      <c r="F681" s="67"/>
      <c r="G681" s="67">
        <v>7.9</v>
      </c>
      <c r="H681" s="68" t="s">
        <v>16641</v>
      </c>
      <c r="I681" s="67" t="s">
        <v>16617</v>
      </c>
      <c r="J681" s="67" t="s">
        <v>16925</v>
      </c>
      <c r="K681" s="67">
        <v>2</v>
      </c>
      <c r="L681" s="67" t="s">
        <v>16617</v>
      </c>
      <c r="M681" s="67">
        <v>2</v>
      </c>
      <c r="N681" s="67">
        <v>40.9</v>
      </c>
      <c r="O681" s="67">
        <v>23.2</v>
      </c>
      <c r="P681" s="67">
        <v>159</v>
      </c>
    </row>
    <row r="682" spans="1:16" hidden="1">
      <c r="A682" s="64" t="s">
        <v>16645</v>
      </c>
      <c r="B682" s="69" t="s">
        <v>17756</v>
      </c>
      <c r="C682" s="69" t="s">
        <v>17757</v>
      </c>
      <c r="D682" s="67">
        <v>450</v>
      </c>
      <c r="E682" s="67">
        <v>0.60799999999999998</v>
      </c>
      <c r="F682" s="67"/>
      <c r="G682" s="67">
        <v>7.9</v>
      </c>
      <c r="H682" s="68" t="s">
        <v>16641</v>
      </c>
      <c r="I682" s="67" t="s">
        <v>16617</v>
      </c>
      <c r="J682" s="67" t="s">
        <v>16925</v>
      </c>
      <c r="K682" s="67">
        <v>2</v>
      </c>
      <c r="L682" s="67" t="s">
        <v>16617</v>
      </c>
      <c r="M682" s="67">
        <v>2</v>
      </c>
      <c r="N682" s="67">
        <v>40.9</v>
      </c>
      <c r="O682" s="67">
        <v>23.2</v>
      </c>
      <c r="P682" s="67">
        <v>159</v>
      </c>
    </row>
    <row r="683" spans="1:16" hidden="1">
      <c r="A683" s="64" t="s">
        <v>16645</v>
      </c>
      <c r="B683" s="69" t="s">
        <v>17758</v>
      </c>
      <c r="C683" s="69" t="s">
        <v>17759</v>
      </c>
      <c r="D683" s="67">
        <v>450</v>
      </c>
      <c r="E683" s="67">
        <v>0.60799999999999998</v>
      </c>
      <c r="F683" s="67"/>
      <c r="G683" s="67">
        <v>7.9</v>
      </c>
      <c r="H683" s="68" t="s">
        <v>16641</v>
      </c>
      <c r="I683" s="67" t="s">
        <v>16617</v>
      </c>
      <c r="J683" s="67" t="s">
        <v>16925</v>
      </c>
      <c r="K683" s="67">
        <v>2</v>
      </c>
      <c r="L683" s="67" t="s">
        <v>16617</v>
      </c>
      <c r="M683" s="67">
        <v>2</v>
      </c>
      <c r="N683" s="67">
        <v>40.9</v>
      </c>
      <c r="O683" s="67">
        <v>23.2</v>
      </c>
      <c r="P683" s="67">
        <v>159</v>
      </c>
    </row>
    <row r="684" spans="1:16" hidden="1">
      <c r="A684" s="60" t="s">
        <v>16645</v>
      </c>
      <c r="B684" s="61" t="s">
        <v>17760</v>
      </c>
      <c r="C684" s="61" t="s">
        <v>17733</v>
      </c>
      <c r="D684" s="62">
        <v>450</v>
      </c>
      <c r="E684" s="62">
        <v>0.60799999999999998</v>
      </c>
      <c r="F684" s="62"/>
      <c r="G684" s="62">
        <v>7.9</v>
      </c>
      <c r="H684" s="63" t="s">
        <v>16641</v>
      </c>
      <c r="I684" s="62" t="s">
        <v>16617</v>
      </c>
      <c r="J684" s="62" t="s">
        <v>16925</v>
      </c>
      <c r="K684" s="62">
        <v>2</v>
      </c>
      <c r="L684" s="62" t="s">
        <v>16617</v>
      </c>
      <c r="M684" s="62">
        <v>2</v>
      </c>
      <c r="N684" s="62">
        <v>40.9</v>
      </c>
      <c r="O684" s="62">
        <v>23.2</v>
      </c>
      <c r="P684" s="62">
        <v>159</v>
      </c>
    </row>
    <row r="685" spans="1:16" hidden="1">
      <c r="A685" s="75" t="s">
        <v>16645</v>
      </c>
      <c r="B685" s="69" t="s">
        <v>17761</v>
      </c>
      <c r="C685" s="69" t="s">
        <v>17762</v>
      </c>
      <c r="D685" s="77">
        <v>450</v>
      </c>
      <c r="E685" s="77">
        <v>0.60799999999999998</v>
      </c>
      <c r="F685" s="77"/>
      <c r="G685" s="77">
        <v>7.9</v>
      </c>
      <c r="H685" s="78" t="s">
        <v>16641</v>
      </c>
      <c r="I685" s="77" t="s">
        <v>16617</v>
      </c>
      <c r="J685" s="77" t="s">
        <v>16925</v>
      </c>
      <c r="K685" s="77">
        <v>2</v>
      </c>
      <c r="L685" s="77" t="s">
        <v>16617</v>
      </c>
      <c r="M685" s="77">
        <v>2</v>
      </c>
      <c r="N685" s="77">
        <v>40.9</v>
      </c>
      <c r="O685" s="77">
        <v>23.2</v>
      </c>
      <c r="P685" s="77">
        <v>159</v>
      </c>
    </row>
    <row r="686" spans="1:16" hidden="1">
      <c r="A686" s="60" t="s">
        <v>16645</v>
      </c>
      <c r="B686" s="61" t="s">
        <v>17763</v>
      </c>
      <c r="C686" s="61"/>
      <c r="D686" s="62">
        <v>450</v>
      </c>
      <c r="E686" s="62">
        <v>0.60799999999999998</v>
      </c>
      <c r="F686" s="62"/>
      <c r="G686" s="62">
        <v>7.9</v>
      </c>
      <c r="H686" s="63" t="s">
        <v>16641</v>
      </c>
      <c r="I686" s="62" t="s">
        <v>16617</v>
      </c>
      <c r="J686" s="62" t="s">
        <v>16925</v>
      </c>
      <c r="K686" s="62">
        <v>2</v>
      </c>
      <c r="L686" s="62" t="s">
        <v>16617</v>
      </c>
      <c r="M686" s="62">
        <v>2</v>
      </c>
      <c r="N686" s="62">
        <v>40.9</v>
      </c>
      <c r="O686" s="62">
        <v>23.2</v>
      </c>
      <c r="P686" s="62">
        <v>159</v>
      </c>
    </row>
    <row r="687" spans="1:16">
      <c r="A687" s="87" t="s">
        <v>16653</v>
      </c>
      <c r="B687" s="66" t="s">
        <v>17764</v>
      </c>
      <c r="C687" s="66" t="s">
        <v>17765</v>
      </c>
      <c r="D687" s="68">
        <v>447</v>
      </c>
      <c r="E687" s="68"/>
      <c r="F687" s="68"/>
      <c r="G687" s="68"/>
      <c r="H687" s="68" t="s">
        <v>16641</v>
      </c>
      <c r="I687" s="67" t="s">
        <v>16617</v>
      </c>
      <c r="J687" s="68" t="s">
        <v>16656</v>
      </c>
      <c r="K687" s="68">
        <v>1</v>
      </c>
      <c r="L687" s="67" t="s">
        <v>16617</v>
      </c>
      <c r="M687" s="68">
        <v>1</v>
      </c>
      <c r="N687" s="68">
        <v>41</v>
      </c>
      <c r="O687" s="68">
        <v>24.7</v>
      </c>
      <c r="P687" s="68"/>
    </row>
    <row r="688" spans="1:16" hidden="1">
      <c r="A688" s="101" t="s">
        <v>16835</v>
      </c>
      <c r="B688" s="79" t="s">
        <v>17766</v>
      </c>
      <c r="C688" s="79"/>
      <c r="D688" s="63">
        <v>444</v>
      </c>
      <c r="E688" s="63"/>
      <c r="F688" s="63"/>
      <c r="G688" s="63"/>
      <c r="H688" s="63">
        <v>1</v>
      </c>
      <c r="I688" s="62" t="s">
        <v>16617</v>
      </c>
      <c r="J688" s="63" t="s">
        <v>17058</v>
      </c>
      <c r="K688" s="63">
        <v>3</v>
      </c>
      <c r="L688" s="62" t="s">
        <v>16617</v>
      </c>
      <c r="M688" s="62" t="s">
        <v>16617</v>
      </c>
      <c r="N688" s="62">
        <v>69.099999999999994</v>
      </c>
      <c r="O688" s="62"/>
      <c r="P688" s="62">
        <v>355</v>
      </c>
    </row>
    <row r="689" spans="1:16" hidden="1">
      <c r="A689" s="101" t="s">
        <v>16835</v>
      </c>
      <c r="B689" s="79" t="s">
        <v>17767</v>
      </c>
      <c r="C689" s="79"/>
      <c r="D689" s="63">
        <v>444</v>
      </c>
      <c r="E689" s="63"/>
      <c r="F689" s="63"/>
      <c r="G689" s="63"/>
      <c r="H689" s="63">
        <v>1</v>
      </c>
      <c r="I689" s="62" t="s">
        <v>16617</v>
      </c>
      <c r="J689" s="63" t="s">
        <v>17058</v>
      </c>
      <c r="K689" s="63">
        <v>3</v>
      </c>
      <c r="L689" s="62" t="s">
        <v>16617</v>
      </c>
      <c r="M689" s="62" t="s">
        <v>16617</v>
      </c>
      <c r="N689" s="62">
        <v>74.599999999999994</v>
      </c>
      <c r="O689" s="62"/>
      <c r="P689" s="62">
        <v>342</v>
      </c>
    </row>
    <row r="690" spans="1:16" hidden="1">
      <c r="A690" s="70" t="s">
        <v>16835</v>
      </c>
      <c r="B690" s="71" t="s">
        <v>17768</v>
      </c>
      <c r="C690" s="71" t="s">
        <v>17769</v>
      </c>
      <c r="D690" s="73">
        <v>432</v>
      </c>
      <c r="E690" s="73"/>
      <c r="F690" s="73"/>
      <c r="G690" s="73"/>
      <c r="H690" s="73" t="s">
        <v>16641</v>
      </c>
      <c r="I690" s="72" t="s">
        <v>16617</v>
      </c>
      <c r="J690" s="73" t="s">
        <v>16656</v>
      </c>
      <c r="K690" s="73">
        <v>1</v>
      </c>
      <c r="L690" s="72" t="s">
        <v>16617</v>
      </c>
      <c r="M690" s="73">
        <v>1</v>
      </c>
      <c r="N690" s="73">
        <v>55.9</v>
      </c>
      <c r="O690" s="73"/>
      <c r="P690" s="73">
        <v>229</v>
      </c>
    </row>
    <row r="691" spans="1:16">
      <c r="A691" s="87" t="s">
        <v>16653</v>
      </c>
      <c r="B691" s="66" t="s">
        <v>17770</v>
      </c>
      <c r="C691" s="66" t="s">
        <v>17771</v>
      </c>
      <c r="D691" s="68">
        <v>431</v>
      </c>
      <c r="E691" s="68"/>
      <c r="F691" s="68"/>
      <c r="G691" s="68"/>
      <c r="H691" s="68" t="s">
        <v>16641</v>
      </c>
      <c r="I691" s="67" t="s">
        <v>16617</v>
      </c>
      <c r="J691" s="68" t="s">
        <v>16656</v>
      </c>
      <c r="K691" s="68">
        <v>1</v>
      </c>
      <c r="L691" s="67" t="s">
        <v>16617</v>
      </c>
      <c r="M691" s="68">
        <v>1</v>
      </c>
      <c r="N691" s="68">
        <v>41</v>
      </c>
      <c r="O691" s="68">
        <v>24.7</v>
      </c>
      <c r="P691" s="68"/>
    </row>
    <row r="692" spans="1:16" hidden="1">
      <c r="A692" s="70" t="s">
        <v>16645</v>
      </c>
      <c r="B692" s="71" t="s">
        <v>17772</v>
      </c>
      <c r="C692" s="69" t="s">
        <v>17773</v>
      </c>
      <c r="D692" s="72">
        <v>420</v>
      </c>
      <c r="E692" s="72">
        <v>0.65700000000000003</v>
      </c>
      <c r="F692" s="72">
        <v>4</v>
      </c>
      <c r="G692" s="72">
        <v>7.2</v>
      </c>
      <c r="H692" s="73" t="s">
        <v>16641</v>
      </c>
      <c r="I692" s="72" t="s">
        <v>16617</v>
      </c>
      <c r="J692" s="72" t="s">
        <v>17774</v>
      </c>
      <c r="K692" s="72">
        <v>2</v>
      </c>
      <c r="L692" s="72" t="s">
        <v>16617</v>
      </c>
      <c r="M692" s="72">
        <v>2</v>
      </c>
      <c r="N692" s="72">
        <v>44.9</v>
      </c>
      <c r="O692" s="72">
        <v>22.6</v>
      </c>
      <c r="P692" s="72">
        <v>195</v>
      </c>
    </row>
    <row r="693" spans="1:16" hidden="1">
      <c r="A693" s="64" t="s">
        <v>16645</v>
      </c>
      <c r="B693" s="66" t="s">
        <v>17775</v>
      </c>
      <c r="C693" s="69" t="s">
        <v>17776</v>
      </c>
      <c r="D693" s="67">
        <v>420</v>
      </c>
      <c r="E693" s="67">
        <v>0.65700000000000003</v>
      </c>
      <c r="F693" s="67">
        <v>4</v>
      </c>
      <c r="G693" s="67">
        <v>7.2</v>
      </c>
      <c r="H693" s="68" t="s">
        <v>16641</v>
      </c>
      <c r="I693" s="67" t="s">
        <v>16617</v>
      </c>
      <c r="J693" s="67" t="s">
        <v>17774</v>
      </c>
      <c r="K693" s="67">
        <v>2</v>
      </c>
      <c r="L693" s="67" t="s">
        <v>16617</v>
      </c>
      <c r="M693" s="67">
        <v>2</v>
      </c>
      <c r="N693" s="72">
        <v>44.9</v>
      </c>
      <c r="O693" s="72">
        <v>22.6</v>
      </c>
      <c r="P693" s="67">
        <v>195</v>
      </c>
    </row>
    <row r="694" spans="1:16" hidden="1">
      <c r="A694" s="64" t="s">
        <v>16645</v>
      </c>
      <c r="B694" s="66" t="s">
        <v>17777</v>
      </c>
      <c r="C694" s="69" t="s">
        <v>17778</v>
      </c>
      <c r="D694" s="67">
        <v>420</v>
      </c>
      <c r="E694" s="67">
        <v>0.65700000000000003</v>
      </c>
      <c r="F694" s="67">
        <v>4</v>
      </c>
      <c r="G694" s="67">
        <v>7.2</v>
      </c>
      <c r="H694" s="68" t="s">
        <v>16641</v>
      </c>
      <c r="I694" s="67" t="s">
        <v>16617</v>
      </c>
      <c r="J694" s="67" t="s">
        <v>17774</v>
      </c>
      <c r="K694" s="67">
        <v>2</v>
      </c>
      <c r="L694" s="67" t="s">
        <v>16617</v>
      </c>
      <c r="M694" s="67">
        <v>2</v>
      </c>
      <c r="N694" s="72">
        <v>44.9</v>
      </c>
      <c r="O694" s="72">
        <v>22.6</v>
      </c>
      <c r="P694" s="67">
        <v>195</v>
      </c>
    </row>
    <row r="695" spans="1:16" ht="20.100000000000001" hidden="1">
      <c r="A695" s="70" t="s">
        <v>16645</v>
      </c>
      <c r="B695" s="71" t="s">
        <v>17779</v>
      </c>
      <c r="C695" s="74" t="s">
        <v>17780</v>
      </c>
      <c r="D695" s="72">
        <v>420</v>
      </c>
      <c r="E695" s="72">
        <v>0.65</v>
      </c>
      <c r="F695" s="72">
        <v>4</v>
      </c>
      <c r="G695" s="72">
        <v>7.2</v>
      </c>
      <c r="H695" s="73" t="s">
        <v>16641</v>
      </c>
      <c r="I695" s="72" t="s">
        <v>16617</v>
      </c>
      <c r="J695" s="72" t="s">
        <v>17774</v>
      </c>
      <c r="K695" s="72">
        <v>2</v>
      </c>
      <c r="L695" s="72" t="s">
        <v>16617</v>
      </c>
      <c r="M695" s="72">
        <v>2</v>
      </c>
      <c r="N695" s="73">
        <v>40.799999999999997</v>
      </c>
      <c r="O695" s="73">
        <v>23.2</v>
      </c>
      <c r="P695" s="73">
        <v>158</v>
      </c>
    </row>
    <row r="696" spans="1:16" hidden="1">
      <c r="A696" s="70" t="s">
        <v>16645</v>
      </c>
      <c r="B696" s="71" t="s">
        <v>17781</v>
      </c>
      <c r="C696" s="74" t="s">
        <v>17782</v>
      </c>
      <c r="D696" s="72">
        <v>420</v>
      </c>
      <c r="E696" s="72">
        <v>0.65</v>
      </c>
      <c r="F696" s="72">
        <v>4</v>
      </c>
      <c r="G696" s="72">
        <v>7.2</v>
      </c>
      <c r="H696" s="73" t="s">
        <v>16641</v>
      </c>
      <c r="I696" s="72" t="s">
        <v>16617</v>
      </c>
      <c r="J696" s="72" t="s">
        <v>17774</v>
      </c>
      <c r="K696" s="72">
        <v>2</v>
      </c>
      <c r="L696" s="72" t="s">
        <v>16617</v>
      </c>
      <c r="M696" s="72">
        <v>2</v>
      </c>
      <c r="N696" s="73">
        <v>40.799999999999997</v>
      </c>
      <c r="O696" s="73">
        <v>23.2</v>
      </c>
      <c r="P696" s="73">
        <v>158</v>
      </c>
    </row>
    <row r="697" spans="1:16" hidden="1">
      <c r="A697" s="70" t="s">
        <v>16645</v>
      </c>
      <c r="B697" s="71" t="s">
        <v>17783</v>
      </c>
      <c r="C697" s="74" t="s">
        <v>17784</v>
      </c>
      <c r="D697" s="72">
        <v>420</v>
      </c>
      <c r="E697" s="72"/>
      <c r="F697" s="72"/>
      <c r="G697" s="72"/>
      <c r="H697" s="73" t="s">
        <v>16641</v>
      </c>
      <c r="I697" s="72" t="s">
        <v>16617</v>
      </c>
      <c r="J697" s="72" t="s">
        <v>17774</v>
      </c>
      <c r="K697" s="72">
        <v>2</v>
      </c>
      <c r="L697" s="72" t="s">
        <v>16617</v>
      </c>
      <c r="M697" s="72">
        <v>2</v>
      </c>
      <c r="N697" s="73">
        <v>40.799999999999997</v>
      </c>
      <c r="O697" s="73">
        <v>23.2</v>
      </c>
      <c r="P697" s="73">
        <v>158</v>
      </c>
    </row>
    <row r="698" spans="1:16" hidden="1">
      <c r="A698" s="75" t="s">
        <v>16645</v>
      </c>
      <c r="B698" s="76" t="s">
        <v>17785</v>
      </c>
      <c r="C698" s="69" t="s">
        <v>17762</v>
      </c>
      <c r="D698" s="77">
        <v>420</v>
      </c>
      <c r="E698" s="77">
        <v>0.65</v>
      </c>
      <c r="F698" s="77">
        <v>4</v>
      </c>
      <c r="G698" s="77">
        <v>7.2</v>
      </c>
      <c r="H698" s="78" t="s">
        <v>16641</v>
      </c>
      <c r="I698" s="77" t="s">
        <v>16617</v>
      </c>
      <c r="J698" s="77" t="s">
        <v>17774</v>
      </c>
      <c r="K698" s="77">
        <v>2</v>
      </c>
      <c r="L698" s="77" t="s">
        <v>16617</v>
      </c>
      <c r="M698" s="77">
        <v>2</v>
      </c>
      <c r="N698" s="73">
        <v>40.799999999999997</v>
      </c>
      <c r="O698" s="73">
        <v>23.2</v>
      </c>
      <c r="P698" s="78">
        <v>158</v>
      </c>
    </row>
    <row r="699" spans="1:16" hidden="1">
      <c r="A699" s="64" t="s">
        <v>16645</v>
      </c>
      <c r="B699" s="66" t="s">
        <v>17786</v>
      </c>
      <c r="C699" s="69" t="s">
        <v>17787</v>
      </c>
      <c r="D699" s="67">
        <v>420</v>
      </c>
      <c r="E699" s="67">
        <v>0.65</v>
      </c>
      <c r="F699" s="67">
        <v>4</v>
      </c>
      <c r="G699" s="67">
        <v>7.2</v>
      </c>
      <c r="H699" s="68" t="s">
        <v>16641</v>
      </c>
      <c r="I699" s="67" t="s">
        <v>16617</v>
      </c>
      <c r="J699" s="67" t="s">
        <v>17774</v>
      </c>
      <c r="K699" s="67">
        <v>2</v>
      </c>
      <c r="L699" s="67" t="s">
        <v>16617</v>
      </c>
      <c r="M699" s="67">
        <v>2</v>
      </c>
      <c r="N699" s="68">
        <v>40.799999999999997</v>
      </c>
      <c r="O699" s="68">
        <v>22.6</v>
      </c>
      <c r="P699" s="68">
        <v>159</v>
      </c>
    </row>
    <row r="700" spans="1:16" hidden="1">
      <c r="A700" s="64" t="s">
        <v>16645</v>
      </c>
      <c r="B700" s="66" t="s">
        <v>17788</v>
      </c>
      <c r="C700" s="69" t="s">
        <v>17789</v>
      </c>
      <c r="D700" s="67">
        <v>420</v>
      </c>
      <c r="E700" s="67">
        <v>0.65</v>
      </c>
      <c r="F700" s="67">
        <v>4</v>
      </c>
      <c r="G700" s="67">
        <v>7.2</v>
      </c>
      <c r="H700" s="68" t="s">
        <v>16641</v>
      </c>
      <c r="I700" s="67" t="s">
        <v>16617</v>
      </c>
      <c r="J700" s="67" t="s">
        <v>17774</v>
      </c>
      <c r="K700" s="67">
        <v>2</v>
      </c>
      <c r="L700" s="67" t="s">
        <v>16617</v>
      </c>
      <c r="M700" s="67">
        <v>2</v>
      </c>
      <c r="N700" s="68">
        <v>40.799999999999997</v>
      </c>
      <c r="O700" s="68">
        <v>22.6</v>
      </c>
      <c r="P700" s="68">
        <v>159</v>
      </c>
    </row>
    <row r="701" spans="1:16" hidden="1">
      <c r="A701" s="101" t="s">
        <v>16835</v>
      </c>
      <c r="B701" s="79" t="s">
        <v>17790</v>
      </c>
      <c r="C701" s="79"/>
      <c r="D701" s="63">
        <v>402</v>
      </c>
      <c r="E701" s="63"/>
      <c r="F701" s="63"/>
      <c r="G701" s="63"/>
      <c r="H701" s="63">
        <v>1</v>
      </c>
      <c r="I701" s="62" t="s">
        <v>16617</v>
      </c>
      <c r="J701" s="63" t="s">
        <v>17058</v>
      </c>
      <c r="K701" s="63">
        <v>3</v>
      </c>
      <c r="L701" s="62" t="s">
        <v>16617</v>
      </c>
      <c r="M701" s="62" t="s">
        <v>16617</v>
      </c>
      <c r="N701" s="62"/>
      <c r="O701" s="62"/>
      <c r="P701" s="62"/>
    </row>
    <row r="702" spans="1:16" hidden="1">
      <c r="A702" s="64" t="s">
        <v>16645</v>
      </c>
      <c r="B702" s="66" t="s">
        <v>17791</v>
      </c>
      <c r="C702" s="69" t="s">
        <v>17792</v>
      </c>
      <c r="D702" s="67">
        <v>400</v>
      </c>
      <c r="E702" s="67">
        <v>0.65700000000000003</v>
      </c>
      <c r="F702" s="67">
        <v>4</v>
      </c>
      <c r="G702" s="67">
        <v>7.2</v>
      </c>
      <c r="H702" s="68" t="s">
        <v>16641</v>
      </c>
      <c r="I702" s="67" t="s">
        <v>16617</v>
      </c>
      <c r="J702" s="67" t="s">
        <v>17774</v>
      </c>
      <c r="K702" s="67">
        <v>2</v>
      </c>
      <c r="L702" s="67" t="s">
        <v>16617</v>
      </c>
      <c r="M702" s="67">
        <v>2</v>
      </c>
      <c r="N702" s="67">
        <v>44.8</v>
      </c>
      <c r="O702" s="67">
        <v>22.5</v>
      </c>
      <c r="P702" s="67">
        <v>195</v>
      </c>
    </row>
    <row r="703" spans="1:16" hidden="1">
      <c r="A703" s="64" t="s">
        <v>16645</v>
      </c>
      <c r="B703" s="66" t="s">
        <v>17793</v>
      </c>
      <c r="C703" s="69" t="s">
        <v>17794</v>
      </c>
      <c r="D703" s="67">
        <v>400</v>
      </c>
      <c r="E703" s="67">
        <v>0.65700000000000003</v>
      </c>
      <c r="F703" s="67">
        <v>4</v>
      </c>
      <c r="G703" s="67">
        <v>7.2</v>
      </c>
      <c r="H703" s="68" t="s">
        <v>16641</v>
      </c>
      <c r="I703" s="67" t="s">
        <v>16617</v>
      </c>
      <c r="J703" s="67" t="s">
        <v>17774</v>
      </c>
      <c r="K703" s="67">
        <v>2</v>
      </c>
      <c r="L703" s="67" t="s">
        <v>16617</v>
      </c>
      <c r="M703" s="67">
        <v>2</v>
      </c>
      <c r="N703" s="67">
        <v>44.8</v>
      </c>
      <c r="O703" s="67">
        <v>22.5</v>
      </c>
      <c r="P703" s="67">
        <v>195</v>
      </c>
    </row>
    <row r="704" spans="1:16" hidden="1">
      <c r="A704" s="64" t="s">
        <v>16645</v>
      </c>
      <c r="B704" s="66" t="s">
        <v>17795</v>
      </c>
      <c r="C704" s="66" t="s">
        <v>17796</v>
      </c>
      <c r="D704" s="67">
        <v>400</v>
      </c>
      <c r="E704" s="67">
        <v>0.65</v>
      </c>
      <c r="F704" s="67">
        <v>4</v>
      </c>
      <c r="G704" s="67">
        <v>7.2</v>
      </c>
      <c r="H704" s="68" t="s">
        <v>16641</v>
      </c>
      <c r="I704" s="67" t="s">
        <v>16617</v>
      </c>
      <c r="J704" s="67" t="s">
        <v>17774</v>
      </c>
      <c r="K704" s="67">
        <v>2</v>
      </c>
      <c r="L704" s="67" t="s">
        <v>16617</v>
      </c>
      <c r="M704" s="67">
        <v>2</v>
      </c>
      <c r="N704" s="68">
        <v>40.799999999999997</v>
      </c>
      <c r="O704" s="68">
        <v>23.2</v>
      </c>
      <c r="P704" s="68">
        <v>158</v>
      </c>
    </row>
    <row r="705" spans="1:16" hidden="1">
      <c r="A705" s="101" t="s">
        <v>16835</v>
      </c>
      <c r="B705" s="79" t="s">
        <v>17797</v>
      </c>
      <c r="C705" s="79"/>
      <c r="D705" s="63">
        <v>400</v>
      </c>
      <c r="E705" s="63"/>
      <c r="F705" s="63"/>
      <c r="G705" s="63"/>
      <c r="H705" s="63">
        <v>1</v>
      </c>
      <c r="I705" s="62" t="s">
        <v>16617</v>
      </c>
      <c r="J705" s="63" t="s">
        <v>17058</v>
      </c>
      <c r="K705" s="63">
        <v>3</v>
      </c>
      <c r="L705" s="62" t="s">
        <v>16617</v>
      </c>
      <c r="M705" s="62" t="s">
        <v>16617</v>
      </c>
      <c r="N705" s="62">
        <v>54.4</v>
      </c>
      <c r="O705" s="62"/>
      <c r="P705" s="62">
        <v>342</v>
      </c>
    </row>
    <row r="706" spans="1:16" hidden="1">
      <c r="A706" s="101" t="s">
        <v>16835</v>
      </c>
      <c r="B706" s="79" t="s">
        <v>17798</v>
      </c>
      <c r="C706" s="79"/>
      <c r="D706" s="63">
        <v>400</v>
      </c>
      <c r="E706" s="63"/>
      <c r="F706" s="63"/>
      <c r="G706" s="63"/>
      <c r="H706" s="63">
        <v>1</v>
      </c>
      <c r="I706" s="62" t="s">
        <v>16617</v>
      </c>
      <c r="J706" s="63" t="s">
        <v>17058</v>
      </c>
      <c r="K706" s="63">
        <v>3</v>
      </c>
      <c r="L706" s="62" t="s">
        <v>16617</v>
      </c>
      <c r="M706" s="62" t="s">
        <v>16617</v>
      </c>
      <c r="N706" s="62">
        <v>58.1</v>
      </c>
      <c r="O706" s="62"/>
      <c r="P706" s="62">
        <v>360</v>
      </c>
    </row>
    <row r="707" spans="1:16" hidden="1">
      <c r="A707" s="101" t="s">
        <v>16835</v>
      </c>
      <c r="B707" s="79" t="s">
        <v>17799</v>
      </c>
      <c r="C707" s="79"/>
      <c r="D707" s="63">
        <v>400</v>
      </c>
      <c r="E707" s="63"/>
      <c r="F707" s="63"/>
      <c r="G707" s="63"/>
      <c r="H707" s="63">
        <v>1</v>
      </c>
      <c r="I707" s="62" t="s">
        <v>16617</v>
      </c>
      <c r="J707" s="63" t="s">
        <v>17058</v>
      </c>
      <c r="K707" s="63">
        <v>3</v>
      </c>
      <c r="L707" s="62" t="s">
        <v>16617</v>
      </c>
      <c r="M707" s="62" t="s">
        <v>16617</v>
      </c>
      <c r="N707" s="62">
        <v>58.1</v>
      </c>
      <c r="O707" s="62"/>
      <c r="P707" s="62">
        <v>360</v>
      </c>
    </row>
    <row r="708" spans="1:16" hidden="1">
      <c r="A708" s="101" t="s">
        <v>16835</v>
      </c>
      <c r="B708" s="79" t="s">
        <v>17800</v>
      </c>
      <c r="C708" s="79"/>
      <c r="D708" s="63">
        <v>400</v>
      </c>
      <c r="E708" s="63"/>
      <c r="F708" s="63"/>
      <c r="G708" s="63"/>
      <c r="H708" s="63">
        <v>1</v>
      </c>
      <c r="I708" s="62" t="s">
        <v>16617</v>
      </c>
      <c r="J708" s="63" t="s">
        <v>17058</v>
      </c>
      <c r="K708" s="63">
        <v>3</v>
      </c>
      <c r="L708" s="62" t="s">
        <v>16617</v>
      </c>
      <c r="M708" s="62" t="s">
        <v>16617</v>
      </c>
      <c r="N708" s="62">
        <v>58.1</v>
      </c>
      <c r="O708" s="62"/>
      <c r="P708" s="62">
        <v>360</v>
      </c>
    </row>
    <row r="709" spans="1:16" hidden="1">
      <c r="A709" s="87" t="s">
        <v>16835</v>
      </c>
      <c r="B709" s="66" t="s">
        <v>17801</v>
      </c>
      <c r="C709" s="66" t="s">
        <v>17802</v>
      </c>
      <c r="D709" s="68">
        <v>400</v>
      </c>
      <c r="E709" s="68"/>
      <c r="F709" s="68">
        <v>7</v>
      </c>
      <c r="G709" s="68">
        <v>3.9</v>
      </c>
      <c r="H709" s="68">
        <v>1</v>
      </c>
      <c r="I709" s="67" t="s">
        <v>16617</v>
      </c>
      <c r="J709" s="68" t="s">
        <v>17058</v>
      </c>
      <c r="K709" s="68">
        <v>3</v>
      </c>
      <c r="L709" s="67" t="s">
        <v>16617</v>
      </c>
      <c r="M709" s="67" t="s">
        <v>16617</v>
      </c>
      <c r="N709" s="67">
        <v>58.1</v>
      </c>
      <c r="O709" s="67"/>
      <c r="P709" s="67">
        <v>360</v>
      </c>
    </row>
    <row r="710" spans="1:16" hidden="1">
      <c r="A710" s="87" t="s">
        <v>16835</v>
      </c>
      <c r="B710" s="66" t="s">
        <v>17803</v>
      </c>
      <c r="C710" s="66" t="s">
        <v>17802</v>
      </c>
      <c r="D710" s="68">
        <v>400</v>
      </c>
      <c r="E710" s="68"/>
      <c r="F710" s="68">
        <v>7</v>
      </c>
      <c r="G710" s="68">
        <v>3.9</v>
      </c>
      <c r="H710" s="68">
        <v>1</v>
      </c>
      <c r="I710" s="67" t="s">
        <v>16617</v>
      </c>
      <c r="J710" s="68" t="s">
        <v>17058</v>
      </c>
      <c r="K710" s="68">
        <v>3</v>
      </c>
      <c r="L710" s="67" t="s">
        <v>16617</v>
      </c>
      <c r="M710" s="67" t="s">
        <v>16617</v>
      </c>
      <c r="N710" s="67">
        <v>58.1</v>
      </c>
      <c r="O710" s="67"/>
      <c r="P710" s="67">
        <v>360</v>
      </c>
    </row>
    <row r="711" spans="1:16" hidden="1">
      <c r="A711" s="87" t="s">
        <v>16738</v>
      </c>
      <c r="B711" s="66" t="s">
        <v>17804</v>
      </c>
      <c r="C711" s="66" t="s">
        <v>17805</v>
      </c>
      <c r="D711" s="68">
        <v>394</v>
      </c>
      <c r="E711" s="68">
        <v>0.84</v>
      </c>
      <c r="F711" s="68">
        <v>5</v>
      </c>
      <c r="G711" s="68">
        <v>6.1</v>
      </c>
      <c r="H711" s="68" t="s">
        <v>16641</v>
      </c>
      <c r="I711" s="68" t="s">
        <v>16617</v>
      </c>
      <c r="J711" s="68" t="s">
        <v>16672</v>
      </c>
      <c r="K711" s="68">
        <v>1</v>
      </c>
      <c r="L711" s="68" t="s">
        <v>16617</v>
      </c>
      <c r="M711" s="68">
        <v>2</v>
      </c>
      <c r="N711" s="68">
        <v>54.4</v>
      </c>
      <c r="O711" s="68">
        <v>24.8</v>
      </c>
      <c r="P711" s="68">
        <v>307</v>
      </c>
    </row>
    <row r="712" spans="1:16" hidden="1">
      <c r="A712" s="87" t="s">
        <v>17806</v>
      </c>
      <c r="B712" s="66" t="s">
        <v>17807</v>
      </c>
      <c r="C712" s="66" t="s">
        <v>17808</v>
      </c>
      <c r="D712" s="68">
        <v>375</v>
      </c>
      <c r="E712" s="68">
        <v>0.74</v>
      </c>
      <c r="F712" s="68">
        <v>4.2</v>
      </c>
      <c r="G712" s="68">
        <v>6.4</v>
      </c>
      <c r="H712" s="68">
        <v>1</v>
      </c>
      <c r="I712" s="68" t="s">
        <v>16617</v>
      </c>
      <c r="J712" s="68" t="s">
        <v>16754</v>
      </c>
      <c r="K712" s="68">
        <v>3</v>
      </c>
      <c r="L712" s="67" t="s">
        <v>16617</v>
      </c>
      <c r="M712" s="68" t="s">
        <v>16617</v>
      </c>
      <c r="N712" s="68">
        <v>41.8</v>
      </c>
      <c r="O712" s="68">
        <v>16.899999999999999</v>
      </c>
      <c r="P712" s="68">
        <v>198</v>
      </c>
    </row>
    <row r="713" spans="1:16" hidden="1">
      <c r="A713" s="64" t="s">
        <v>16645</v>
      </c>
      <c r="B713" s="66" t="s">
        <v>17809</v>
      </c>
      <c r="C713" s="66" t="s">
        <v>17810</v>
      </c>
      <c r="D713" s="67">
        <v>370</v>
      </c>
      <c r="E713" s="67"/>
      <c r="F713" s="67"/>
      <c r="G713" s="67"/>
      <c r="H713" s="68" t="s">
        <v>16641</v>
      </c>
      <c r="I713" s="67" t="s">
        <v>16617</v>
      </c>
      <c r="J713" s="67" t="s">
        <v>17774</v>
      </c>
      <c r="K713" s="67">
        <v>2</v>
      </c>
      <c r="L713" s="67" t="s">
        <v>16617</v>
      </c>
      <c r="M713" s="67">
        <v>2</v>
      </c>
      <c r="N713" s="68"/>
      <c r="O713" s="68"/>
      <c r="P713" s="68"/>
    </row>
    <row r="714" spans="1:16" hidden="1">
      <c r="A714" s="87" t="s">
        <v>16835</v>
      </c>
      <c r="B714" s="66" t="s">
        <v>17811</v>
      </c>
      <c r="C714" s="66" t="s">
        <v>17802</v>
      </c>
      <c r="D714" s="68">
        <v>360</v>
      </c>
      <c r="E714" s="68"/>
      <c r="F714" s="68"/>
      <c r="G714" s="68"/>
      <c r="H714" s="68">
        <v>1</v>
      </c>
      <c r="I714" s="67" t="s">
        <v>16617</v>
      </c>
      <c r="J714" s="68" t="s">
        <v>17058</v>
      </c>
      <c r="K714" s="68">
        <v>3</v>
      </c>
      <c r="L714" s="67" t="s">
        <v>16617</v>
      </c>
      <c r="M714" s="67" t="s">
        <v>16617</v>
      </c>
      <c r="N714" s="67"/>
      <c r="O714" s="67"/>
      <c r="P714" s="67"/>
    </row>
    <row r="715" spans="1:16" hidden="1">
      <c r="A715" s="60" t="s">
        <v>16645</v>
      </c>
      <c r="B715" s="61" t="s">
        <v>17812</v>
      </c>
      <c r="C715" s="61"/>
      <c r="D715" s="62">
        <v>350</v>
      </c>
      <c r="E715" s="62"/>
      <c r="F715" s="62"/>
      <c r="G715" s="62"/>
      <c r="H715" s="63"/>
      <c r="I715" s="62"/>
      <c r="J715" s="62"/>
      <c r="K715" s="62"/>
      <c r="L715" s="62"/>
      <c r="M715" s="62"/>
      <c r="N715" s="62">
        <v>40.799999999999997</v>
      </c>
      <c r="O715" s="62">
        <v>23.2</v>
      </c>
      <c r="P715" s="62">
        <v>159</v>
      </c>
    </row>
    <row r="716" spans="1:16" hidden="1">
      <c r="A716" s="60" t="s">
        <v>16645</v>
      </c>
      <c r="B716" s="61" t="s">
        <v>17813</v>
      </c>
      <c r="C716" s="61"/>
      <c r="D716" s="62">
        <v>350</v>
      </c>
      <c r="E716" s="62"/>
      <c r="F716" s="62"/>
      <c r="G716" s="62"/>
      <c r="H716" s="63"/>
      <c r="I716" s="62"/>
      <c r="J716" s="62"/>
      <c r="K716" s="62"/>
      <c r="L716" s="62"/>
      <c r="M716" s="62"/>
      <c r="N716" s="62">
        <v>40.799999999999997</v>
      </c>
      <c r="O716" s="62">
        <v>23.2</v>
      </c>
      <c r="P716" s="62">
        <v>159</v>
      </c>
    </row>
    <row r="717" spans="1:16" hidden="1">
      <c r="A717" s="87" t="s">
        <v>17806</v>
      </c>
      <c r="B717" s="66" t="s">
        <v>17814</v>
      </c>
      <c r="C717" s="66" t="s">
        <v>17815</v>
      </c>
      <c r="D717" s="68">
        <v>350</v>
      </c>
      <c r="E717" s="68"/>
      <c r="F717" s="68"/>
      <c r="G717" s="68"/>
      <c r="H717" s="68">
        <v>1</v>
      </c>
      <c r="I717" s="68" t="s">
        <v>16617</v>
      </c>
      <c r="J717" s="68" t="s">
        <v>16754</v>
      </c>
      <c r="K717" s="68">
        <v>3</v>
      </c>
      <c r="L717" s="67" t="s">
        <v>16617</v>
      </c>
      <c r="M717" s="68" t="s">
        <v>16617</v>
      </c>
      <c r="N717" s="68">
        <v>41.8</v>
      </c>
      <c r="O717" s="68">
        <v>16.899999999999999</v>
      </c>
      <c r="P717" s="68">
        <v>198</v>
      </c>
    </row>
    <row r="718" spans="1:16" hidden="1">
      <c r="A718" s="64" t="s">
        <v>16645</v>
      </c>
      <c r="B718" s="66" t="s">
        <v>17816</v>
      </c>
      <c r="C718" s="66" t="s">
        <v>17817</v>
      </c>
      <c r="D718" s="67">
        <v>317</v>
      </c>
      <c r="E718" s="67"/>
      <c r="F718" s="67"/>
      <c r="G718" s="67"/>
      <c r="H718" s="68" t="s">
        <v>16641</v>
      </c>
      <c r="I718" s="67" t="s">
        <v>16617</v>
      </c>
      <c r="J718" s="67" t="s">
        <v>17774</v>
      </c>
      <c r="K718" s="67">
        <v>2</v>
      </c>
      <c r="L718" s="67" t="s">
        <v>16617</v>
      </c>
      <c r="M718" s="67">
        <v>2</v>
      </c>
      <c r="N718" s="68">
        <v>44.6</v>
      </c>
      <c r="O718" s="68">
        <v>22.5</v>
      </c>
      <c r="P718" s="68">
        <v>171</v>
      </c>
    </row>
    <row r="719" spans="1:16" hidden="1">
      <c r="A719" s="64" t="s">
        <v>16645</v>
      </c>
      <c r="B719" s="66" t="s">
        <v>17818</v>
      </c>
      <c r="C719" s="66" t="s">
        <v>17819</v>
      </c>
      <c r="D719" s="67">
        <v>317</v>
      </c>
      <c r="E719" s="67"/>
      <c r="F719" s="67"/>
      <c r="G719" s="67"/>
      <c r="H719" s="68" t="s">
        <v>16641</v>
      </c>
      <c r="I719" s="67" t="s">
        <v>16617</v>
      </c>
      <c r="J719" s="67" t="s">
        <v>17774</v>
      </c>
      <c r="K719" s="67">
        <v>2</v>
      </c>
      <c r="L719" s="67" t="s">
        <v>16617</v>
      </c>
      <c r="M719" s="67">
        <v>2</v>
      </c>
      <c r="N719" s="68">
        <v>44.6</v>
      </c>
      <c r="O719" s="68">
        <v>22.5</v>
      </c>
      <c r="P719" s="68">
        <v>171</v>
      </c>
    </row>
    <row r="720" spans="1:16" hidden="1">
      <c r="A720" s="60" t="s">
        <v>16645</v>
      </c>
      <c r="B720" s="61" t="s">
        <v>17820</v>
      </c>
      <c r="C720" s="61"/>
      <c r="D720" s="62">
        <v>317</v>
      </c>
      <c r="E720" s="62"/>
      <c r="F720" s="62"/>
      <c r="G720" s="62"/>
      <c r="H720" s="63" t="s">
        <v>16641</v>
      </c>
      <c r="I720" s="62" t="s">
        <v>16617</v>
      </c>
      <c r="J720" s="62" t="s">
        <v>17774</v>
      </c>
      <c r="K720" s="62">
        <v>2</v>
      </c>
      <c r="L720" s="62" t="s">
        <v>16617</v>
      </c>
      <c r="M720" s="62">
        <v>2</v>
      </c>
      <c r="N720" s="62">
        <v>44.6</v>
      </c>
      <c r="O720" s="62">
        <v>22.5</v>
      </c>
      <c r="P720" s="62">
        <v>171</v>
      </c>
    </row>
    <row r="721" spans="1:16" hidden="1">
      <c r="A721" s="64" t="s">
        <v>16645</v>
      </c>
      <c r="B721" s="66" t="s">
        <v>17821</v>
      </c>
      <c r="C721" s="66" t="s">
        <v>17819</v>
      </c>
      <c r="D721" s="67">
        <v>317</v>
      </c>
      <c r="E721" s="67"/>
      <c r="F721" s="67"/>
      <c r="G721" s="67"/>
      <c r="H721" s="68" t="s">
        <v>16641</v>
      </c>
      <c r="I721" s="67" t="s">
        <v>16617</v>
      </c>
      <c r="J721" s="67" t="s">
        <v>17774</v>
      </c>
      <c r="K721" s="67">
        <v>2</v>
      </c>
      <c r="L721" s="67" t="s">
        <v>16617</v>
      </c>
      <c r="M721" s="67">
        <v>2</v>
      </c>
      <c r="N721" s="67">
        <v>44.6</v>
      </c>
      <c r="O721" s="67">
        <v>22.5</v>
      </c>
      <c r="P721" s="67">
        <v>180</v>
      </c>
    </row>
    <row r="722" spans="1:16" hidden="1">
      <c r="A722" s="64" t="s">
        <v>16645</v>
      </c>
      <c r="B722" s="66" t="s">
        <v>17822</v>
      </c>
      <c r="C722" s="66" t="s">
        <v>17823</v>
      </c>
      <c r="D722" s="67">
        <v>317</v>
      </c>
      <c r="E722" s="67">
        <v>0.64</v>
      </c>
      <c r="F722" s="67">
        <v>4</v>
      </c>
      <c r="G722" s="67">
        <v>7.2</v>
      </c>
      <c r="H722" s="68" t="s">
        <v>16641</v>
      </c>
      <c r="I722" s="67" t="s">
        <v>16617</v>
      </c>
      <c r="J722" s="67" t="s">
        <v>17774</v>
      </c>
      <c r="K722" s="67">
        <v>2</v>
      </c>
      <c r="L722" s="67" t="s">
        <v>16617</v>
      </c>
      <c r="M722" s="67">
        <v>2</v>
      </c>
      <c r="N722" s="68">
        <v>40.4</v>
      </c>
      <c r="O722" s="68">
        <v>22.5</v>
      </c>
      <c r="P722" s="68">
        <v>139</v>
      </c>
    </row>
    <row r="723" spans="1:16" hidden="1">
      <c r="A723" s="64" t="s">
        <v>16645</v>
      </c>
      <c r="B723" s="66" t="s">
        <v>17824</v>
      </c>
      <c r="C723" s="66" t="s">
        <v>17825</v>
      </c>
      <c r="D723" s="67">
        <v>317</v>
      </c>
      <c r="E723" s="67">
        <v>0.64</v>
      </c>
      <c r="F723" s="67">
        <v>4</v>
      </c>
      <c r="G723" s="67">
        <v>7.2</v>
      </c>
      <c r="H723" s="68" t="s">
        <v>16641</v>
      </c>
      <c r="I723" s="67" t="s">
        <v>16617</v>
      </c>
      <c r="J723" s="67" t="s">
        <v>17774</v>
      </c>
      <c r="K723" s="67">
        <v>2</v>
      </c>
      <c r="L723" s="67" t="s">
        <v>16617</v>
      </c>
      <c r="M723" s="67">
        <v>2</v>
      </c>
      <c r="N723" s="68">
        <v>40.4</v>
      </c>
      <c r="O723" s="68">
        <v>22.5</v>
      </c>
      <c r="P723" s="68">
        <v>141</v>
      </c>
    </row>
    <row r="724" spans="1:16" hidden="1">
      <c r="A724" s="70" t="s">
        <v>16645</v>
      </c>
      <c r="B724" s="71" t="s">
        <v>17826</v>
      </c>
      <c r="C724" s="66" t="s">
        <v>17827</v>
      </c>
      <c r="D724" s="67">
        <v>317</v>
      </c>
      <c r="E724" s="67">
        <v>0.64</v>
      </c>
      <c r="F724" s="67">
        <v>4</v>
      </c>
      <c r="G724" s="73">
        <v>7.2</v>
      </c>
      <c r="H724" s="73" t="s">
        <v>16641</v>
      </c>
      <c r="I724" s="73" t="s">
        <v>16617</v>
      </c>
      <c r="J724" s="73" t="s">
        <v>17774</v>
      </c>
      <c r="K724" s="73">
        <v>2</v>
      </c>
      <c r="L724" s="73" t="s">
        <v>16617</v>
      </c>
      <c r="M724" s="73">
        <v>2</v>
      </c>
      <c r="N724" s="68">
        <v>40.4</v>
      </c>
      <c r="O724" s="68">
        <v>22.5</v>
      </c>
      <c r="P724" s="73">
        <v>141</v>
      </c>
    </row>
    <row r="725" spans="1:16" hidden="1">
      <c r="A725" s="64" t="s">
        <v>16645</v>
      </c>
      <c r="B725" s="66" t="s">
        <v>17828</v>
      </c>
      <c r="C725" s="66" t="s">
        <v>17825</v>
      </c>
      <c r="D725" s="67">
        <v>317</v>
      </c>
      <c r="E725" s="67">
        <v>0.64</v>
      </c>
      <c r="F725" s="67">
        <v>4</v>
      </c>
      <c r="G725" s="67">
        <v>7.2</v>
      </c>
      <c r="H725" s="68" t="s">
        <v>16641</v>
      </c>
      <c r="I725" s="67" t="s">
        <v>16617</v>
      </c>
      <c r="J725" s="67" t="s">
        <v>17774</v>
      </c>
      <c r="K725" s="67">
        <v>2</v>
      </c>
      <c r="L725" s="67" t="s">
        <v>16617</v>
      </c>
      <c r="M725" s="67">
        <v>2</v>
      </c>
      <c r="N725" s="68">
        <v>40.4</v>
      </c>
      <c r="O725" s="68">
        <v>22.5</v>
      </c>
      <c r="P725" s="68">
        <v>141</v>
      </c>
    </row>
    <row r="726" spans="1:16" hidden="1">
      <c r="A726" s="60" t="s">
        <v>16645</v>
      </c>
      <c r="B726" s="61" t="s">
        <v>17829</v>
      </c>
      <c r="C726" s="61" t="s">
        <v>17830</v>
      </c>
      <c r="D726" s="62">
        <v>317</v>
      </c>
      <c r="E726" s="62"/>
      <c r="F726" s="62"/>
      <c r="G726" s="62"/>
      <c r="H726" s="63" t="s">
        <v>16641</v>
      </c>
      <c r="I726" s="62" t="s">
        <v>16617</v>
      </c>
      <c r="J726" s="62" t="s">
        <v>17774</v>
      </c>
      <c r="K726" s="62">
        <v>2</v>
      </c>
      <c r="L726" s="62" t="s">
        <v>16617</v>
      </c>
      <c r="M726" s="62">
        <v>2</v>
      </c>
      <c r="N726" s="62">
        <v>40.4</v>
      </c>
      <c r="O726" s="62">
        <v>22.5</v>
      </c>
      <c r="P726" s="62">
        <v>144</v>
      </c>
    </row>
    <row r="727" spans="1:16" hidden="1">
      <c r="A727" s="87" t="s">
        <v>17298</v>
      </c>
      <c r="B727" s="66" t="s">
        <v>17831</v>
      </c>
      <c r="C727" s="66" t="s">
        <v>17832</v>
      </c>
      <c r="D727" s="68">
        <v>317</v>
      </c>
      <c r="E727" s="68">
        <v>0.65</v>
      </c>
      <c r="F727" s="68"/>
      <c r="G727" s="68">
        <v>6.2</v>
      </c>
      <c r="H727" s="68">
        <v>2</v>
      </c>
      <c r="I727" s="68" t="s">
        <v>16617</v>
      </c>
      <c r="J727" s="68" t="s">
        <v>17774</v>
      </c>
      <c r="K727" s="68">
        <v>2</v>
      </c>
      <c r="L727" s="68" t="s">
        <v>16617</v>
      </c>
      <c r="M727" s="68">
        <v>2</v>
      </c>
      <c r="N727" s="68">
        <v>41</v>
      </c>
      <c r="O727" s="68">
        <v>19</v>
      </c>
      <c r="P727" s="68">
        <v>139</v>
      </c>
    </row>
    <row r="728" spans="1:16" hidden="1">
      <c r="A728" s="101" t="s">
        <v>16648</v>
      </c>
      <c r="B728" s="79" t="s">
        <v>17833</v>
      </c>
      <c r="C728" s="79" t="s">
        <v>17834</v>
      </c>
      <c r="D728" s="63">
        <v>300</v>
      </c>
      <c r="E728" s="63"/>
      <c r="F728" s="63"/>
      <c r="G728" s="63"/>
      <c r="H728" s="63">
        <v>2</v>
      </c>
      <c r="I728" s="63" t="s">
        <v>16617</v>
      </c>
      <c r="J728" s="63" t="s">
        <v>16656</v>
      </c>
      <c r="K728" s="63">
        <v>2</v>
      </c>
      <c r="L728" s="63" t="s">
        <v>16617</v>
      </c>
      <c r="M728" s="63">
        <v>2</v>
      </c>
      <c r="N728" s="63">
        <v>37.6</v>
      </c>
      <c r="O728" s="63">
        <v>21.5</v>
      </c>
      <c r="P728" s="63">
        <v>201</v>
      </c>
    </row>
    <row r="729" spans="1:16" hidden="1">
      <c r="A729" s="60" t="s">
        <v>17049</v>
      </c>
      <c r="B729" s="79" t="s">
        <v>17835</v>
      </c>
      <c r="C729" s="79" t="s">
        <v>17836</v>
      </c>
      <c r="D729" s="62">
        <v>240</v>
      </c>
      <c r="E729" s="62">
        <v>0.83</v>
      </c>
      <c r="F729" s="62">
        <v>3</v>
      </c>
      <c r="G729" s="62">
        <v>4.3</v>
      </c>
      <c r="H729" s="62">
        <v>1</v>
      </c>
      <c r="I729" s="62" t="s">
        <v>16617</v>
      </c>
      <c r="J729" s="62" t="s">
        <v>16656</v>
      </c>
      <c r="K729" s="62">
        <v>1</v>
      </c>
      <c r="L729" s="62" t="s">
        <v>16617</v>
      </c>
      <c r="M729" s="62" t="s">
        <v>16617</v>
      </c>
      <c r="N729" s="63">
        <v>35.9</v>
      </c>
      <c r="O729" s="63">
        <v>27.9</v>
      </c>
      <c r="P729" s="63">
        <v>178</v>
      </c>
    </row>
    <row r="730" spans="1:16" hidden="1">
      <c r="A730" s="106" t="s">
        <v>16648</v>
      </c>
      <c r="B730" s="76" t="s">
        <v>17837</v>
      </c>
      <c r="C730" s="66" t="s">
        <v>17838</v>
      </c>
      <c r="D730" s="78">
        <v>224</v>
      </c>
      <c r="E730" s="78"/>
      <c r="F730" s="78"/>
      <c r="G730" s="78">
        <v>6.2</v>
      </c>
      <c r="H730" s="78">
        <v>2</v>
      </c>
      <c r="I730" s="78" t="s">
        <v>16617</v>
      </c>
      <c r="J730" s="78" t="s">
        <v>16656</v>
      </c>
      <c r="K730" s="78">
        <v>2</v>
      </c>
      <c r="L730" s="78" t="s">
        <v>16617</v>
      </c>
      <c r="M730" s="78">
        <v>2</v>
      </c>
      <c r="N730" s="78">
        <v>37.6</v>
      </c>
      <c r="O730" s="78">
        <v>21.5</v>
      </c>
      <c r="P730" s="78">
        <v>201</v>
      </c>
    </row>
    <row r="731" spans="1:16" hidden="1">
      <c r="A731" s="87" t="s">
        <v>17806</v>
      </c>
      <c r="B731" s="66" t="s">
        <v>17839</v>
      </c>
      <c r="C731" s="66"/>
      <c r="D731" s="68">
        <v>217</v>
      </c>
      <c r="E731" s="68"/>
      <c r="F731" s="68"/>
      <c r="G731" s="68"/>
      <c r="H731" s="68">
        <v>1</v>
      </c>
      <c r="I731" s="68" t="s">
        <v>16617</v>
      </c>
      <c r="J731" s="68" t="s">
        <v>16754</v>
      </c>
      <c r="K731" s="68">
        <v>3</v>
      </c>
      <c r="L731" s="67" t="s">
        <v>16617</v>
      </c>
      <c r="M731" s="68" t="s">
        <v>16617</v>
      </c>
      <c r="N731" s="68">
        <v>41.8</v>
      </c>
      <c r="O731" s="68">
        <v>16.899999999999999</v>
      </c>
      <c r="P731" s="68">
        <v>198</v>
      </c>
    </row>
    <row r="732" spans="1:16" hidden="1">
      <c r="A732" s="107"/>
      <c r="B732" s="57"/>
      <c r="C732" s="57"/>
      <c r="D732" s="57"/>
      <c r="E732" s="59" t="s">
        <v>17840</v>
      </c>
      <c r="F732" s="59" t="s">
        <v>17840</v>
      </c>
      <c r="G732" s="59" t="s">
        <v>17840</v>
      </c>
      <c r="H732" s="59" t="s">
        <v>17841</v>
      </c>
      <c r="I732" s="59" t="s">
        <v>17842</v>
      </c>
      <c r="J732" s="59" t="s">
        <v>17842</v>
      </c>
      <c r="K732" s="59" t="s">
        <v>17842</v>
      </c>
      <c r="L732" s="59" t="s">
        <v>17842</v>
      </c>
      <c r="M732" s="59" t="s">
        <v>17842</v>
      </c>
      <c r="N732" s="59" t="s">
        <v>17843</v>
      </c>
      <c r="O732" s="59" t="s">
        <v>17843</v>
      </c>
      <c r="P732" s="59" t="s">
        <v>17844</v>
      </c>
    </row>
    <row r="733" spans="1:16" hidden="1">
      <c r="A733" s="107"/>
      <c r="B733" s="57"/>
      <c r="C733" s="57"/>
      <c r="D733" s="57"/>
      <c r="E733" s="58" t="s">
        <v>17845</v>
      </c>
      <c r="F733" s="109" t="s">
        <v>17846</v>
      </c>
      <c r="G733" s="59" t="s">
        <v>17847</v>
      </c>
      <c r="H733" s="59"/>
      <c r="I733" s="59"/>
      <c r="J733" s="59"/>
      <c r="K733" s="59"/>
      <c r="L733" s="59"/>
      <c r="M733" s="59"/>
      <c r="N733" s="59"/>
      <c r="O733" s="65"/>
      <c r="P733" s="59" t="s">
        <v>17848</v>
      </c>
    </row>
    <row r="734" spans="1:16" hidden="1">
      <c r="A734" s="107"/>
      <c r="B734" s="57"/>
      <c r="C734" s="57"/>
      <c r="D734" s="57"/>
      <c r="E734" s="58"/>
      <c r="F734" s="58"/>
      <c r="G734" s="59"/>
      <c r="H734" s="59"/>
      <c r="I734" s="59"/>
      <c r="J734" s="59"/>
      <c r="K734" s="59"/>
      <c r="L734" s="59"/>
      <c r="M734" s="59"/>
      <c r="N734" s="59"/>
      <c r="O734" s="59"/>
      <c r="P734" s="59"/>
    </row>
    <row r="735" spans="1:16" hidden="1">
      <c r="A735" s="60" t="s">
        <v>16645</v>
      </c>
      <c r="B735" s="61" t="s">
        <v>17849</v>
      </c>
      <c r="C735" s="61" t="s">
        <v>17850</v>
      </c>
      <c r="D735" s="62"/>
      <c r="E735" s="62"/>
      <c r="F735" s="62"/>
      <c r="G735" s="62"/>
      <c r="H735" s="63"/>
      <c r="I735" s="62"/>
      <c r="J735" s="62"/>
      <c r="K735" s="62"/>
      <c r="L735" s="62"/>
      <c r="M735" s="62"/>
      <c r="N735" s="62"/>
      <c r="O735" s="62"/>
      <c r="P735" s="62"/>
    </row>
    <row r="736" spans="1:16" hidden="1">
      <c r="A736" s="64" t="s">
        <v>16645</v>
      </c>
      <c r="B736" s="66" t="s">
        <v>17851</v>
      </c>
      <c r="C736" s="66" t="s">
        <v>17852</v>
      </c>
      <c r="D736" s="67"/>
      <c r="E736" s="67"/>
      <c r="F736" s="67"/>
      <c r="G736" s="67"/>
      <c r="H736" s="68" t="s">
        <v>16641</v>
      </c>
      <c r="I736" s="67" t="s">
        <v>16617</v>
      </c>
      <c r="J736" s="67" t="s">
        <v>17774</v>
      </c>
      <c r="K736" s="67">
        <v>2</v>
      </c>
      <c r="L736" s="67" t="s">
        <v>16617</v>
      </c>
      <c r="M736" s="67">
        <v>2</v>
      </c>
      <c r="N736" s="68"/>
      <c r="O736" s="68"/>
      <c r="P736" s="68"/>
    </row>
    <row r="737" spans="1:16" hidden="1">
      <c r="A737" s="60" t="s">
        <v>16645</v>
      </c>
      <c r="B737" s="61" t="s">
        <v>17853</v>
      </c>
      <c r="C737" s="61" t="s">
        <v>17854</v>
      </c>
      <c r="D737" s="62"/>
      <c r="E737" s="62"/>
      <c r="F737" s="62"/>
      <c r="G737" s="62"/>
      <c r="H737" s="63"/>
      <c r="I737" s="62"/>
      <c r="J737" s="62"/>
      <c r="K737" s="62"/>
      <c r="L737" s="62"/>
      <c r="M737" s="62"/>
      <c r="N737" s="62"/>
      <c r="O737" s="62"/>
      <c r="P737" s="62"/>
    </row>
    <row r="738" spans="1:16" hidden="1">
      <c r="A738" s="60" t="s">
        <v>16645</v>
      </c>
      <c r="B738" s="61" t="s">
        <v>17855</v>
      </c>
      <c r="C738" s="61" t="s">
        <v>17856</v>
      </c>
      <c r="D738" s="62"/>
      <c r="E738" s="62"/>
      <c r="F738" s="62"/>
      <c r="G738" s="62"/>
      <c r="H738" s="63"/>
      <c r="I738" s="62"/>
      <c r="J738" s="62"/>
      <c r="K738" s="62"/>
      <c r="L738" s="62"/>
      <c r="M738" s="62"/>
      <c r="N738" s="62"/>
      <c r="O738" s="62"/>
      <c r="P738" s="62"/>
    </row>
    <row r="739" spans="1:16" hidden="1">
      <c r="A739" s="75" t="s">
        <v>16645</v>
      </c>
      <c r="B739" s="76" t="s">
        <v>17857</v>
      </c>
      <c r="C739" s="69" t="s">
        <v>17858</v>
      </c>
      <c r="D739" s="77"/>
      <c r="E739" s="77"/>
      <c r="F739" s="77"/>
      <c r="G739" s="77"/>
      <c r="H739" s="78" t="s">
        <v>16641</v>
      </c>
      <c r="I739" s="77" t="s">
        <v>16617</v>
      </c>
      <c r="J739" s="77" t="s">
        <v>17774</v>
      </c>
      <c r="K739" s="77">
        <v>2</v>
      </c>
      <c r="L739" s="77" t="s">
        <v>16617</v>
      </c>
      <c r="M739" s="77">
        <v>2</v>
      </c>
      <c r="N739" s="78"/>
      <c r="O739" s="78"/>
      <c r="P739" s="78"/>
    </row>
    <row r="740" spans="1:16" hidden="1">
      <c r="A740" s="60" t="s">
        <v>16645</v>
      </c>
      <c r="B740" s="61" t="s">
        <v>17859</v>
      </c>
      <c r="C740" s="61" t="s">
        <v>16751</v>
      </c>
      <c r="D740" s="62"/>
      <c r="E740" s="62"/>
      <c r="F740" s="62"/>
      <c r="G740" s="62"/>
      <c r="H740" s="63"/>
      <c r="I740" s="62"/>
      <c r="J740" s="62"/>
      <c r="K740" s="62"/>
      <c r="L740" s="62"/>
      <c r="M740" s="62"/>
      <c r="N740" s="62"/>
      <c r="O740" s="62"/>
      <c r="P740" s="62"/>
    </row>
    <row r="741" spans="1:16" hidden="1">
      <c r="A741" s="60" t="s">
        <v>16645</v>
      </c>
      <c r="B741" s="61" t="s">
        <v>17860</v>
      </c>
      <c r="C741" s="61" t="s">
        <v>16751</v>
      </c>
      <c r="D741" s="62"/>
      <c r="E741" s="62"/>
      <c r="F741" s="62"/>
      <c r="G741" s="62"/>
      <c r="H741" s="63"/>
      <c r="I741" s="62"/>
      <c r="J741" s="62"/>
      <c r="K741" s="62"/>
      <c r="L741" s="62"/>
      <c r="M741" s="62"/>
      <c r="N741" s="62"/>
      <c r="O741" s="62"/>
      <c r="P741" s="62"/>
    </row>
    <row r="742" spans="1:16" hidden="1">
      <c r="A742" s="60" t="s">
        <v>16645</v>
      </c>
      <c r="B742" s="61" t="s">
        <v>17861</v>
      </c>
      <c r="C742" s="61" t="s">
        <v>16751</v>
      </c>
      <c r="D742" s="62"/>
      <c r="E742" s="62"/>
      <c r="F742" s="62"/>
      <c r="G742" s="62"/>
      <c r="H742" s="63"/>
      <c r="I742" s="62"/>
      <c r="J742" s="62"/>
      <c r="K742" s="62"/>
      <c r="L742" s="62"/>
      <c r="M742" s="62"/>
      <c r="N742" s="62"/>
      <c r="O742" s="62"/>
      <c r="P742" s="62"/>
    </row>
    <row r="743" spans="1:16" hidden="1">
      <c r="A743" s="60" t="s">
        <v>16645</v>
      </c>
      <c r="B743" s="61" t="s">
        <v>17862</v>
      </c>
      <c r="C743" s="61" t="s">
        <v>16751</v>
      </c>
      <c r="D743" s="62"/>
      <c r="E743" s="62"/>
      <c r="F743" s="62"/>
      <c r="G743" s="62"/>
      <c r="H743" s="63"/>
      <c r="I743" s="62"/>
      <c r="J743" s="62"/>
      <c r="K743" s="62"/>
      <c r="L743" s="62"/>
      <c r="M743" s="62"/>
      <c r="N743" s="62"/>
      <c r="O743" s="62"/>
      <c r="P743" s="62"/>
    </row>
    <row r="744" spans="1:16" hidden="1">
      <c r="A744" s="60" t="s">
        <v>16645</v>
      </c>
      <c r="B744" s="61" t="s">
        <v>17863</v>
      </c>
      <c r="C744" s="61" t="s">
        <v>16751</v>
      </c>
      <c r="D744" s="62"/>
      <c r="E744" s="62"/>
      <c r="F744" s="62"/>
      <c r="G744" s="62"/>
      <c r="H744" s="63"/>
      <c r="I744" s="62"/>
      <c r="J744" s="62"/>
      <c r="K744" s="62"/>
      <c r="L744" s="62"/>
      <c r="M744" s="62"/>
      <c r="N744" s="62"/>
      <c r="O744" s="62"/>
      <c r="P744" s="62"/>
    </row>
    <row r="745" spans="1:16" hidden="1">
      <c r="A745" s="60" t="s">
        <v>16645</v>
      </c>
      <c r="B745" s="61" t="s">
        <v>17864</v>
      </c>
      <c r="C745" s="61" t="s">
        <v>16751</v>
      </c>
      <c r="D745" s="62"/>
      <c r="E745" s="62"/>
      <c r="F745" s="62"/>
      <c r="G745" s="62"/>
      <c r="H745" s="63"/>
      <c r="I745" s="62"/>
      <c r="J745" s="62"/>
      <c r="K745" s="62"/>
      <c r="L745" s="62"/>
      <c r="M745" s="62"/>
      <c r="N745" s="62"/>
      <c r="O745" s="62"/>
      <c r="P745" s="62"/>
    </row>
    <row r="746" spans="1:16" hidden="1">
      <c r="A746" s="60" t="s">
        <v>16694</v>
      </c>
      <c r="B746" s="61" t="s">
        <v>17865</v>
      </c>
      <c r="C746" s="61" t="s">
        <v>16751</v>
      </c>
      <c r="D746" s="62"/>
      <c r="E746" s="62"/>
      <c r="F746" s="62"/>
      <c r="G746" s="62"/>
      <c r="H746" s="63"/>
      <c r="I746" s="62"/>
      <c r="J746" s="62"/>
      <c r="K746" s="62"/>
      <c r="L746" s="62"/>
      <c r="M746" s="62"/>
      <c r="N746" s="62"/>
      <c r="O746" s="62"/>
      <c r="P746" s="62"/>
    </row>
    <row r="747" spans="1:16" hidden="1">
      <c r="A747" s="60" t="s">
        <v>16694</v>
      </c>
      <c r="B747" s="61" t="s">
        <v>17866</v>
      </c>
      <c r="C747" s="61"/>
      <c r="D747" s="62"/>
      <c r="E747" s="62"/>
      <c r="F747" s="62"/>
      <c r="G747" s="62"/>
      <c r="H747" s="63"/>
      <c r="I747" s="62"/>
      <c r="J747" s="62"/>
      <c r="K747" s="62"/>
      <c r="L747" s="62"/>
      <c r="M747" s="62"/>
      <c r="N747" s="62"/>
      <c r="O747" s="62"/>
      <c r="P747" s="62"/>
    </row>
    <row r="748" spans="1:16" hidden="1">
      <c r="A748" s="60" t="s">
        <v>16694</v>
      </c>
      <c r="B748" s="61" t="s">
        <v>17867</v>
      </c>
      <c r="C748" s="61" t="s">
        <v>17868</v>
      </c>
      <c r="D748" s="62"/>
      <c r="E748" s="62"/>
      <c r="F748" s="62"/>
      <c r="G748" s="62"/>
      <c r="H748" s="63"/>
      <c r="I748" s="62"/>
      <c r="J748" s="62"/>
      <c r="K748" s="62"/>
      <c r="L748" s="62"/>
      <c r="M748" s="62"/>
      <c r="N748" s="62"/>
      <c r="O748" s="62"/>
      <c r="P748" s="62"/>
    </row>
    <row r="749" spans="1:16" hidden="1">
      <c r="A749" s="60" t="s">
        <v>16694</v>
      </c>
      <c r="B749" s="61" t="s">
        <v>17869</v>
      </c>
      <c r="C749" s="61" t="s">
        <v>17870</v>
      </c>
      <c r="D749" s="62"/>
      <c r="E749" s="62"/>
      <c r="F749" s="62"/>
      <c r="G749" s="62"/>
      <c r="H749" s="63"/>
      <c r="I749" s="62"/>
      <c r="J749" s="62"/>
      <c r="K749" s="62"/>
      <c r="L749" s="62"/>
      <c r="M749" s="62"/>
      <c r="N749" s="62"/>
      <c r="O749" s="62"/>
      <c r="P749" s="62"/>
    </row>
    <row r="750" spans="1:16" hidden="1">
      <c r="A750" s="60" t="s">
        <v>16638</v>
      </c>
      <c r="B750" s="79" t="s">
        <v>17871</v>
      </c>
      <c r="C750" s="79"/>
      <c r="D750" s="63"/>
      <c r="E750" s="63"/>
      <c r="F750" s="63"/>
      <c r="G750" s="63"/>
      <c r="H750" s="62"/>
      <c r="I750" s="62"/>
      <c r="J750" s="63"/>
      <c r="K750" s="63"/>
      <c r="L750" s="62"/>
      <c r="M750" s="63"/>
      <c r="N750" s="63"/>
      <c r="O750" s="63"/>
      <c r="P750" s="63"/>
    </row>
    <row r="751" spans="1:16" hidden="1">
      <c r="A751" s="60" t="s">
        <v>16638</v>
      </c>
      <c r="B751" s="79" t="s">
        <v>17872</v>
      </c>
      <c r="C751" s="79"/>
      <c r="D751" s="63"/>
      <c r="E751" s="63"/>
      <c r="F751" s="63"/>
      <c r="G751" s="63"/>
      <c r="H751" s="62"/>
      <c r="I751" s="62"/>
      <c r="J751" s="63"/>
      <c r="K751" s="63"/>
      <c r="L751" s="62"/>
      <c r="M751" s="63"/>
      <c r="N751" s="63"/>
      <c r="O751" s="63"/>
      <c r="P751" s="63"/>
    </row>
    <row r="752" spans="1:16" hidden="1">
      <c r="A752" s="60" t="s">
        <v>16638</v>
      </c>
      <c r="B752" s="79" t="s">
        <v>17873</v>
      </c>
      <c r="C752" s="79"/>
      <c r="D752" s="63"/>
      <c r="E752" s="63"/>
      <c r="F752" s="63"/>
      <c r="G752" s="63"/>
      <c r="H752" s="62"/>
      <c r="I752" s="62"/>
      <c r="J752" s="63"/>
      <c r="K752" s="63"/>
      <c r="L752" s="62"/>
      <c r="M752" s="63"/>
      <c r="N752" s="63"/>
      <c r="O752" s="63"/>
      <c r="P752" s="63"/>
    </row>
    <row r="753" spans="1:16" hidden="1">
      <c r="A753" s="60" t="s">
        <v>16638</v>
      </c>
      <c r="B753" s="79" t="s">
        <v>17874</v>
      </c>
      <c r="C753" s="79"/>
      <c r="D753" s="63"/>
      <c r="E753" s="63"/>
      <c r="F753" s="63"/>
      <c r="G753" s="63"/>
      <c r="H753" s="62"/>
      <c r="I753" s="62"/>
      <c r="J753" s="63"/>
      <c r="K753" s="63"/>
      <c r="L753" s="62"/>
      <c r="M753" s="63"/>
      <c r="N753" s="63"/>
      <c r="O753" s="63"/>
      <c r="P753" s="63"/>
    </row>
    <row r="754" spans="1:16" hidden="1">
      <c r="A754" s="60" t="s">
        <v>16638</v>
      </c>
      <c r="B754" s="79" t="s">
        <v>17875</v>
      </c>
      <c r="C754" s="79"/>
      <c r="D754" s="63"/>
      <c r="E754" s="63"/>
      <c r="F754" s="63"/>
      <c r="G754" s="63"/>
      <c r="H754" s="62"/>
      <c r="I754" s="62"/>
      <c r="J754" s="63"/>
      <c r="K754" s="63"/>
      <c r="L754" s="62"/>
      <c r="M754" s="63"/>
      <c r="N754" s="63"/>
      <c r="O754" s="63"/>
      <c r="P754" s="63"/>
    </row>
    <row r="755" spans="1:16" hidden="1">
      <c r="A755" s="60" t="s">
        <v>16638</v>
      </c>
      <c r="B755" s="79" t="s">
        <v>17876</v>
      </c>
      <c r="C755" s="79"/>
      <c r="D755" s="63"/>
      <c r="E755" s="63"/>
      <c r="F755" s="63"/>
      <c r="G755" s="63"/>
      <c r="H755" s="62"/>
      <c r="I755" s="62"/>
      <c r="J755" s="63"/>
      <c r="K755" s="63"/>
      <c r="L755" s="62"/>
      <c r="M755" s="63"/>
      <c r="N755" s="63"/>
      <c r="O755" s="63"/>
      <c r="P755" s="63"/>
    </row>
    <row r="756" spans="1:16" hidden="1">
      <c r="A756" s="60" t="s">
        <v>16638</v>
      </c>
      <c r="B756" s="79" t="s">
        <v>17877</v>
      </c>
      <c r="C756" s="79"/>
      <c r="D756" s="63"/>
      <c r="E756" s="63"/>
      <c r="F756" s="63"/>
      <c r="G756" s="63"/>
      <c r="H756" s="62"/>
      <c r="I756" s="62"/>
      <c r="J756" s="63"/>
      <c r="K756" s="63"/>
      <c r="L756" s="62"/>
      <c r="M756" s="63"/>
      <c r="N756" s="63"/>
      <c r="O756" s="63"/>
      <c r="P756" s="63"/>
    </row>
    <row r="757" spans="1:16" hidden="1">
      <c r="A757" s="60" t="s">
        <v>16638</v>
      </c>
      <c r="B757" s="79" t="s">
        <v>17878</v>
      </c>
      <c r="C757" s="79"/>
      <c r="D757" s="63"/>
      <c r="E757" s="63"/>
      <c r="F757" s="63"/>
      <c r="G757" s="63"/>
      <c r="H757" s="62"/>
      <c r="I757" s="62"/>
      <c r="J757" s="63"/>
      <c r="K757" s="63"/>
      <c r="L757" s="62"/>
      <c r="M757" s="63"/>
      <c r="N757" s="63"/>
      <c r="O757" s="63"/>
      <c r="P757" s="63"/>
    </row>
    <row r="758" spans="1:16" hidden="1">
      <c r="A758" s="60" t="s">
        <v>16638</v>
      </c>
      <c r="B758" s="79" t="s">
        <v>16684</v>
      </c>
      <c r="C758" s="79"/>
      <c r="D758" s="63"/>
      <c r="E758" s="63"/>
      <c r="F758" s="63"/>
      <c r="G758" s="63"/>
      <c r="H758" s="62"/>
      <c r="I758" s="62"/>
      <c r="J758" s="63"/>
      <c r="K758" s="63"/>
      <c r="L758" s="62"/>
      <c r="M758" s="63"/>
      <c r="N758" s="63"/>
      <c r="O758" s="63"/>
      <c r="P758" s="63"/>
    </row>
    <row r="759" spans="1:16" hidden="1">
      <c r="A759" s="87" t="s">
        <v>16638</v>
      </c>
      <c r="B759" s="66" t="s">
        <v>17879</v>
      </c>
      <c r="C759" s="66"/>
      <c r="D759" s="68"/>
      <c r="E759" s="67"/>
      <c r="F759" s="67"/>
      <c r="G759" s="68"/>
      <c r="H759" s="68" t="s">
        <v>16641</v>
      </c>
      <c r="I759" s="67" t="s">
        <v>16617</v>
      </c>
      <c r="J759" s="67" t="s">
        <v>16762</v>
      </c>
      <c r="K759" s="67">
        <v>2</v>
      </c>
      <c r="L759" s="67" t="s">
        <v>16617</v>
      </c>
      <c r="M759" s="67">
        <v>1</v>
      </c>
      <c r="N759" s="68">
        <v>106</v>
      </c>
      <c r="O759" s="68">
        <v>49</v>
      </c>
      <c r="P759" s="84">
        <v>2310</v>
      </c>
    </row>
    <row r="760" spans="1:16" hidden="1">
      <c r="A760" s="87" t="s">
        <v>17191</v>
      </c>
      <c r="B760" s="66" t="s">
        <v>17880</v>
      </c>
      <c r="C760" s="66" t="s">
        <v>17881</v>
      </c>
      <c r="D760" s="68"/>
      <c r="E760" s="68"/>
      <c r="F760" s="68"/>
      <c r="G760" s="68"/>
      <c r="H760" s="68" t="s">
        <v>16641</v>
      </c>
      <c r="I760" s="67" t="s">
        <v>16617</v>
      </c>
      <c r="J760" s="68">
        <v>10</v>
      </c>
      <c r="K760" s="68">
        <v>2</v>
      </c>
      <c r="L760" s="67" t="s">
        <v>16617</v>
      </c>
      <c r="M760" s="68">
        <v>1</v>
      </c>
      <c r="N760" s="67"/>
      <c r="O760" s="67"/>
      <c r="P760" s="67"/>
    </row>
    <row r="761" spans="1:16" hidden="1">
      <c r="A761" s="87" t="s">
        <v>17108</v>
      </c>
      <c r="B761" s="66" t="s">
        <v>17882</v>
      </c>
      <c r="C761" s="66" t="s">
        <v>17883</v>
      </c>
      <c r="D761" s="68"/>
      <c r="E761" s="68"/>
      <c r="F761" s="68"/>
      <c r="G761" s="68"/>
      <c r="H761" s="68" t="s">
        <v>16641</v>
      </c>
      <c r="I761" s="67" t="s">
        <v>16617</v>
      </c>
      <c r="J761" s="68">
        <v>10</v>
      </c>
      <c r="K761" s="68">
        <v>2</v>
      </c>
      <c r="L761" s="67" t="s">
        <v>16617</v>
      </c>
      <c r="M761" s="68">
        <v>1</v>
      </c>
      <c r="N761" s="67"/>
      <c r="O761" s="67"/>
      <c r="P761" s="67"/>
    </row>
    <row r="762" spans="1:16" hidden="1">
      <c r="A762" s="60" t="s">
        <v>17049</v>
      </c>
      <c r="B762" s="79" t="s">
        <v>17884</v>
      </c>
      <c r="C762" s="79" t="s">
        <v>16751</v>
      </c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3"/>
      <c r="O762" s="63"/>
      <c r="P762" s="63"/>
    </row>
    <row r="763" spans="1:16" hidden="1">
      <c r="A763" s="60" t="s">
        <v>17049</v>
      </c>
      <c r="B763" s="79" t="s">
        <v>17885</v>
      </c>
      <c r="C763" s="79" t="s">
        <v>16751</v>
      </c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3"/>
      <c r="O763" s="63"/>
      <c r="P763" s="63"/>
    </row>
    <row r="764" spans="1:16" hidden="1">
      <c r="A764" s="60" t="s">
        <v>16993</v>
      </c>
      <c r="B764" s="79" t="s">
        <v>17886</v>
      </c>
      <c r="C764" s="79" t="s">
        <v>17887</v>
      </c>
      <c r="D764" s="62"/>
      <c r="E764" s="62"/>
      <c r="F764" s="62"/>
      <c r="G764" s="62"/>
      <c r="H764" s="62">
        <v>1</v>
      </c>
      <c r="I764" s="62" t="s">
        <v>16617</v>
      </c>
      <c r="J764" s="62" t="s">
        <v>16754</v>
      </c>
      <c r="K764" s="62">
        <v>3</v>
      </c>
      <c r="L764" s="62" t="s">
        <v>16617</v>
      </c>
      <c r="M764" s="62" t="s">
        <v>16617</v>
      </c>
      <c r="N764" s="63">
        <v>53</v>
      </c>
      <c r="O764" s="63">
        <v>32</v>
      </c>
      <c r="P764" s="63">
        <v>620</v>
      </c>
    </row>
    <row r="765" spans="1:16" hidden="1">
      <c r="A765" s="60" t="s">
        <v>16993</v>
      </c>
      <c r="B765" s="79" t="s">
        <v>17888</v>
      </c>
      <c r="C765" s="79"/>
      <c r="D765" s="62"/>
      <c r="E765" s="62">
        <v>0.51</v>
      </c>
      <c r="F765" s="62"/>
      <c r="G765" s="62">
        <v>11.4</v>
      </c>
      <c r="H765" s="62">
        <v>1</v>
      </c>
      <c r="I765" s="62" t="s">
        <v>16617</v>
      </c>
      <c r="J765" s="62" t="s">
        <v>16754</v>
      </c>
      <c r="K765" s="62">
        <v>3</v>
      </c>
      <c r="L765" s="62" t="s">
        <v>16617</v>
      </c>
      <c r="M765" s="62" t="s">
        <v>16617</v>
      </c>
      <c r="N765" s="63">
        <v>53</v>
      </c>
      <c r="O765" s="63">
        <v>36</v>
      </c>
      <c r="P765" s="63">
        <v>620</v>
      </c>
    </row>
    <row r="766" spans="1:16" hidden="1">
      <c r="A766" s="60" t="s">
        <v>16993</v>
      </c>
      <c r="B766" s="79" t="s">
        <v>17889</v>
      </c>
      <c r="C766" s="79"/>
      <c r="D766" s="62"/>
      <c r="E766" s="62">
        <v>0.51</v>
      </c>
      <c r="F766" s="62"/>
      <c r="G766" s="62">
        <v>11.4</v>
      </c>
      <c r="H766" s="62">
        <v>1</v>
      </c>
      <c r="I766" s="62" t="s">
        <v>16617</v>
      </c>
      <c r="J766" s="62" t="s">
        <v>16754</v>
      </c>
      <c r="K766" s="62">
        <v>3</v>
      </c>
      <c r="L766" s="62" t="s">
        <v>16617</v>
      </c>
      <c r="M766" s="62" t="s">
        <v>16617</v>
      </c>
      <c r="N766" s="63">
        <v>53</v>
      </c>
      <c r="O766" s="63">
        <v>36</v>
      </c>
      <c r="P766" s="63">
        <v>620</v>
      </c>
    </row>
    <row r="767" spans="1:16" hidden="1">
      <c r="A767" s="60" t="s">
        <v>16993</v>
      </c>
      <c r="B767" s="79" t="s">
        <v>17890</v>
      </c>
      <c r="C767" s="79" t="s">
        <v>17891</v>
      </c>
      <c r="D767" s="62"/>
      <c r="E767" s="62">
        <v>0.51</v>
      </c>
      <c r="F767" s="62"/>
      <c r="G767" s="62">
        <v>11.4</v>
      </c>
      <c r="H767" s="62">
        <v>1</v>
      </c>
      <c r="I767" s="62" t="s">
        <v>16617</v>
      </c>
      <c r="J767" s="62" t="s">
        <v>16754</v>
      </c>
      <c r="K767" s="62">
        <v>3</v>
      </c>
      <c r="L767" s="62" t="s">
        <v>16617</v>
      </c>
      <c r="M767" s="62" t="s">
        <v>16617</v>
      </c>
      <c r="N767" s="63">
        <v>53</v>
      </c>
      <c r="O767" s="63">
        <v>36</v>
      </c>
      <c r="P767" s="63">
        <v>620</v>
      </c>
    </row>
    <row r="768" spans="1:16" hidden="1">
      <c r="A768" s="60" t="s">
        <v>16993</v>
      </c>
      <c r="B768" s="79" t="s">
        <v>17892</v>
      </c>
      <c r="C768" s="79" t="s">
        <v>17891</v>
      </c>
      <c r="D768" s="62"/>
      <c r="E768" s="62">
        <v>0.51</v>
      </c>
      <c r="F768" s="62"/>
      <c r="G768" s="62">
        <v>11.4</v>
      </c>
      <c r="H768" s="62">
        <v>1</v>
      </c>
      <c r="I768" s="62" t="s">
        <v>16617</v>
      </c>
      <c r="J768" s="62" t="s">
        <v>16754</v>
      </c>
      <c r="K768" s="62">
        <v>3</v>
      </c>
      <c r="L768" s="62" t="s">
        <v>16617</v>
      </c>
      <c r="M768" s="62" t="s">
        <v>16617</v>
      </c>
      <c r="N768" s="63">
        <v>53</v>
      </c>
      <c r="O768" s="63">
        <v>36</v>
      </c>
      <c r="P768" s="63">
        <v>620</v>
      </c>
    </row>
    <row r="769" spans="1:16" hidden="1">
      <c r="A769" s="60" t="s">
        <v>16993</v>
      </c>
      <c r="B769" s="61" t="s">
        <v>17893</v>
      </c>
      <c r="C769" s="61" t="s">
        <v>16751</v>
      </c>
      <c r="D769" s="62"/>
      <c r="E769" s="62"/>
      <c r="F769" s="62"/>
      <c r="G769" s="62"/>
      <c r="H769" s="63"/>
      <c r="I769" s="62"/>
      <c r="J769" s="62"/>
      <c r="K769" s="62"/>
      <c r="L769" s="62"/>
      <c r="M769" s="62"/>
      <c r="N769" s="62"/>
      <c r="O769" s="62"/>
      <c r="P769" s="62"/>
    </row>
    <row r="770" spans="1:16" hidden="1">
      <c r="A770" s="60" t="s">
        <v>16614</v>
      </c>
      <c r="B770" s="79" t="s">
        <v>17894</v>
      </c>
      <c r="C770" s="79"/>
      <c r="D770" s="62"/>
      <c r="E770" s="62"/>
      <c r="F770" s="62"/>
      <c r="G770" s="62"/>
      <c r="H770" s="63" t="s">
        <v>16641</v>
      </c>
      <c r="I770" s="62" t="s">
        <v>16617</v>
      </c>
      <c r="J770" s="63" t="s">
        <v>16764</v>
      </c>
      <c r="K770" s="63">
        <v>2</v>
      </c>
      <c r="L770" s="62" t="s">
        <v>16617</v>
      </c>
      <c r="M770" s="63">
        <v>2</v>
      </c>
      <c r="N770" s="63"/>
      <c r="O770" s="63"/>
      <c r="P770" s="63"/>
    </row>
    <row r="771" spans="1:16" hidden="1">
      <c r="A771" s="101" t="s">
        <v>16614</v>
      </c>
      <c r="B771" s="79" t="s">
        <v>17895</v>
      </c>
      <c r="C771" s="79" t="s">
        <v>17896</v>
      </c>
      <c r="D771" s="63"/>
      <c r="E771" s="63"/>
      <c r="F771" s="63"/>
      <c r="G771" s="63"/>
      <c r="H771" s="63">
        <v>2</v>
      </c>
      <c r="I771" s="62" t="s">
        <v>16617</v>
      </c>
      <c r="J771" s="63">
        <v>14</v>
      </c>
      <c r="K771" s="63">
        <v>2</v>
      </c>
      <c r="L771" s="62" t="s">
        <v>16617</v>
      </c>
      <c r="M771" s="63">
        <v>2</v>
      </c>
      <c r="N771" s="63"/>
      <c r="O771" s="63"/>
      <c r="P771" s="63"/>
    </row>
    <row r="772" spans="1:16" hidden="1">
      <c r="A772" s="87" t="s">
        <v>17897</v>
      </c>
      <c r="B772" s="66" t="s">
        <v>17898</v>
      </c>
      <c r="C772" s="66" t="s">
        <v>17899</v>
      </c>
      <c r="D772" s="68"/>
      <c r="E772" s="68"/>
      <c r="F772" s="68"/>
      <c r="G772" s="68"/>
      <c r="H772" s="68"/>
      <c r="I772" s="67"/>
      <c r="J772" s="68"/>
      <c r="K772" s="68"/>
      <c r="L772" s="67"/>
      <c r="M772" s="68"/>
      <c r="N772" s="68"/>
      <c r="O772" s="68"/>
      <c r="P772" s="68"/>
    </row>
    <row r="773" spans="1:16" hidden="1">
      <c r="A773" s="87" t="s">
        <v>17897</v>
      </c>
      <c r="B773" s="66" t="s">
        <v>17900</v>
      </c>
      <c r="C773" s="66" t="s">
        <v>17901</v>
      </c>
      <c r="D773" s="68"/>
      <c r="E773" s="68"/>
      <c r="F773" s="68"/>
      <c r="G773" s="68"/>
      <c r="H773" s="68"/>
      <c r="I773" s="67"/>
      <c r="J773" s="68"/>
      <c r="K773" s="68"/>
      <c r="L773" s="67"/>
      <c r="M773" s="68"/>
      <c r="N773" s="68"/>
      <c r="O773" s="68"/>
      <c r="P773" s="68"/>
    </row>
    <row r="774" spans="1:16" hidden="1">
      <c r="A774" s="60" t="s">
        <v>17188</v>
      </c>
      <c r="B774" s="79" t="s">
        <v>17902</v>
      </c>
      <c r="C774" s="79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3"/>
      <c r="O774" s="63"/>
      <c r="P774" s="63"/>
    </row>
    <row r="775" spans="1:16" hidden="1">
      <c r="A775" s="87" t="s">
        <v>16738</v>
      </c>
      <c r="B775" s="66" t="s">
        <v>17903</v>
      </c>
      <c r="C775" s="66" t="s">
        <v>16866</v>
      </c>
      <c r="D775" s="68"/>
      <c r="E775" s="68"/>
      <c r="F775" s="68"/>
      <c r="G775" s="68"/>
      <c r="H775" s="67"/>
      <c r="I775" s="67"/>
      <c r="J775" s="68"/>
      <c r="K775" s="68"/>
      <c r="L775" s="67"/>
      <c r="M775" s="68"/>
      <c r="N775" s="68"/>
      <c r="O775" s="68"/>
      <c r="P775" s="68"/>
    </row>
    <row r="776" spans="1:16" hidden="1">
      <c r="A776" s="87" t="s">
        <v>16629</v>
      </c>
      <c r="B776" s="66" t="s">
        <v>17904</v>
      </c>
      <c r="C776" s="66" t="s">
        <v>17905</v>
      </c>
      <c r="D776" s="68"/>
      <c r="E776" s="68"/>
      <c r="F776" s="68"/>
      <c r="G776" s="68"/>
      <c r="H776" s="68">
        <v>1</v>
      </c>
      <c r="I776" s="67" t="s">
        <v>16617</v>
      </c>
      <c r="J776" s="68">
        <v>10</v>
      </c>
      <c r="K776" s="68">
        <v>3</v>
      </c>
      <c r="L776" s="67" t="s">
        <v>16617</v>
      </c>
      <c r="M776" s="67" t="s">
        <v>16617</v>
      </c>
      <c r="N776" s="68"/>
      <c r="O776" s="68"/>
      <c r="P776" s="68"/>
    </row>
    <row r="777" spans="1:16" hidden="1">
      <c r="A777" s="87" t="s">
        <v>16629</v>
      </c>
      <c r="B777" s="66" t="s">
        <v>17906</v>
      </c>
      <c r="C777" s="66" t="s">
        <v>17907</v>
      </c>
      <c r="D777" s="68"/>
      <c r="E777" s="68"/>
      <c r="F777" s="68"/>
      <c r="G777" s="68"/>
      <c r="H777" s="68"/>
      <c r="I777" s="67"/>
      <c r="J777" s="68"/>
      <c r="K777" s="68"/>
      <c r="L777" s="67"/>
      <c r="M777" s="68"/>
      <c r="N777" s="68"/>
      <c r="O777" s="68"/>
      <c r="P777" s="68"/>
    </row>
    <row r="778" spans="1:16" hidden="1">
      <c r="A778" s="87" t="s">
        <v>16629</v>
      </c>
      <c r="B778" s="66" t="s">
        <v>17908</v>
      </c>
      <c r="C778" s="66" t="s">
        <v>17909</v>
      </c>
      <c r="D778" s="68"/>
      <c r="E778" s="68"/>
      <c r="F778" s="68"/>
      <c r="G778" s="68"/>
      <c r="H778" s="68">
        <v>1</v>
      </c>
      <c r="I778" s="67" t="s">
        <v>16617</v>
      </c>
      <c r="J778" s="68">
        <v>10</v>
      </c>
      <c r="K778" s="68">
        <v>3</v>
      </c>
      <c r="L778" s="67" t="s">
        <v>16617</v>
      </c>
      <c r="M778" s="67" t="s">
        <v>16617</v>
      </c>
      <c r="N778" s="68"/>
      <c r="O778" s="68"/>
      <c r="P778" s="68"/>
    </row>
    <row r="779" spans="1:16" hidden="1">
      <c r="A779" s="87" t="s">
        <v>16629</v>
      </c>
      <c r="B779" s="66" t="s">
        <v>17910</v>
      </c>
      <c r="C779" s="66" t="s">
        <v>17911</v>
      </c>
      <c r="D779" s="68"/>
      <c r="E779" s="68"/>
      <c r="F779" s="68"/>
      <c r="G779" s="68"/>
      <c r="H779" s="68">
        <v>1</v>
      </c>
      <c r="I779" s="67" t="s">
        <v>16617</v>
      </c>
      <c r="J779" s="68">
        <v>10</v>
      </c>
      <c r="K779" s="68">
        <v>3</v>
      </c>
      <c r="L779" s="67" t="s">
        <v>16617</v>
      </c>
      <c r="M779" s="67" t="s">
        <v>16617</v>
      </c>
      <c r="N779" s="68"/>
      <c r="O779" s="68"/>
      <c r="P779" s="68"/>
    </row>
    <row r="780" spans="1:16" hidden="1">
      <c r="A780" s="87" t="s">
        <v>16629</v>
      </c>
      <c r="B780" s="66" t="s">
        <v>17912</v>
      </c>
      <c r="C780" s="66" t="s">
        <v>17913</v>
      </c>
      <c r="D780" s="68"/>
      <c r="E780" s="68"/>
      <c r="F780" s="68"/>
      <c r="G780" s="68"/>
      <c r="H780" s="68">
        <v>1</v>
      </c>
      <c r="I780" s="67" t="s">
        <v>16617</v>
      </c>
      <c r="J780" s="68">
        <v>10</v>
      </c>
      <c r="K780" s="68">
        <v>3</v>
      </c>
      <c r="L780" s="67" t="s">
        <v>16617</v>
      </c>
      <c r="M780" s="67" t="s">
        <v>16617</v>
      </c>
      <c r="N780" s="68"/>
      <c r="O780" s="68"/>
      <c r="P780" s="68"/>
    </row>
    <row r="781" spans="1:16" hidden="1">
      <c r="A781" s="87" t="s">
        <v>16720</v>
      </c>
      <c r="B781" s="66" t="s">
        <v>17914</v>
      </c>
      <c r="C781" s="66" t="s">
        <v>16866</v>
      </c>
      <c r="D781" s="68"/>
      <c r="E781" s="68"/>
      <c r="F781" s="68"/>
      <c r="G781" s="68"/>
      <c r="H781" s="67" t="s">
        <v>16641</v>
      </c>
      <c r="I781" s="67" t="s">
        <v>16617</v>
      </c>
      <c r="J781" s="68" t="s">
        <v>16764</v>
      </c>
      <c r="K781" s="68">
        <v>2</v>
      </c>
      <c r="L781" s="67" t="s">
        <v>16617</v>
      </c>
      <c r="M781" s="68">
        <v>2</v>
      </c>
      <c r="N781" s="68"/>
      <c r="O781" s="68"/>
      <c r="P781" s="68"/>
    </row>
    <row r="782" spans="1:16" hidden="1">
      <c r="A782" s="87" t="s">
        <v>16720</v>
      </c>
      <c r="B782" s="66" t="s">
        <v>17915</v>
      </c>
      <c r="C782" s="66" t="s">
        <v>17916</v>
      </c>
      <c r="D782" s="68"/>
      <c r="E782" s="68"/>
      <c r="F782" s="68"/>
      <c r="G782" s="68"/>
      <c r="H782" s="67" t="s">
        <v>16641</v>
      </c>
      <c r="I782" s="67" t="s">
        <v>16617</v>
      </c>
      <c r="J782" s="68" t="s">
        <v>16764</v>
      </c>
      <c r="K782" s="68">
        <v>2</v>
      </c>
      <c r="L782" s="67" t="s">
        <v>16617</v>
      </c>
      <c r="M782" s="68">
        <v>2</v>
      </c>
      <c r="N782" s="68">
        <v>84.4</v>
      </c>
      <c r="O782" s="68">
        <v>37</v>
      </c>
      <c r="P782" s="84">
        <v>1146</v>
      </c>
    </row>
    <row r="783" spans="1:16" hidden="1">
      <c r="A783" s="87" t="s">
        <v>16720</v>
      </c>
      <c r="B783" s="66" t="s">
        <v>17917</v>
      </c>
      <c r="C783" s="66" t="s">
        <v>17918</v>
      </c>
      <c r="D783" s="68"/>
      <c r="E783" s="68"/>
      <c r="F783" s="68"/>
      <c r="G783" s="68"/>
      <c r="H783" s="67" t="s">
        <v>16641</v>
      </c>
      <c r="I783" s="67" t="s">
        <v>16617</v>
      </c>
      <c r="J783" s="68" t="s">
        <v>16764</v>
      </c>
      <c r="K783" s="68">
        <v>2</v>
      </c>
      <c r="L783" s="67" t="s">
        <v>16617</v>
      </c>
      <c r="M783" s="68">
        <v>2</v>
      </c>
      <c r="N783" s="68"/>
      <c r="O783" s="68"/>
      <c r="P783" s="68"/>
    </row>
    <row r="784" spans="1:16" hidden="1">
      <c r="A784" s="101" t="s">
        <v>16720</v>
      </c>
      <c r="B784" s="79" t="s">
        <v>17919</v>
      </c>
      <c r="C784" s="79" t="s">
        <v>17920</v>
      </c>
      <c r="D784" s="63"/>
      <c r="E784" s="63"/>
      <c r="F784" s="63"/>
      <c r="G784" s="63"/>
      <c r="H784" s="62" t="s">
        <v>16641</v>
      </c>
      <c r="I784" s="62" t="s">
        <v>16617</v>
      </c>
      <c r="J784" s="63" t="s">
        <v>16764</v>
      </c>
      <c r="K784" s="63">
        <v>2</v>
      </c>
      <c r="L784" s="62" t="s">
        <v>16617</v>
      </c>
      <c r="M784" s="63">
        <v>2</v>
      </c>
      <c r="N784" s="63"/>
      <c r="O784" s="63"/>
      <c r="P784" s="63"/>
    </row>
    <row r="785" spans="1:16" hidden="1">
      <c r="A785" s="90" t="s">
        <v>16720</v>
      </c>
      <c r="B785" s="91" t="s">
        <v>17921</v>
      </c>
      <c r="C785" s="91" t="s">
        <v>17922</v>
      </c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</row>
    <row r="786" spans="1:16" hidden="1">
      <c r="A786" s="90" t="s">
        <v>16720</v>
      </c>
      <c r="B786" s="91" t="s">
        <v>17923</v>
      </c>
      <c r="C786" s="91" t="s">
        <v>17924</v>
      </c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</row>
    <row r="787" spans="1:16" hidden="1">
      <c r="A787" s="90" t="s">
        <v>16720</v>
      </c>
      <c r="B787" s="91" t="s">
        <v>17925</v>
      </c>
      <c r="C787" s="91" t="s">
        <v>17926</v>
      </c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</row>
    <row r="788" spans="1:16" hidden="1">
      <c r="A788" s="90" t="s">
        <v>16720</v>
      </c>
      <c r="B788" s="91" t="s">
        <v>17927</v>
      </c>
      <c r="C788" s="91" t="s">
        <v>17928</v>
      </c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</row>
    <row r="789" spans="1:16" hidden="1">
      <c r="A789" s="90" t="s">
        <v>16720</v>
      </c>
      <c r="B789" s="91" t="s">
        <v>17929</v>
      </c>
      <c r="C789" s="92" t="s">
        <v>17920</v>
      </c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</row>
    <row r="790" spans="1:16" hidden="1">
      <c r="A790" s="87" t="s">
        <v>16622</v>
      </c>
      <c r="B790" s="66" t="s">
        <v>17930</v>
      </c>
      <c r="C790" s="66" t="s">
        <v>17931</v>
      </c>
      <c r="D790" s="68"/>
      <c r="E790" s="66"/>
      <c r="F790" s="68"/>
      <c r="G790" s="68"/>
      <c r="H790" s="67">
        <v>1</v>
      </c>
      <c r="I790" s="67" t="s">
        <v>16617</v>
      </c>
      <c r="J790" s="67">
        <v>14</v>
      </c>
      <c r="K790" s="67">
        <v>5</v>
      </c>
      <c r="L790" s="67" t="s">
        <v>16617</v>
      </c>
      <c r="M790" s="67" t="s">
        <v>16617</v>
      </c>
      <c r="N790" s="68"/>
      <c r="O790" s="68"/>
      <c r="P790" s="68"/>
    </row>
    <row r="791" spans="1:16" hidden="1">
      <c r="A791" s="101" t="s">
        <v>16722</v>
      </c>
      <c r="B791" s="79" t="s">
        <v>17932</v>
      </c>
      <c r="C791" s="79"/>
      <c r="D791" s="63"/>
      <c r="E791" s="63"/>
      <c r="F791" s="63"/>
      <c r="G791" s="63"/>
      <c r="H791" s="63"/>
      <c r="I791" s="62"/>
      <c r="J791" s="63"/>
      <c r="K791" s="63"/>
      <c r="L791" s="62"/>
      <c r="M791" s="63"/>
      <c r="N791" s="63"/>
      <c r="O791" s="63"/>
      <c r="P791" s="63"/>
    </row>
    <row r="792" spans="1:16" hidden="1">
      <c r="A792" s="90" t="s">
        <v>16722</v>
      </c>
      <c r="B792" s="91" t="s">
        <v>17933</v>
      </c>
      <c r="C792" s="91" t="s">
        <v>16751</v>
      </c>
      <c r="D792" s="104"/>
      <c r="E792" s="104"/>
      <c r="F792" s="104"/>
      <c r="G792" s="104"/>
      <c r="H792" s="104"/>
      <c r="I792" s="93"/>
      <c r="J792" s="104"/>
      <c r="K792" s="104"/>
      <c r="L792" s="93"/>
      <c r="M792" s="104"/>
      <c r="N792" s="93"/>
      <c r="O792" s="93"/>
      <c r="P792" s="93"/>
    </row>
    <row r="793" spans="1:16">
      <c r="A793" s="101" t="s">
        <v>16675</v>
      </c>
      <c r="B793" s="79" t="s">
        <v>17934</v>
      </c>
      <c r="C793" s="79"/>
      <c r="D793" s="63"/>
      <c r="E793" s="63"/>
      <c r="F793" s="63"/>
      <c r="G793" s="63"/>
      <c r="H793" s="63" t="s">
        <v>16641</v>
      </c>
      <c r="I793" s="62" t="s">
        <v>16617</v>
      </c>
      <c r="J793" s="63">
        <v>9</v>
      </c>
      <c r="K793" s="63">
        <v>2</v>
      </c>
      <c r="L793" s="62" t="s">
        <v>16617</v>
      </c>
      <c r="M793" s="63">
        <v>2</v>
      </c>
      <c r="N793" s="63"/>
      <c r="O793" s="63">
        <v>34</v>
      </c>
      <c r="P793" s="63"/>
    </row>
    <row r="794" spans="1:16">
      <c r="A794" s="101" t="s">
        <v>16620</v>
      </c>
      <c r="B794" s="79" t="s">
        <v>17935</v>
      </c>
      <c r="C794" s="79"/>
      <c r="D794" s="63"/>
      <c r="E794" s="63"/>
      <c r="F794" s="63"/>
      <c r="G794" s="63"/>
      <c r="H794" s="63"/>
      <c r="I794" s="62"/>
      <c r="J794" s="63"/>
      <c r="K794" s="63"/>
      <c r="L794" s="62"/>
      <c r="M794" s="63"/>
      <c r="N794" s="63"/>
      <c r="O794" s="63"/>
      <c r="P794" s="63"/>
    </row>
    <row r="795" spans="1:16">
      <c r="A795" s="87" t="s">
        <v>16653</v>
      </c>
      <c r="B795" s="66" t="s">
        <v>17936</v>
      </c>
      <c r="C795" s="66" t="s">
        <v>17937</v>
      </c>
      <c r="D795" s="68"/>
      <c r="E795" s="68"/>
      <c r="F795" s="68"/>
      <c r="G795" s="68"/>
      <c r="H795" s="68" t="s">
        <v>16641</v>
      </c>
      <c r="I795" s="67" t="s">
        <v>16617</v>
      </c>
      <c r="J795" s="68" t="s">
        <v>16925</v>
      </c>
      <c r="K795" s="68">
        <v>2</v>
      </c>
      <c r="L795" s="67" t="s">
        <v>16617</v>
      </c>
      <c r="M795" s="68">
        <v>2</v>
      </c>
      <c r="N795" s="68">
        <v>59.2</v>
      </c>
      <c r="O795" s="68">
        <v>19.5</v>
      </c>
      <c r="P795" s="68"/>
    </row>
    <row r="796" spans="1:16">
      <c r="A796" s="87" t="s">
        <v>16653</v>
      </c>
      <c r="B796" s="66" t="s">
        <v>17938</v>
      </c>
      <c r="C796" s="66" t="s">
        <v>17939</v>
      </c>
      <c r="D796" s="68"/>
      <c r="E796" s="68"/>
      <c r="F796" s="68"/>
      <c r="G796" s="68"/>
      <c r="H796" s="68" t="s">
        <v>16636</v>
      </c>
      <c r="I796" s="68" t="s">
        <v>16656</v>
      </c>
      <c r="J796" s="68" t="s">
        <v>16656</v>
      </c>
      <c r="K796" s="68">
        <v>1</v>
      </c>
      <c r="L796" s="68">
        <v>1</v>
      </c>
      <c r="M796" s="68">
        <v>2</v>
      </c>
      <c r="N796" s="78">
        <v>84</v>
      </c>
      <c r="O796" s="78">
        <v>33</v>
      </c>
      <c r="P796" s="78"/>
    </row>
    <row r="797" spans="1:16">
      <c r="A797" s="87" t="s">
        <v>16653</v>
      </c>
      <c r="B797" s="66" t="s">
        <v>17940</v>
      </c>
      <c r="C797" s="66" t="s">
        <v>17941</v>
      </c>
      <c r="D797" s="68"/>
      <c r="E797" s="68"/>
      <c r="F797" s="68"/>
      <c r="G797" s="68"/>
      <c r="H797" s="68" t="s">
        <v>16636</v>
      </c>
      <c r="I797" s="68" t="s">
        <v>16656</v>
      </c>
      <c r="J797" s="68" t="s">
        <v>16656</v>
      </c>
      <c r="K797" s="68">
        <v>1</v>
      </c>
      <c r="L797" s="68">
        <v>1</v>
      </c>
      <c r="M797" s="68">
        <v>2</v>
      </c>
      <c r="N797" s="78">
        <v>84</v>
      </c>
      <c r="O797" s="78">
        <v>33</v>
      </c>
      <c r="P797" s="86">
        <v>1060</v>
      </c>
    </row>
    <row r="798" spans="1:16">
      <c r="A798" s="101" t="s">
        <v>16653</v>
      </c>
      <c r="B798" s="79" t="s">
        <v>17942</v>
      </c>
      <c r="C798" s="79" t="s">
        <v>17943</v>
      </c>
      <c r="D798" s="63"/>
      <c r="E798" s="63"/>
      <c r="F798" s="63"/>
      <c r="G798" s="63"/>
      <c r="H798" s="63" t="s">
        <v>16636</v>
      </c>
      <c r="I798" s="63" t="s">
        <v>16656</v>
      </c>
      <c r="J798" s="63" t="s">
        <v>16656</v>
      </c>
      <c r="K798" s="63">
        <v>1</v>
      </c>
      <c r="L798" s="63">
        <v>1</v>
      </c>
      <c r="M798" s="63">
        <v>2</v>
      </c>
      <c r="N798" s="63">
        <v>84</v>
      </c>
      <c r="O798" s="63">
        <v>33</v>
      </c>
      <c r="P798" s="81">
        <v>1060</v>
      </c>
    </row>
    <row r="799" spans="1:16">
      <c r="A799" s="87" t="s">
        <v>16653</v>
      </c>
      <c r="B799" s="66" t="s">
        <v>17944</v>
      </c>
      <c r="C799" s="66" t="s">
        <v>17945</v>
      </c>
      <c r="D799" s="68"/>
      <c r="E799" s="68"/>
      <c r="F799" s="68"/>
      <c r="G799" s="68"/>
      <c r="H799" s="68" t="s">
        <v>16641</v>
      </c>
      <c r="I799" s="67" t="s">
        <v>16617</v>
      </c>
      <c r="J799" s="68" t="s">
        <v>16656</v>
      </c>
      <c r="K799" s="68">
        <v>1</v>
      </c>
      <c r="L799" s="67" t="s">
        <v>16617</v>
      </c>
      <c r="M799" s="68">
        <v>1</v>
      </c>
      <c r="N799" s="68"/>
      <c r="O799" s="68"/>
      <c r="P799" s="68"/>
    </row>
    <row r="800" spans="1:16">
      <c r="A800" s="101" t="s">
        <v>16653</v>
      </c>
      <c r="B800" s="79" t="s">
        <v>17946</v>
      </c>
      <c r="C800" s="79" t="s">
        <v>17947</v>
      </c>
      <c r="D800" s="63"/>
      <c r="E800" s="63"/>
      <c r="F800" s="63"/>
      <c r="G800" s="63"/>
      <c r="H800" s="63"/>
      <c r="I800" s="62"/>
      <c r="J800" s="63"/>
      <c r="K800" s="63"/>
      <c r="L800" s="62"/>
      <c r="M800" s="63"/>
      <c r="N800" s="63"/>
      <c r="O800" s="63"/>
      <c r="P800" s="63"/>
    </row>
    <row r="801" spans="1:16">
      <c r="A801" s="87" t="s">
        <v>16653</v>
      </c>
      <c r="B801" s="66" t="s">
        <v>17948</v>
      </c>
      <c r="C801" s="66" t="s">
        <v>17949</v>
      </c>
      <c r="D801" s="68"/>
      <c r="E801" s="68"/>
      <c r="F801" s="68"/>
      <c r="G801" s="68"/>
      <c r="H801" s="68" t="s">
        <v>16641</v>
      </c>
      <c r="I801" s="67" t="s">
        <v>16617</v>
      </c>
      <c r="J801" s="68" t="s">
        <v>17058</v>
      </c>
      <c r="K801" s="68">
        <v>1</v>
      </c>
      <c r="L801" s="67" t="s">
        <v>16617</v>
      </c>
      <c r="M801" s="68">
        <v>2</v>
      </c>
      <c r="N801" s="68"/>
      <c r="O801" s="68"/>
      <c r="P801" s="68"/>
    </row>
    <row r="802" spans="1:16" hidden="1">
      <c r="A802" s="87" t="s">
        <v>16648</v>
      </c>
      <c r="B802" s="66" t="s">
        <v>17950</v>
      </c>
      <c r="C802" s="66" t="s">
        <v>17951</v>
      </c>
      <c r="D802" s="68"/>
      <c r="E802" s="68"/>
      <c r="F802" s="68"/>
      <c r="G802" s="68"/>
      <c r="H802" s="68">
        <v>1</v>
      </c>
      <c r="I802" s="67" t="s">
        <v>16617</v>
      </c>
      <c r="J802" s="68" t="s">
        <v>16754</v>
      </c>
      <c r="K802" s="68">
        <v>3</v>
      </c>
      <c r="L802" s="67" t="s">
        <v>16617</v>
      </c>
      <c r="M802" s="67" t="s">
        <v>16617</v>
      </c>
      <c r="N802" s="68"/>
      <c r="O802" s="68"/>
      <c r="P802" s="68"/>
    </row>
    <row r="803" spans="1:16" hidden="1">
      <c r="A803" s="101" t="s">
        <v>16648</v>
      </c>
      <c r="B803" s="79" t="s">
        <v>17952</v>
      </c>
      <c r="C803" s="79"/>
      <c r="D803" s="63"/>
      <c r="E803" s="63"/>
      <c r="F803" s="63"/>
      <c r="G803" s="63"/>
      <c r="H803" s="63">
        <v>1</v>
      </c>
      <c r="I803" s="62" t="s">
        <v>16617</v>
      </c>
      <c r="J803" s="63" t="s">
        <v>16754</v>
      </c>
      <c r="K803" s="63">
        <v>3</v>
      </c>
      <c r="L803" s="62" t="s">
        <v>16617</v>
      </c>
      <c r="M803" s="62" t="s">
        <v>16617</v>
      </c>
      <c r="N803" s="62">
        <v>97.6</v>
      </c>
      <c r="O803" s="62">
        <v>37.9</v>
      </c>
      <c r="P803" s="88">
        <v>1270</v>
      </c>
    </row>
    <row r="804" spans="1:16" hidden="1">
      <c r="A804" s="101" t="s">
        <v>16648</v>
      </c>
      <c r="B804" s="79" t="s">
        <v>17953</v>
      </c>
      <c r="C804" s="79"/>
      <c r="D804" s="63"/>
      <c r="E804" s="63"/>
      <c r="F804" s="63"/>
      <c r="G804" s="63"/>
      <c r="H804" s="63">
        <v>1</v>
      </c>
      <c r="I804" s="62" t="s">
        <v>16617</v>
      </c>
      <c r="J804" s="63" t="s">
        <v>16754</v>
      </c>
      <c r="K804" s="63">
        <v>3</v>
      </c>
      <c r="L804" s="62" t="s">
        <v>16617</v>
      </c>
      <c r="M804" s="62" t="s">
        <v>16617</v>
      </c>
      <c r="N804" s="62"/>
      <c r="O804" s="62"/>
      <c r="P804" s="62"/>
    </row>
    <row r="805" spans="1:16" hidden="1">
      <c r="A805" s="101" t="s">
        <v>16648</v>
      </c>
      <c r="B805" s="79" t="s">
        <v>17954</v>
      </c>
      <c r="C805" s="79"/>
      <c r="D805" s="63"/>
      <c r="E805" s="63"/>
      <c r="F805" s="63"/>
      <c r="G805" s="63"/>
      <c r="H805" s="63">
        <v>1</v>
      </c>
      <c r="I805" s="62" t="s">
        <v>16617</v>
      </c>
      <c r="J805" s="63" t="s">
        <v>16754</v>
      </c>
      <c r="K805" s="63">
        <v>3</v>
      </c>
      <c r="L805" s="62" t="s">
        <v>16617</v>
      </c>
      <c r="M805" s="62" t="s">
        <v>16617</v>
      </c>
      <c r="N805" s="62"/>
      <c r="O805" s="62"/>
      <c r="P805" s="62"/>
    </row>
    <row r="806" spans="1:16" hidden="1">
      <c r="A806" s="101" t="s">
        <v>16648</v>
      </c>
      <c r="B806" s="79" t="s">
        <v>17955</v>
      </c>
      <c r="C806" s="79"/>
      <c r="D806" s="63"/>
      <c r="E806" s="63"/>
      <c r="F806" s="63"/>
      <c r="G806" s="63"/>
      <c r="H806" s="63">
        <v>1</v>
      </c>
      <c r="I806" s="62" t="s">
        <v>16617</v>
      </c>
      <c r="J806" s="63" t="s">
        <v>16754</v>
      </c>
      <c r="K806" s="63">
        <v>3</v>
      </c>
      <c r="L806" s="62" t="s">
        <v>16617</v>
      </c>
      <c r="M806" s="62" t="s">
        <v>16617</v>
      </c>
      <c r="N806" s="62"/>
      <c r="O806" s="62"/>
      <c r="P806" s="62"/>
    </row>
    <row r="807" spans="1:16" hidden="1">
      <c r="A807" s="87" t="s">
        <v>16648</v>
      </c>
      <c r="B807" s="66" t="s">
        <v>17956</v>
      </c>
      <c r="C807" s="66" t="s">
        <v>17957</v>
      </c>
      <c r="D807" s="68"/>
      <c r="E807" s="68"/>
      <c r="F807" s="68"/>
      <c r="G807" s="68"/>
      <c r="H807" s="68">
        <v>1</v>
      </c>
      <c r="I807" s="67" t="s">
        <v>16617</v>
      </c>
      <c r="J807" s="68" t="s">
        <v>16754</v>
      </c>
      <c r="K807" s="68">
        <v>3</v>
      </c>
      <c r="L807" s="67" t="s">
        <v>16617</v>
      </c>
      <c r="M807" s="67" t="s">
        <v>16617</v>
      </c>
      <c r="N807" s="67"/>
      <c r="O807" s="67"/>
      <c r="P807" s="67"/>
    </row>
    <row r="808" spans="1:16" hidden="1">
      <c r="A808" s="87" t="s">
        <v>16648</v>
      </c>
      <c r="B808" s="66" t="s">
        <v>17958</v>
      </c>
      <c r="C808" s="66" t="s">
        <v>17959</v>
      </c>
      <c r="D808" s="68"/>
      <c r="E808" s="68"/>
      <c r="F808" s="68"/>
      <c r="G808" s="68"/>
      <c r="H808" s="68">
        <v>1</v>
      </c>
      <c r="I808" s="67" t="s">
        <v>16617</v>
      </c>
      <c r="J808" s="68" t="s">
        <v>16754</v>
      </c>
      <c r="K808" s="68">
        <v>3</v>
      </c>
      <c r="L808" s="67" t="s">
        <v>16617</v>
      </c>
      <c r="M808" s="67" t="s">
        <v>16617</v>
      </c>
      <c r="N808" s="67"/>
      <c r="O808" s="67"/>
      <c r="P808" s="67"/>
    </row>
    <row r="809" spans="1:16" hidden="1">
      <c r="A809" s="101" t="s">
        <v>16648</v>
      </c>
      <c r="B809" s="79" t="s">
        <v>17960</v>
      </c>
      <c r="C809" s="79"/>
      <c r="D809" s="63"/>
      <c r="E809" s="63"/>
      <c r="F809" s="63"/>
      <c r="G809" s="63"/>
      <c r="H809" s="63">
        <v>1</v>
      </c>
      <c r="I809" s="62" t="s">
        <v>16617</v>
      </c>
      <c r="J809" s="63" t="s">
        <v>16754</v>
      </c>
      <c r="K809" s="63">
        <v>3</v>
      </c>
      <c r="L809" s="62" t="s">
        <v>16617</v>
      </c>
      <c r="M809" s="62" t="s">
        <v>16617</v>
      </c>
      <c r="N809" s="62"/>
      <c r="O809" s="62"/>
      <c r="P809" s="62"/>
    </row>
    <row r="810" spans="1:16" hidden="1">
      <c r="A810" s="101" t="s">
        <v>16648</v>
      </c>
      <c r="B810" s="79" t="s">
        <v>17961</v>
      </c>
      <c r="C810" s="79"/>
      <c r="D810" s="63"/>
      <c r="E810" s="63"/>
      <c r="F810" s="63"/>
      <c r="G810" s="63"/>
      <c r="H810" s="63">
        <v>1</v>
      </c>
      <c r="I810" s="62" t="s">
        <v>16617</v>
      </c>
      <c r="J810" s="63" t="s">
        <v>16754</v>
      </c>
      <c r="K810" s="63">
        <v>3</v>
      </c>
      <c r="L810" s="62" t="s">
        <v>16617</v>
      </c>
      <c r="M810" s="62" t="s">
        <v>16617</v>
      </c>
      <c r="N810" s="62"/>
      <c r="O810" s="62"/>
      <c r="P810" s="62"/>
    </row>
    <row r="811" spans="1:16" hidden="1">
      <c r="A811" s="101" t="s">
        <v>16648</v>
      </c>
      <c r="B811" s="79" t="s">
        <v>17962</v>
      </c>
      <c r="C811" s="79"/>
      <c r="D811" s="63"/>
      <c r="E811" s="63"/>
      <c r="F811" s="63"/>
      <c r="G811" s="63"/>
      <c r="H811" s="63">
        <v>1</v>
      </c>
      <c r="I811" s="62" t="s">
        <v>16617</v>
      </c>
      <c r="J811" s="63" t="s">
        <v>16754</v>
      </c>
      <c r="K811" s="63">
        <v>3</v>
      </c>
      <c r="L811" s="62" t="s">
        <v>16617</v>
      </c>
      <c r="M811" s="62" t="s">
        <v>16617</v>
      </c>
      <c r="N811" s="62"/>
      <c r="O811" s="62"/>
      <c r="P811" s="62"/>
    </row>
    <row r="812" spans="1:16" hidden="1">
      <c r="A812" s="101" t="s">
        <v>16648</v>
      </c>
      <c r="B812" s="79" t="s">
        <v>17963</v>
      </c>
      <c r="C812" s="79"/>
      <c r="D812" s="63"/>
      <c r="E812" s="63"/>
      <c r="F812" s="63"/>
      <c r="G812" s="63"/>
      <c r="H812" s="63">
        <v>1</v>
      </c>
      <c r="I812" s="62" t="s">
        <v>16617</v>
      </c>
      <c r="J812" s="63" t="s">
        <v>16754</v>
      </c>
      <c r="K812" s="63">
        <v>3</v>
      </c>
      <c r="L812" s="62" t="s">
        <v>16617</v>
      </c>
      <c r="M812" s="62" t="s">
        <v>16617</v>
      </c>
      <c r="N812" s="62"/>
      <c r="O812" s="62"/>
      <c r="P812" s="62"/>
    </row>
    <row r="813" spans="1:16" hidden="1">
      <c r="A813" s="101" t="s">
        <v>16648</v>
      </c>
      <c r="B813" s="79" t="s">
        <v>17964</v>
      </c>
      <c r="C813" s="79"/>
      <c r="D813" s="63"/>
      <c r="E813" s="63"/>
      <c r="F813" s="63"/>
      <c r="G813" s="63"/>
      <c r="H813" s="63">
        <v>1</v>
      </c>
      <c r="I813" s="62" t="s">
        <v>16617</v>
      </c>
      <c r="J813" s="63" t="s">
        <v>16754</v>
      </c>
      <c r="K813" s="63">
        <v>3</v>
      </c>
      <c r="L813" s="62" t="s">
        <v>16617</v>
      </c>
      <c r="M813" s="62" t="s">
        <v>16617</v>
      </c>
      <c r="N813" s="62"/>
      <c r="O813" s="62"/>
      <c r="P813" s="62"/>
    </row>
    <row r="814" spans="1:16" hidden="1">
      <c r="A814" s="101" t="s">
        <v>16648</v>
      </c>
      <c r="B814" s="79" t="s">
        <v>17965</v>
      </c>
      <c r="C814" s="79"/>
      <c r="D814" s="63"/>
      <c r="E814" s="63"/>
      <c r="F814" s="63"/>
      <c r="G814" s="63"/>
      <c r="H814" s="63">
        <v>1</v>
      </c>
      <c r="I814" s="62" t="s">
        <v>16617</v>
      </c>
      <c r="J814" s="63" t="s">
        <v>16754</v>
      </c>
      <c r="K814" s="63">
        <v>3</v>
      </c>
      <c r="L814" s="62" t="s">
        <v>16617</v>
      </c>
      <c r="M814" s="62" t="s">
        <v>16617</v>
      </c>
      <c r="N814" s="62"/>
      <c r="O814" s="62"/>
      <c r="P814" s="62"/>
    </row>
    <row r="815" spans="1:16" hidden="1">
      <c r="A815" s="101" t="s">
        <v>16648</v>
      </c>
      <c r="B815" s="79" t="s">
        <v>17966</v>
      </c>
      <c r="C815" s="79"/>
      <c r="D815" s="63"/>
      <c r="E815" s="63"/>
      <c r="F815" s="63"/>
      <c r="G815" s="63"/>
      <c r="H815" s="63">
        <v>1</v>
      </c>
      <c r="I815" s="62" t="s">
        <v>16617</v>
      </c>
      <c r="J815" s="63" t="s">
        <v>16754</v>
      </c>
      <c r="K815" s="63">
        <v>3</v>
      </c>
      <c r="L815" s="62" t="s">
        <v>16617</v>
      </c>
      <c r="M815" s="62" t="s">
        <v>16617</v>
      </c>
      <c r="N815" s="62"/>
      <c r="O815" s="62"/>
      <c r="P815" s="62"/>
    </row>
    <row r="816" spans="1:16" hidden="1">
      <c r="A816" s="101" t="s">
        <v>16648</v>
      </c>
      <c r="B816" s="79" t="s">
        <v>17967</v>
      </c>
      <c r="C816" s="79"/>
      <c r="D816" s="63"/>
      <c r="E816" s="63"/>
      <c r="F816" s="63"/>
      <c r="G816" s="63"/>
      <c r="H816" s="63">
        <v>1</v>
      </c>
      <c r="I816" s="62" t="s">
        <v>16617</v>
      </c>
      <c r="J816" s="63" t="s">
        <v>16754</v>
      </c>
      <c r="K816" s="63">
        <v>3</v>
      </c>
      <c r="L816" s="62" t="s">
        <v>16617</v>
      </c>
      <c r="M816" s="62" t="s">
        <v>16617</v>
      </c>
      <c r="N816" s="62"/>
      <c r="O816" s="62"/>
      <c r="P816" s="62"/>
    </row>
    <row r="817" spans="1:16" hidden="1">
      <c r="A817" s="101" t="s">
        <v>16648</v>
      </c>
      <c r="B817" s="79" t="s">
        <v>17968</v>
      </c>
      <c r="C817" s="79"/>
      <c r="D817" s="63"/>
      <c r="E817" s="63"/>
      <c r="F817" s="63"/>
      <c r="G817" s="63"/>
      <c r="H817" s="63">
        <v>1</v>
      </c>
      <c r="I817" s="62" t="s">
        <v>16617</v>
      </c>
      <c r="J817" s="63" t="s">
        <v>16754</v>
      </c>
      <c r="K817" s="63">
        <v>3</v>
      </c>
      <c r="L817" s="62" t="s">
        <v>16617</v>
      </c>
      <c r="M817" s="62" t="s">
        <v>16617</v>
      </c>
      <c r="N817" s="62"/>
      <c r="O817" s="62"/>
      <c r="P817" s="62"/>
    </row>
    <row r="818" spans="1:16" hidden="1">
      <c r="A818" s="101" t="s">
        <v>16648</v>
      </c>
      <c r="B818" s="79" t="s">
        <v>17969</v>
      </c>
      <c r="C818" s="79"/>
      <c r="D818" s="63"/>
      <c r="E818" s="63"/>
      <c r="F818" s="63"/>
      <c r="G818" s="63"/>
      <c r="H818" s="63">
        <v>1</v>
      </c>
      <c r="I818" s="62" t="s">
        <v>16617</v>
      </c>
      <c r="J818" s="63" t="s">
        <v>16754</v>
      </c>
      <c r="K818" s="63">
        <v>3</v>
      </c>
      <c r="L818" s="62" t="s">
        <v>16617</v>
      </c>
      <c r="M818" s="62" t="s">
        <v>16617</v>
      </c>
      <c r="N818" s="62"/>
      <c r="O818" s="62"/>
      <c r="P818" s="62"/>
    </row>
    <row r="819" spans="1:16" hidden="1">
      <c r="A819" s="101" t="s">
        <v>16648</v>
      </c>
      <c r="B819" s="79" t="s">
        <v>17970</v>
      </c>
      <c r="C819" s="79"/>
      <c r="D819" s="63"/>
      <c r="E819" s="63"/>
      <c r="F819" s="63"/>
      <c r="G819" s="63"/>
      <c r="H819" s="63">
        <v>1</v>
      </c>
      <c r="I819" s="62" t="s">
        <v>16617</v>
      </c>
      <c r="J819" s="63" t="s">
        <v>16754</v>
      </c>
      <c r="K819" s="63">
        <v>3</v>
      </c>
      <c r="L819" s="62" t="s">
        <v>16617</v>
      </c>
      <c r="M819" s="62" t="s">
        <v>16617</v>
      </c>
      <c r="N819" s="62"/>
      <c r="O819" s="62"/>
      <c r="P819" s="62"/>
    </row>
    <row r="820" spans="1:16" hidden="1">
      <c r="A820" s="101" t="s">
        <v>16648</v>
      </c>
      <c r="B820" s="79" t="s">
        <v>17971</v>
      </c>
      <c r="C820" s="79"/>
      <c r="D820" s="63"/>
      <c r="E820" s="63"/>
      <c r="F820" s="63"/>
      <c r="G820" s="63"/>
      <c r="H820" s="63">
        <v>1</v>
      </c>
      <c r="I820" s="62" t="s">
        <v>16617</v>
      </c>
      <c r="J820" s="63" t="s">
        <v>16754</v>
      </c>
      <c r="K820" s="63">
        <v>3</v>
      </c>
      <c r="L820" s="62" t="s">
        <v>16617</v>
      </c>
      <c r="M820" s="62" t="s">
        <v>16617</v>
      </c>
      <c r="N820" s="62"/>
      <c r="O820" s="62"/>
      <c r="P820" s="62"/>
    </row>
    <row r="821" spans="1:16" hidden="1">
      <c r="A821" s="101" t="s">
        <v>16648</v>
      </c>
      <c r="B821" s="79" t="s">
        <v>17972</v>
      </c>
      <c r="C821" s="79"/>
      <c r="D821" s="63"/>
      <c r="E821" s="63"/>
      <c r="F821" s="63"/>
      <c r="G821" s="63"/>
      <c r="H821" s="63">
        <v>1</v>
      </c>
      <c r="I821" s="62" t="s">
        <v>16617</v>
      </c>
      <c r="J821" s="63" t="s">
        <v>16754</v>
      </c>
      <c r="K821" s="63">
        <v>3</v>
      </c>
      <c r="L821" s="62" t="s">
        <v>16617</v>
      </c>
      <c r="M821" s="62" t="s">
        <v>16617</v>
      </c>
      <c r="N821" s="62"/>
      <c r="O821" s="62"/>
      <c r="P821" s="62"/>
    </row>
    <row r="822" spans="1:16" hidden="1">
      <c r="A822" s="101" t="s">
        <v>16648</v>
      </c>
      <c r="B822" s="79" t="s">
        <v>17973</v>
      </c>
      <c r="C822" s="79"/>
      <c r="D822" s="63"/>
      <c r="E822" s="63"/>
      <c r="F822" s="63"/>
      <c r="G822" s="63"/>
      <c r="H822" s="63">
        <v>1</v>
      </c>
      <c r="I822" s="62" t="s">
        <v>16617</v>
      </c>
      <c r="J822" s="63" t="s">
        <v>16754</v>
      </c>
      <c r="K822" s="63">
        <v>3</v>
      </c>
      <c r="L822" s="62" t="s">
        <v>16617</v>
      </c>
      <c r="M822" s="62" t="s">
        <v>16617</v>
      </c>
      <c r="N822" s="62"/>
      <c r="O822" s="62"/>
      <c r="P822" s="62"/>
    </row>
    <row r="823" spans="1:16" hidden="1">
      <c r="A823" s="101" t="s">
        <v>16648</v>
      </c>
      <c r="B823" s="79" t="s">
        <v>17974</v>
      </c>
      <c r="C823" s="103"/>
      <c r="D823" s="63"/>
      <c r="E823" s="63"/>
      <c r="F823" s="63"/>
      <c r="G823" s="63"/>
      <c r="H823" s="63">
        <v>1</v>
      </c>
      <c r="I823" s="62" t="s">
        <v>16617</v>
      </c>
      <c r="J823" s="63" t="s">
        <v>16754</v>
      </c>
      <c r="K823" s="63">
        <v>3</v>
      </c>
      <c r="L823" s="62" t="s">
        <v>16617</v>
      </c>
      <c r="M823" s="62" t="s">
        <v>16617</v>
      </c>
      <c r="N823" s="63"/>
      <c r="O823" s="63"/>
      <c r="P823" s="63"/>
    </row>
    <row r="824" spans="1:16" hidden="1">
      <c r="A824" s="101" t="s">
        <v>16648</v>
      </c>
      <c r="B824" s="79" t="s">
        <v>17975</v>
      </c>
      <c r="C824" s="103"/>
      <c r="D824" s="63"/>
      <c r="E824" s="63"/>
      <c r="F824" s="63"/>
      <c r="G824" s="63"/>
      <c r="H824" s="63">
        <v>1</v>
      </c>
      <c r="I824" s="62" t="s">
        <v>16617</v>
      </c>
      <c r="J824" s="63" t="s">
        <v>16754</v>
      </c>
      <c r="K824" s="63">
        <v>3</v>
      </c>
      <c r="L824" s="62" t="s">
        <v>16617</v>
      </c>
      <c r="M824" s="62" t="s">
        <v>16617</v>
      </c>
      <c r="N824" s="63"/>
      <c r="O824" s="63"/>
      <c r="P824" s="63"/>
    </row>
    <row r="825" spans="1:16" hidden="1">
      <c r="A825" s="101" t="s">
        <v>16648</v>
      </c>
      <c r="B825" s="79" t="s">
        <v>17976</v>
      </c>
      <c r="C825" s="103"/>
      <c r="D825" s="63"/>
      <c r="E825" s="63"/>
      <c r="F825" s="63"/>
      <c r="G825" s="63"/>
      <c r="H825" s="63">
        <v>1</v>
      </c>
      <c r="I825" s="62" t="s">
        <v>16617</v>
      </c>
      <c r="J825" s="63" t="s">
        <v>16754</v>
      </c>
      <c r="K825" s="63">
        <v>3</v>
      </c>
      <c r="L825" s="62" t="s">
        <v>16617</v>
      </c>
      <c r="M825" s="62" t="s">
        <v>16617</v>
      </c>
      <c r="N825" s="63"/>
      <c r="O825" s="63"/>
      <c r="P825" s="63"/>
    </row>
    <row r="826" spans="1:16" hidden="1">
      <c r="A826" s="101" t="s">
        <v>16648</v>
      </c>
      <c r="B826" s="79" t="s">
        <v>17977</v>
      </c>
      <c r="C826" s="103"/>
      <c r="D826" s="63"/>
      <c r="E826" s="63"/>
      <c r="F826" s="63"/>
      <c r="G826" s="63"/>
      <c r="H826" s="63">
        <v>1</v>
      </c>
      <c r="I826" s="62" t="s">
        <v>16617</v>
      </c>
      <c r="J826" s="63" t="s">
        <v>16754</v>
      </c>
      <c r="K826" s="63">
        <v>3</v>
      </c>
      <c r="L826" s="62" t="s">
        <v>16617</v>
      </c>
      <c r="M826" s="62" t="s">
        <v>16617</v>
      </c>
      <c r="N826" s="63"/>
      <c r="O826" s="63"/>
      <c r="P826" s="63"/>
    </row>
    <row r="827" spans="1:16" hidden="1">
      <c r="A827" s="101" t="s">
        <v>16648</v>
      </c>
      <c r="B827" s="79" t="s">
        <v>17978</v>
      </c>
      <c r="C827" s="79" t="s">
        <v>17979</v>
      </c>
      <c r="D827" s="63"/>
      <c r="E827" s="63"/>
      <c r="F827" s="63"/>
      <c r="G827" s="63"/>
      <c r="H827" s="63">
        <v>1</v>
      </c>
      <c r="I827" s="63" t="s">
        <v>16617</v>
      </c>
      <c r="J827" s="63" t="s">
        <v>16754</v>
      </c>
      <c r="K827" s="63">
        <v>3</v>
      </c>
      <c r="L827" s="63" t="s">
        <v>16617</v>
      </c>
      <c r="M827" s="63" t="s">
        <v>16617</v>
      </c>
      <c r="N827" s="63"/>
      <c r="O827" s="63"/>
      <c r="P827" s="63"/>
    </row>
    <row r="828" spans="1:16" hidden="1">
      <c r="A828" s="87" t="s">
        <v>16817</v>
      </c>
      <c r="B828" s="66" t="s">
        <v>17980</v>
      </c>
      <c r="C828" s="66" t="s">
        <v>17949</v>
      </c>
      <c r="D828" s="68"/>
      <c r="E828" s="68"/>
      <c r="F828" s="68"/>
      <c r="G828" s="68"/>
      <c r="H828" s="68" t="s">
        <v>16641</v>
      </c>
      <c r="I828" s="67" t="s">
        <v>16617</v>
      </c>
      <c r="J828" s="68" t="s">
        <v>16754</v>
      </c>
      <c r="K828" s="68">
        <v>1</v>
      </c>
      <c r="L828" s="67" t="s">
        <v>16617</v>
      </c>
      <c r="M828" s="68">
        <v>1</v>
      </c>
      <c r="N828" s="67"/>
      <c r="O828" s="67"/>
      <c r="P828" s="67"/>
    </row>
    <row r="829" spans="1:16" hidden="1">
      <c r="A829" s="87" t="s">
        <v>16835</v>
      </c>
      <c r="B829" s="66" t="s">
        <v>17981</v>
      </c>
      <c r="C829" s="66" t="s">
        <v>17982</v>
      </c>
      <c r="D829" s="68"/>
      <c r="E829" s="68"/>
      <c r="F829" s="68"/>
      <c r="G829" s="68"/>
      <c r="H829" s="68" t="s">
        <v>16641</v>
      </c>
      <c r="I829" s="67" t="s">
        <v>16617</v>
      </c>
      <c r="J829" s="68" t="s">
        <v>17058</v>
      </c>
      <c r="K829" s="68">
        <v>2</v>
      </c>
      <c r="L829" s="67" t="s">
        <v>16617</v>
      </c>
      <c r="M829" s="68">
        <v>1</v>
      </c>
      <c r="N829" s="67"/>
      <c r="O829" s="67"/>
      <c r="P829" s="67"/>
    </row>
    <row r="830" spans="1:16" hidden="1">
      <c r="A830" s="87" t="s">
        <v>16835</v>
      </c>
      <c r="B830" s="66" t="s">
        <v>17983</v>
      </c>
      <c r="C830" s="66" t="s">
        <v>17984</v>
      </c>
      <c r="D830" s="68"/>
      <c r="E830" s="68"/>
      <c r="F830" s="68"/>
      <c r="G830" s="68"/>
      <c r="H830" s="68" t="s">
        <v>16641</v>
      </c>
      <c r="I830" s="67" t="s">
        <v>16617</v>
      </c>
      <c r="J830" s="68" t="s">
        <v>17058</v>
      </c>
      <c r="K830" s="68">
        <v>2</v>
      </c>
      <c r="L830" s="67" t="s">
        <v>16617</v>
      </c>
      <c r="M830" s="68">
        <v>1</v>
      </c>
      <c r="N830" s="67">
        <v>46.5</v>
      </c>
      <c r="O830" s="67"/>
      <c r="P830" s="67"/>
    </row>
    <row r="831" spans="1:16" hidden="1">
      <c r="A831" s="70" t="s">
        <v>16835</v>
      </c>
      <c r="B831" s="71" t="s">
        <v>17985</v>
      </c>
      <c r="C831" s="66" t="s">
        <v>17735</v>
      </c>
      <c r="D831" s="73"/>
      <c r="E831" s="73"/>
      <c r="F831" s="73"/>
      <c r="G831" s="73"/>
      <c r="H831" s="73" t="s">
        <v>16641</v>
      </c>
      <c r="I831" s="72" t="s">
        <v>16617</v>
      </c>
      <c r="J831" s="73" t="s">
        <v>16656</v>
      </c>
      <c r="K831" s="73">
        <v>1</v>
      </c>
      <c r="L831" s="72" t="s">
        <v>16617</v>
      </c>
      <c r="M831" s="73">
        <v>1</v>
      </c>
      <c r="N831" s="73"/>
      <c r="O831" s="73"/>
      <c r="P831" s="73"/>
    </row>
    <row r="832" spans="1:16" hidden="1">
      <c r="A832" s="90" t="s">
        <v>16835</v>
      </c>
      <c r="B832" s="91" t="s">
        <v>17986</v>
      </c>
      <c r="C832" s="91"/>
      <c r="D832" s="104"/>
      <c r="E832" s="104"/>
      <c r="F832" s="104"/>
      <c r="G832" s="104"/>
      <c r="H832" s="104" t="s">
        <v>16641</v>
      </c>
      <c r="I832" s="93" t="s">
        <v>16617</v>
      </c>
      <c r="J832" s="104" t="s">
        <v>16656</v>
      </c>
      <c r="K832" s="104">
        <v>1</v>
      </c>
      <c r="L832" s="93" t="s">
        <v>16617</v>
      </c>
      <c r="M832" s="104">
        <v>1</v>
      </c>
      <c r="N832" s="104"/>
      <c r="O832" s="104"/>
      <c r="P832" s="104"/>
    </row>
    <row r="833" spans="1:16" hidden="1">
      <c r="A833" s="101" t="s">
        <v>16835</v>
      </c>
      <c r="B833" s="79" t="s">
        <v>17987</v>
      </c>
      <c r="C833" s="79"/>
      <c r="D833" s="63"/>
      <c r="E833" s="63"/>
      <c r="F833" s="63"/>
      <c r="G833" s="63"/>
      <c r="H833" s="63">
        <v>1</v>
      </c>
      <c r="I833" s="62" t="s">
        <v>16617</v>
      </c>
      <c r="J833" s="63" t="s">
        <v>17058</v>
      </c>
      <c r="K833" s="63">
        <v>3</v>
      </c>
      <c r="L833" s="62" t="s">
        <v>16617</v>
      </c>
      <c r="M833" s="62" t="s">
        <v>16617</v>
      </c>
      <c r="N833" s="62"/>
      <c r="O833" s="62"/>
      <c r="P833" s="62"/>
    </row>
    <row r="834" spans="1:16" hidden="1">
      <c r="A834" s="101" t="s">
        <v>16835</v>
      </c>
      <c r="B834" s="79" t="s">
        <v>17988</v>
      </c>
      <c r="C834" s="79"/>
      <c r="D834" s="63"/>
      <c r="E834" s="63"/>
      <c r="F834" s="63"/>
      <c r="G834" s="63"/>
      <c r="H834" s="63">
        <v>1</v>
      </c>
      <c r="I834" s="62" t="s">
        <v>16617</v>
      </c>
      <c r="J834" s="63" t="s">
        <v>17058</v>
      </c>
      <c r="K834" s="63">
        <v>3</v>
      </c>
      <c r="L834" s="62" t="s">
        <v>16617</v>
      </c>
      <c r="M834" s="62" t="s">
        <v>16617</v>
      </c>
      <c r="N834" s="62"/>
      <c r="O834" s="62"/>
      <c r="P834" s="62"/>
    </row>
    <row r="835" spans="1:16" hidden="1">
      <c r="A835" s="87" t="s">
        <v>16835</v>
      </c>
      <c r="B835" s="66" t="s">
        <v>17989</v>
      </c>
      <c r="C835" s="76" t="s">
        <v>17686</v>
      </c>
      <c r="D835" s="68"/>
      <c r="E835" s="68"/>
      <c r="F835" s="68"/>
      <c r="G835" s="68"/>
      <c r="H835" s="68">
        <v>1</v>
      </c>
      <c r="I835" s="67" t="s">
        <v>16617</v>
      </c>
      <c r="J835" s="68" t="s">
        <v>16992</v>
      </c>
      <c r="K835" s="68">
        <v>3</v>
      </c>
      <c r="L835" s="67" t="s">
        <v>16617</v>
      </c>
      <c r="M835" s="67" t="s">
        <v>16617</v>
      </c>
      <c r="N835" s="67"/>
      <c r="O835" s="67"/>
      <c r="P835" s="67"/>
    </row>
    <row r="836" spans="1:16" hidden="1">
      <c r="A836" s="87" t="s">
        <v>16835</v>
      </c>
      <c r="B836" s="66" t="s">
        <v>17990</v>
      </c>
      <c r="C836" s="66" t="s">
        <v>17284</v>
      </c>
      <c r="D836" s="68"/>
      <c r="E836" s="68">
        <v>0.5</v>
      </c>
      <c r="F836" s="68">
        <v>7</v>
      </c>
      <c r="G836" s="68">
        <v>8.1999999999999993</v>
      </c>
      <c r="H836" s="68">
        <v>1</v>
      </c>
      <c r="I836" s="67" t="s">
        <v>16617</v>
      </c>
      <c r="J836" s="68" t="s">
        <v>16992</v>
      </c>
      <c r="K836" s="68">
        <v>3</v>
      </c>
      <c r="L836" s="67" t="s">
        <v>16617</v>
      </c>
      <c r="M836" s="67" t="s">
        <v>16617</v>
      </c>
      <c r="N836" s="67"/>
      <c r="O836" s="67"/>
      <c r="P836" s="67"/>
    </row>
    <row r="837" spans="1:16" hidden="1">
      <c r="A837" s="101" t="s">
        <v>16835</v>
      </c>
      <c r="B837" s="79" t="s">
        <v>17991</v>
      </c>
      <c r="C837" s="79"/>
      <c r="D837" s="63"/>
      <c r="E837" s="63"/>
      <c r="F837" s="63"/>
      <c r="G837" s="63"/>
      <c r="H837" s="63">
        <v>1</v>
      </c>
      <c r="I837" s="62" t="s">
        <v>16617</v>
      </c>
      <c r="J837" s="63" t="s">
        <v>16992</v>
      </c>
      <c r="K837" s="63">
        <v>3</v>
      </c>
      <c r="L837" s="62" t="s">
        <v>16617</v>
      </c>
      <c r="M837" s="62" t="s">
        <v>16617</v>
      </c>
      <c r="N837" s="67"/>
      <c r="O837" s="67"/>
      <c r="P837" s="67"/>
    </row>
    <row r="838" spans="1:16" hidden="1">
      <c r="A838" s="70" t="s">
        <v>16835</v>
      </c>
      <c r="B838" s="71" t="s">
        <v>17992</v>
      </c>
      <c r="C838" s="71" t="s">
        <v>17993</v>
      </c>
      <c r="D838" s="73"/>
      <c r="E838" s="73"/>
      <c r="F838" s="73"/>
      <c r="G838" s="73"/>
      <c r="H838" s="73" t="s">
        <v>16641</v>
      </c>
      <c r="I838" s="72" t="s">
        <v>16617</v>
      </c>
      <c r="J838" s="73" t="s">
        <v>16820</v>
      </c>
      <c r="K838" s="73">
        <v>2</v>
      </c>
      <c r="L838" s="72" t="s">
        <v>16617</v>
      </c>
      <c r="M838" s="73">
        <v>2</v>
      </c>
      <c r="N838" s="73"/>
      <c r="O838" s="73"/>
      <c r="P838" s="73"/>
    </row>
    <row r="839" spans="1:16" hidden="1">
      <c r="A839" s="87" t="s">
        <v>17021</v>
      </c>
      <c r="B839" s="66" t="s">
        <v>17994</v>
      </c>
      <c r="C839" s="66" t="s">
        <v>17995</v>
      </c>
      <c r="D839" s="68"/>
      <c r="E839" s="68"/>
      <c r="F839" s="68"/>
      <c r="G839" s="68"/>
      <c r="H839" s="78" t="s">
        <v>16641</v>
      </c>
      <c r="I839" s="99"/>
      <c r="J839" s="99" t="s">
        <v>16754</v>
      </c>
      <c r="K839" s="99">
        <v>1</v>
      </c>
      <c r="L839" s="99" t="s">
        <v>16617</v>
      </c>
      <c r="M839" s="99">
        <v>1</v>
      </c>
      <c r="N839" s="67"/>
      <c r="O839" s="67"/>
      <c r="P839" s="67"/>
    </row>
  </sheetData>
  <sortState xmlns:xlrd2="http://schemas.microsoft.com/office/spreadsheetml/2017/richdata2" ref="A2:P840">
    <sortCondition descending="1" ref="D1:D840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4B31-C15D-4076-9354-3753E437E521}">
  <dimension ref="A1:D19"/>
  <sheetViews>
    <sheetView workbookViewId="0"/>
  </sheetViews>
  <sheetFormatPr defaultColWidth="8.85546875" defaultRowHeight="14.45"/>
  <cols>
    <col min="1" max="1" width="30.140625" customWidth="1"/>
    <col min="2" max="2" width="30.42578125" customWidth="1"/>
    <col min="3" max="3" width="20.28515625" customWidth="1"/>
    <col min="4" max="4" width="23.140625" customWidth="1"/>
  </cols>
  <sheetData>
    <row r="1" spans="1:4">
      <c r="A1" s="124" t="s">
        <v>17996</v>
      </c>
      <c r="B1" s="124" t="s">
        <v>17997</v>
      </c>
      <c r="C1" s="124" t="s">
        <v>17998</v>
      </c>
      <c r="D1" s="124" t="s">
        <v>17999</v>
      </c>
    </row>
    <row r="2" spans="1:4">
      <c r="A2" t="s">
        <v>18000</v>
      </c>
      <c r="B2" t="s">
        <v>18001</v>
      </c>
      <c r="C2" t="s">
        <v>18002</v>
      </c>
      <c r="D2" t="s">
        <v>18003</v>
      </c>
    </row>
    <row r="3" spans="1:4">
      <c r="A3" t="s">
        <v>18004</v>
      </c>
      <c r="B3" t="s">
        <v>18005</v>
      </c>
      <c r="C3" t="s">
        <v>18006</v>
      </c>
      <c r="D3" t="s">
        <v>18007</v>
      </c>
    </row>
    <row r="4" spans="1:4">
      <c r="A4" t="s">
        <v>18008</v>
      </c>
      <c r="B4" t="s">
        <v>18009</v>
      </c>
      <c r="C4" t="s">
        <v>18010</v>
      </c>
      <c r="D4" t="s">
        <v>18011</v>
      </c>
    </row>
    <row r="7" spans="1:4">
      <c r="A7" s="124" t="s">
        <v>18012</v>
      </c>
      <c r="B7" s="124" t="s">
        <v>17997</v>
      </c>
      <c r="C7" s="124" t="s">
        <v>17998</v>
      </c>
      <c r="D7" s="124" t="s">
        <v>17999</v>
      </c>
    </row>
    <row r="8" spans="1:4">
      <c r="A8" s="125" t="s">
        <v>18013</v>
      </c>
      <c r="B8" t="s">
        <v>18014</v>
      </c>
      <c r="C8" t="s">
        <v>18015</v>
      </c>
      <c r="D8" t="s">
        <v>18016</v>
      </c>
    </row>
    <row r="9" spans="1:4">
      <c r="A9" t="s">
        <v>18017</v>
      </c>
      <c r="B9" t="s">
        <v>18018</v>
      </c>
      <c r="C9" t="s">
        <v>18019</v>
      </c>
      <c r="D9" t="s">
        <v>18020</v>
      </c>
    </row>
    <row r="10" spans="1:4">
      <c r="A10" t="s">
        <v>18021</v>
      </c>
      <c r="B10" t="s">
        <v>18014</v>
      </c>
      <c r="C10" t="s">
        <v>18022</v>
      </c>
      <c r="D10" t="s">
        <v>18023</v>
      </c>
    </row>
    <row r="12" spans="1:4">
      <c r="A12" s="124" t="s">
        <v>18024</v>
      </c>
      <c r="B12" s="124" t="s">
        <v>17997</v>
      </c>
      <c r="C12" s="124" t="s">
        <v>17998</v>
      </c>
      <c r="D12" s="124" t="s">
        <v>17999</v>
      </c>
    </row>
    <row r="13" spans="1:4">
      <c r="A13" t="s">
        <v>18025</v>
      </c>
      <c r="B13" t="s">
        <v>18026</v>
      </c>
      <c r="C13" t="s">
        <v>18027</v>
      </c>
      <c r="D13" t="s">
        <v>18028</v>
      </c>
    </row>
    <row r="14" spans="1:4">
      <c r="A14" t="s">
        <v>18029</v>
      </c>
      <c r="B14" t="s">
        <v>18030</v>
      </c>
      <c r="C14" t="s">
        <v>18031</v>
      </c>
      <c r="D14" t="s">
        <v>18032</v>
      </c>
    </row>
    <row r="17" spans="1:4">
      <c r="A17" s="124" t="s">
        <v>18033</v>
      </c>
      <c r="B17" s="124" t="s">
        <v>17997</v>
      </c>
      <c r="C17" s="124" t="s">
        <v>17998</v>
      </c>
      <c r="D17" s="124" t="s">
        <v>17999</v>
      </c>
    </row>
    <row r="18" spans="1:4">
      <c r="A18" t="s">
        <v>18034</v>
      </c>
      <c r="B18" t="s">
        <v>18035</v>
      </c>
      <c r="C18" t="s">
        <v>18036</v>
      </c>
      <c r="D18" t="s">
        <v>18037</v>
      </c>
    </row>
    <row r="19" spans="1:4">
      <c r="A19" t="s">
        <v>18038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EF755-CA75-4196-A17D-AD5AE8BF6984}">
  <dimension ref="A1:U9"/>
  <sheetViews>
    <sheetView workbookViewId="0">
      <selection sqref="A1:I3"/>
    </sheetView>
  </sheetViews>
  <sheetFormatPr defaultColWidth="8.85546875" defaultRowHeight="14.45"/>
  <cols>
    <col min="1" max="1" width="12" customWidth="1"/>
    <col min="2" max="2" width="16.7109375" customWidth="1"/>
    <col min="3" max="3" width="18.28515625" customWidth="1"/>
    <col min="4" max="4" width="18.42578125" customWidth="1"/>
    <col min="5" max="5" width="20.85546875" customWidth="1"/>
    <col min="6" max="6" width="16.140625" customWidth="1"/>
    <col min="7" max="7" width="17.42578125" customWidth="1"/>
    <col min="8" max="8" width="17.7109375" customWidth="1"/>
    <col min="9" max="9" width="19.85546875" customWidth="1"/>
    <col min="10" max="11" width="9.140625"/>
    <col min="12" max="12" width="18.85546875" customWidth="1"/>
    <col min="13" max="13" width="18.42578125" customWidth="1"/>
    <col min="14" max="14" width="19.42578125" customWidth="1"/>
    <col min="18" max="18" width="9.140625"/>
    <col min="21" max="21" width="13.42578125" bestFit="1" customWidth="1"/>
  </cols>
  <sheetData>
    <row r="1" spans="1:21">
      <c r="A1" s="2"/>
      <c r="B1" s="2" t="s">
        <v>181</v>
      </c>
      <c r="C1" s="2" t="s">
        <v>182</v>
      </c>
      <c r="D1" s="3" t="s">
        <v>165</v>
      </c>
      <c r="E1" s="2" t="s">
        <v>18039</v>
      </c>
      <c r="F1" s="2" t="s">
        <v>184</v>
      </c>
      <c r="G1" s="2" t="s">
        <v>183</v>
      </c>
      <c r="H1" s="4" t="s">
        <v>18040</v>
      </c>
      <c r="I1" s="2" t="s">
        <v>18041</v>
      </c>
      <c r="L1" s="2" t="s">
        <v>163</v>
      </c>
      <c r="M1" s="2" t="s">
        <v>219</v>
      </c>
      <c r="N1" t="s">
        <v>5</v>
      </c>
      <c r="R1" t="s">
        <v>18042</v>
      </c>
      <c r="U1" t="s">
        <v>18043</v>
      </c>
    </row>
    <row r="2" spans="1:21">
      <c r="A2" s="9" t="s">
        <v>18044</v>
      </c>
      <c r="B2" s="5">
        <v>0.59499999999999997</v>
      </c>
      <c r="C2" s="5">
        <v>0.52</v>
      </c>
      <c r="D2" s="5">
        <v>0.53400000000000003</v>
      </c>
      <c r="E2" s="5">
        <v>0.54</v>
      </c>
      <c r="F2" s="1">
        <v>0.5</v>
      </c>
      <c r="G2">
        <v>0.45700000000000002</v>
      </c>
      <c r="H2" s="5">
        <v>0.5</v>
      </c>
      <c r="I2" s="5">
        <v>0.60299999999999998</v>
      </c>
      <c r="L2">
        <v>0.85</v>
      </c>
      <c r="M2" s="5">
        <v>0.81</v>
      </c>
      <c r="R2">
        <f>AVERAGE(C2,D2:G2,H2:I2)</f>
        <v>0.52200000000000002</v>
      </c>
      <c r="U2">
        <f>AVERAGE(M2,L2)</f>
        <v>0.83000000000000007</v>
      </c>
    </row>
    <row r="3" spans="1:21">
      <c r="A3" s="9" t="s">
        <v>18045</v>
      </c>
      <c r="B3" s="1" t="s">
        <v>190</v>
      </c>
      <c r="C3" s="1" t="s">
        <v>190</v>
      </c>
      <c r="D3" s="1" t="s">
        <v>190</v>
      </c>
      <c r="E3" s="1" t="s">
        <v>190</v>
      </c>
      <c r="F3" s="1" t="s">
        <v>190</v>
      </c>
      <c r="G3" s="1" t="s">
        <v>190</v>
      </c>
      <c r="H3" s="1" t="s">
        <v>190</v>
      </c>
      <c r="I3" s="1" t="s">
        <v>190</v>
      </c>
      <c r="L3" s="1" t="s">
        <v>192</v>
      </c>
      <c r="M3" s="1" t="s">
        <v>192</v>
      </c>
    </row>
    <row r="7" spans="1:21" ht="39">
      <c r="R7" s="35" t="s">
        <v>220</v>
      </c>
    </row>
    <row r="8" spans="1:21">
      <c r="R8" s="1" t="s">
        <v>192</v>
      </c>
    </row>
    <row r="9" spans="1:21">
      <c r="R9" s="1">
        <v>0.46</v>
      </c>
    </row>
  </sheetData>
  <hyperlinks>
    <hyperlink ref="H1" r:id="rId1" display="https://en.wikipedia.org/wiki/FMA_IA_58_Pucar%C3%A1" xr:uid="{681C0D16-979E-465A-B8E2-93383B856C4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Shuo Chen</dc:creator>
  <cp:keywords/>
  <dc:description/>
  <cp:lastModifiedBy/>
  <cp:revision/>
  <dcterms:created xsi:type="dcterms:W3CDTF">2024-10-14T22:39:17Z</dcterms:created>
  <dcterms:modified xsi:type="dcterms:W3CDTF">2024-11-13T03:26:01Z</dcterms:modified>
  <cp:category/>
  <cp:contentStatus/>
</cp:coreProperties>
</file>