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66\OneDrive - Cal Poly\Documents\GitHub\443_design_problem\ClassII_Weight_Estimation\Weight Balance\"/>
    </mc:Choice>
  </mc:AlternateContent>
  <xr:revisionPtr revIDLastSave="0" documentId="13_ncr:1_{2C345CED-9996-4227-9656-F7991AAABB2E}" xr6:coauthVersionLast="47" xr6:coauthVersionMax="47" xr10:uidLastSave="{00000000-0000-0000-0000-000000000000}"/>
  <bookViews>
    <workbookView xWindow="-110" yWindow="-110" windowWidth="25820" windowHeight="13900" activeTab="1" xr2:uid="{59DD35D0-A79A-45B2-8D31-F1AE4E911AEB}"/>
  </bookViews>
  <sheets>
    <sheet name="Empty Weight" sheetId="1" r:id="rId1"/>
    <sheet name="CG_Envelo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3" i="1"/>
  <c r="F4" i="1"/>
  <c r="F5" i="1"/>
  <c r="F6" i="1"/>
  <c r="F7" i="1"/>
  <c r="F8" i="1"/>
  <c r="F2" i="1"/>
  <c r="E3" i="2"/>
  <c r="E4" i="2"/>
  <c r="E5" i="2"/>
  <c r="E8" i="2"/>
  <c r="E10" i="2"/>
  <c r="E12" i="2"/>
  <c r="E14" i="2"/>
  <c r="E18" i="2"/>
  <c r="E20" i="2"/>
  <c r="E22" i="2"/>
  <c r="E24" i="2"/>
  <c r="E2" i="2"/>
  <c r="E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<sst xmlns="http://schemas.openxmlformats.org/spreadsheetml/2006/main" count="95" uniqueCount="52">
  <si>
    <t>Component</t>
  </si>
  <si>
    <t>Component 1</t>
  </si>
  <si>
    <t>Component 2</t>
  </si>
  <si>
    <t>Component 3</t>
  </si>
  <si>
    <t>Component 4</t>
  </si>
  <si>
    <t>Pilot</t>
  </si>
  <si>
    <t>Passenger</t>
  </si>
  <si>
    <t>Component 5</t>
  </si>
  <si>
    <t>Number</t>
  </si>
  <si>
    <t>Weight Description</t>
  </si>
  <si>
    <t>W.x</t>
  </si>
  <si>
    <t>CG Position</t>
  </si>
  <si>
    <t>%cma</t>
  </si>
  <si>
    <t>empty weight</t>
  </si>
  <si>
    <t>-</t>
  </si>
  <si>
    <t>minimum fuel</t>
  </si>
  <si>
    <t>oil</t>
  </si>
  <si>
    <t>light pilot</t>
  </si>
  <si>
    <t>minimum operating weight</t>
  </si>
  <si>
    <t>pilot</t>
  </si>
  <si>
    <t>partial weight (5+6)</t>
  </si>
  <si>
    <t>passenger</t>
  </si>
  <si>
    <t>partial weight (7+8)</t>
  </si>
  <si>
    <t>partial weight (9+10)</t>
  </si>
  <si>
    <t>maximum fuel</t>
  </si>
  <si>
    <t>total weight</t>
  </si>
  <si>
    <t>Minimum operating weight</t>
  </si>
  <si>
    <t>Maximum fuel</t>
  </si>
  <si>
    <t>Partial weight (5+14)</t>
  </si>
  <si>
    <t>Partial weight (15+16)</t>
  </si>
  <si>
    <t>Partial weight (17+18)</t>
  </si>
  <si>
    <t>Partial weight (19+20)</t>
  </si>
  <si>
    <t>W [lb]</t>
  </si>
  <si>
    <t>X [ft]</t>
  </si>
  <si>
    <t>Minimum Weight (lb)</t>
  </si>
  <si>
    <t>Maximum Weight (lb)</t>
  </si>
  <si>
    <t>Arm (ft)</t>
  </si>
  <si>
    <t>Component 6</t>
  </si>
  <si>
    <t>Payload</t>
  </si>
  <si>
    <t>Wing</t>
  </si>
  <si>
    <t>Fuselage</t>
  </si>
  <si>
    <t>Engine</t>
  </si>
  <si>
    <t>Propeller</t>
  </si>
  <si>
    <t>Empanage</t>
  </si>
  <si>
    <t>Main Gear</t>
  </si>
  <si>
    <t>Component 7</t>
  </si>
  <si>
    <t>Nose Gear</t>
  </si>
  <si>
    <t>W.X</t>
  </si>
  <si>
    <t>C.G.</t>
  </si>
  <si>
    <t>Forward CG Calcs</t>
  </si>
  <si>
    <t>Aft CG Calcs</t>
  </si>
  <si>
    <t>I think we need to analyize different payload configs? No way we have time to do this right now but manybe eventually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</si>
</sst>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54D2-D2DA-438D-B5A0-7CF0FCADAAC6}">
  <dimension ref="A1:F10"/>
  <sheetViews>
    <sheetView workbookViewId="0">
      <selection activeCell="I13" sqref="I13"/>
    </sheetView>
  </sheetViews>
  <sheetFormatPr defaultRowHeight="14.5" x14ac:dyDescent="0.35"/>
  <cols>
    <col min="1" max="1" width="12" bestFit="1" customWidth="1"/>
    <col min="2" max="2" width="15.08984375" customWidth="1"/>
    <col min="3" max="3" width="8.6328125" bestFit="1" customWidth="1"/>
    <col min="4" max="4" width="11.453125" customWidth="1"/>
    <col min="5" max="5" width="7.453125" bestFit="1" customWidth="1"/>
  </cols>
  <sheetData>
    <row r="1" spans="1:6" ht="43.5" x14ac:dyDescent="0.35">
      <c r="A1" s="4"/>
      <c r="B1" s="2" t="s">
        <v>0</v>
      </c>
      <c r="C1" s="2" t="s">
        <v>34</v>
      </c>
      <c r="D1" s="2" t="s">
        <v>35</v>
      </c>
      <c r="E1" s="2" t="s">
        <v>36</v>
      </c>
      <c r="F1" s="2" t="s">
        <v>47</v>
      </c>
    </row>
    <row r="2" spans="1:6" x14ac:dyDescent="0.35">
      <c r="A2" s="2" t="s">
        <v>1</v>
      </c>
      <c r="B2" s="1" t="s">
        <v>39</v>
      </c>
      <c r="C2" s="3"/>
      <c r="D2" s="3"/>
      <c r="E2" s="4"/>
      <c r="F2">
        <f>D2*E2</f>
        <v>0</v>
      </c>
    </row>
    <row r="3" spans="1:6" x14ac:dyDescent="0.35">
      <c r="A3" s="2" t="s">
        <v>2</v>
      </c>
      <c r="B3" s="1" t="s">
        <v>40</v>
      </c>
      <c r="C3" s="3"/>
      <c r="D3" s="3"/>
      <c r="E3" s="4"/>
      <c r="F3">
        <f t="shared" ref="F3:F8" si="0">D3*E3</f>
        <v>0</v>
      </c>
    </row>
    <row r="4" spans="1:6" x14ac:dyDescent="0.35">
      <c r="A4" s="2" t="s">
        <v>3</v>
      </c>
      <c r="B4" s="1" t="s">
        <v>41</v>
      </c>
      <c r="C4" s="3">
        <v>593.13</v>
      </c>
      <c r="D4" s="3">
        <v>593.13</v>
      </c>
      <c r="E4" s="4"/>
      <c r="F4">
        <f t="shared" si="0"/>
        <v>0</v>
      </c>
    </row>
    <row r="5" spans="1:6" x14ac:dyDescent="0.35">
      <c r="A5" s="2" t="s">
        <v>4</v>
      </c>
      <c r="B5" s="1" t="s">
        <v>42</v>
      </c>
      <c r="C5" s="3"/>
      <c r="D5" s="3"/>
      <c r="E5" s="4"/>
      <c r="F5">
        <f t="shared" si="0"/>
        <v>0</v>
      </c>
    </row>
    <row r="6" spans="1:6" x14ac:dyDescent="0.35">
      <c r="A6" s="2" t="s">
        <v>7</v>
      </c>
      <c r="B6" s="1" t="s">
        <v>43</v>
      </c>
      <c r="C6" s="3"/>
      <c r="D6" s="3"/>
      <c r="E6" s="4"/>
      <c r="F6">
        <f t="shared" si="0"/>
        <v>0</v>
      </c>
    </row>
    <row r="7" spans="1:6" x14ac:dyDescent="0.35">
      <c r="A7" s="2" t="s">
        <v>37</v>
      </c>
      <c r="B7" s="1" t="s">
        <v>44</v>
      </c>
      <c r="C7" s="3">
        <v>0</v>
      </c>
      <c r="D7" s="3"/>
      <c r="E7" s="4"/>
      <c r="F7">
        <f t="shared" si="0"/>
        <v>0</v>
      </c>
    </row>
    <row r="8" spans="1:6" x14ac:dyDescent="0.35">
      <c r="A8" s="2" t="s">
        <v>45</v>
      </c>
      <c r="B8" s="1" t="s">
        <v>46</v>
      </c>
      <c r="C8" s="3">
        <v>0</v>
      </c>
      <c r="D8" s="3"/>
      <c r="F8">
        <f t="shared" si="0"/>
        <v>0</v>
      </c>
    </row>
    <row r="10" spans="1:6" x14ac:dyDescent="0.35">
      <c r="E10" t="s">
        <v>48</v>
      </c>
      <c r="F10" cm="1">
        <f t="array" ref="F10">SUM(F2:F8/SUM(C2:C8))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8DCE-B4DC-4B74-93FB-17A21D3B8CE9}">
  <dimension ref="A1:L25"/>
  <sheetViews>
    <sheetView tabSelected="1" workbookViewId="0">
      <selection activeCell="M13" sqref="M13"/>
    </sheetView>
  </sheetViews>
  <sheetFormatPr defaultRowHeight="14.5" x14ac:dyDescent="0.35"/>
  <cols>
    <col min="1" max="1" width="8.6328125" customWidth="1"/>
    <col min="2" max="2" width="25.6328125" customWidth="1"/>
    <col min="3" max="3" width="6.36328125" bestFit="1" customWidth="1"/>
    <col min="4" max="4" width="4.81640625" bestFit="1" customWidth="1"/>
    <col min="5" max="5" width="7.36328125" bestFit="1" customWidth="1"/>
    <col min="6" max="6" width="7.6328125" bestFit="1" customWidth="1"/>
    <col min="7" max="7" width="6" bestFit="1" customWidth="1"/>
  </cols>
  <sheetData>
    <row r="1" spans="1:12" ht="29" x14ac:dyDescent="0.35">
      <c r="A1" s="5" t="s">
        <v>8</v>
      </c>
      <c r="B1" s="5" t="s">
        <v>9</v>
      </c>
      <c r="C1" s="5" t="s">
        <v>32</v>
      </c>
      <c r="D1" s="5" t="s">
        <v>33</v>
      </c>
      <c r="E1" s="5" t="s">
        <v>10</v>
      </c>
      <c r="F1" s="5" t="s">
        <v>11</v>
      </c>
      <c r="G1" s="5" t="s">
        <v>12</v>
      </c>
    </row>
    <row r="2" spans="1:12" x14ac:dyDescent="0.35">
      <c r="A2" s="6">
        <v>1</v>
      </c>
      <c r="B2" s="7" t="s">
        <v>13</v>
      </c>
      <c r="C2" s="7">
        <v>2414.1</v>
      </c>
      <c r="D2" s="7">
        <v>1.7</v>
      </c>
      <c r="E2" s="7">
        <f>C2*D2</f>
        <v>4103.9699999999993</v>
      </c>
      <c r="F2" s="7" t="s">
        <v>14</v>
      </c>
      <c r="G2" s="7" t="s">
        <v>14</v>
      </c>
    </row>
    <row r="3" spans="1:12" x14ac:dyDescent="0.35">
      <c r="A3" s="6">
        <v>2</v>
      </c>
      <c r="B3" s="7" t="s">
        <v>15</v>
      </c>
      <c r="C3" s="7">
        <v>166.9</v>
      </c>
      <c r="D3" s="7">
        <v>2.4</v>
      </c>
      <c r="E3" s="7">
        <f t="shared" ref="E3:E5" si="0">C3*D3</f>
        <v>400.56</v>
      </c>
      <c r="F3" s="7" t="s">
        <v>14</v>
      </c>
      <c r="G3" s="7" t="s">
        <v>14</v>
      </c>
    </row>
    <row r="4" spans="1:12" x14ac:dyDescent="0.35">
      <c r="A4" s="6">
        <v>3</v>
      </c>
      <c r="B4" s="7" t="s">
        <v>16</v>
      </c>
      <c r="C4" s="7">
        <v>35.6</v>
      </c>
      <c r="D4" s="7">
        <v>0.6</v>
      </c>
      <c r="E4" s="7">
        <f t="shared" si="0"/>
        <v>21.36</v>
      </c>
      <c r="F4" s="7" t="s">
        <v>14</v>
      </c>
      <c r="G4" s="7" t="s">
        <v>14</v>
      </c>
    </row>
    <row r="5" spans="1:12" x14ac:dyDescent="0.35">
      <c r="A5" s="6">
        <v>4</v>
      </c>
      <c r="B5" s="7" t="s">
        <v>17</v>
      </c>
      <c r="C5" s="7">
        <v>445</v>
      </c>
      <c r="D5" s="7">
        <v>1.7</v>
      </c>
      <c r="E5" s="7">
        <f t="shared" si="0"/>
        <v>756.5</v>
      </c>
      <c r="F5" s="7" t="s">
        <v>14</v>
      </c>
      <c r="G5" s="7" t="s">
        <v>14</v>
      </c>
      <c r="L5" t="s">
        <v>51</v>
      </c>
    </row>
    <row r="6" spans="1:12" x14ac:dyDescent="0.35">
      <c r="A6" s="8" t="s">
        <v>49</v>
      </c>
      <c r="B6" s="8"/>
      <c r="C6" s="8"/>
      <c r="D6" s="8"/>
      <c r="E6" s="8"/>
      <c r="F6" s="8"/>
      <c r="G6" s="8"/>
    </row>
    <row r="7" spans="1:12" x14ac:dyDescent="0.35">
      <c r="A7" s="2">
        <v>5</v>
      </c>
      <c r="B7" s="1" t="s">
        <v>18</v>
      </c>
      <c r="C7" s="1">
        <v>3061.6</v>
      </c>
      <c r="D7" s="1" t="s">
        <v>14</v>
      </c>
      <c r="E7" s="1" t="s">
        <v>14</v>
      </c>
      <c r="F7" s="1">
        <v>1.7</v>
      </c>
      <c r="G7" s="1">
        <v>17.600000000000001</v>
      </c>
    </row>
    <row r="8" spans="1:12" x14ac:dyDescent="0.35">
      <c r="A8" s="2">
        <v>6</v>
      </c>
      <c r="B8" s="1" t="s">
        <v>19</v>
      </c>
      <c r="C8" s="1">
        <v>311.5</v>
      </c>
      <c r="D8" s="1">
        <v>1.7</v>
      </c>
      <c r="E8" s="1">
        <f>C8*D8</f>
        <v>529.54999999999995</v>
      </c>
      <c r="F8" s="1" t="s">
        <v>14</v>
      </c>
      <c r="G8" s="1" t="s">
        <v>14</v>
      </c>
    </row>
    <row r="9" spans="1:12" x14ac:dyDescent="0.35">
      <c r="A9" s="2">
        <v>7</v>
      </c>
      <c r="B9" s="1" t="s">
        <v>20</v>
      </c>
      <c r="C9" s="1">
        <v>3373.1</v>
      </c>
      <c r="D9" s="1" t="s">
        <v>14</v>
      </c>
      <c r="E9" s="1" t="s">
        <v>14</v>
      </c>
      <c r="F9" s="1">
        <v>1.7</v>
      </c>
      <c r="G9" s="1">
        <v>17.3</v>
      </c>
    </row>
    <row r="10" spans="1:12" x14ac:dyDescent="0.35">
      <c r="A10" s="2">
        <v>8</v>
      </c>
      <c r="B10" s="1" t="s">
        <v>21</v>
      </c>
      <c r="C10" s="1">
        <v>756.5</v>
      </c>
      <c r="D10" s="1">
        <v>1.7</v>
      </c>
      <c r="E10" s="1">
        <f>C10*D10</f>
        <v>1286.05</v>
      </c>
      <c r="F10" s="1" t="s">
        <v>14</v>
      </c>
      <c r="G10" s="1" t="s">
        <v>14</v>
      </c>
    </row>
    <row r="11" spans="1:12" x14ac:dyDescent="0.35">
      <c r="A11" s="2">
        <v>9</v>
      </c>
      <c r="B11" s="1" t="s">
        <v>22</v>
      </c>
      <c r="C11" s="1">
        <v>4129.6000000000004</v>
      </c>
      <c r="D11" s="1" t="s">
        <v>14</v>
      </c>
      <c r="E11" s="1" t="s">
        <v>14</v>
      </c>
      <c r="F11" s="1">
        <v>1.7</v>
      </c>
      <c r="G11" s="1">
        <v>16.7</v>
      </c>
    </row>
    <row r="12" spans="1:12" x14ac:dyDescent="0.35">
      <c r="A12" s="2">
        <v>10</v>
      </c>
      <c r="B12" s="1" t="s">
        <v>38</v>
      </c>
      <c r="C12" s="1">
        <v>356</v>
      </c>
      <c r="D12" s="1">
        <v>2.2000000000000002</v>
      </c>
      <c r="E12" s="1">
        <f>C12*D12</f>
        <v>783.2</v>
      </c>
      <c r="F12" s="1" t="s">
        <v>14</v>
      </c>
      <c r="G12" s="1" t="s">
        <v>14</v>
      </c>
    </row>
    <row r="13" spans="1:12" x14ac:dyDescent="0.35">
      <c r="A13" s="2">
        <v>11</v>
      </c>
      <c r="B13" s="1" t="s">
        <v>23</v>
      </c>
      <c r="C13" s="1">
        <v>4485.6000000000004</v>
      </c>
      <c r="D13" s="1" t="s">
        <v>14</v>
      </c>
      <c r="E13" s="1" t="s">
        <v>14</v>
      </c>
      <c r="F13" s="1">
        <v>1.8</v>
      </c>
      <c r="G13" s="1">
        <v>19.7</v>
      </c>
    </row>
    <row r="14" spans="1:12" x14ac:dyDescent="0.35">
      <c r="A14" s="2">
        <v>12</v>
      </c>
      <c r="B14" s="1" t="s">
        <v>24</v>
      </c>
      <c r="C14" s="1">
        <v>146.80000000000001</v>
      </c>
      <c r="D14" s="1">
        <v>2.4</v>
      </c>
      <c r="E14" s="1">
        <f>C14*D14</f>
        <v>352.32</v>
      </c>
      <c r="F14" s="1" t="s">
        <v>14</v>
      </c>
      <c r="G14" s="1" t="s">
        <v>14</v>
      </c>
    </row>
    <row r="15" spans="1:12" x14ac:dyDescent="0.35">
      <c r="A15" s="2">
        <v>13</v>
      </c>
      <c r="B15" s="1" t="s">
        <v>25</v>
      </c>
      <c r="C15" s="1">
        <v>4632.3999999999996</v>
      </c>
      <c r="D15" s="1" t="s">
        <v>14</v>
      </c>
      <c r="E15" s="1">
        <f>SUM(E2:E14)</f>
        <v>8233.51</v>
      </c>
      <c r="F15" s="1">
        <v>1.8</v>
      </c>
      <c r="G15" s="1">
        <v>21.3</v>
      </c>
    </row>
    <row r="16" spans="1:12" x14ac:dyDescent="0.35">
      <c r="A16" s="8" t="s">
        <v>50</v>
      </c>
      <c r="B16" s="8"/>
      <c r="C16" s="8"/>
      <c r="D16" s="8"/>
      <c r="E16" s="8"/>
      <c r="F16" s="8"/>
      <c r="G16" s="8"/>
    </row>
    <row r="17" spans="1:7" x14ac:dyDescent="0.35">
      <c r="A17" s="2">
        <v>5</v>
      </c>
      <c r="B17" s="1" t="s">
        <v>26</v>
      </c>
      <c r="C17" s="1">
        <v>3061.6</v>
      </c>
      <c r="D17" s="1" t="s">
        <v>14</v>
      </c>
      <c r="E17" s="1" t="s">
        <v>14</v>
      </c>
      <c r="F17" s="1">
        <v>1.7</v>
      </c>
      <c r="G17" s="1">
        <v>17.600000000000001</v>
      </c>
    </row>
    <row r="18" spans="1:7" x14ac:dyDescent="0.35">
      <c r="A18" s="2">
        <v>14</v>
      </c>
      <c r="B18" s="1" t="s">
        <v>27</v>
      </c>
      <c r="C18" s="1">
        <v>146.80000000000001</v>
      </c>
      <c r="D18" s="1">
        <v>2.4</v>
      </c>
      <c r="E18" s="1">
        <f>C18*D18</f>
        <v>352.32</v>
      </c>
      <c r="F18" s="1" t="s">
        <v>14</v>
      </c>
      <c r="G18" s="1" t="s">
        <v>14</v>
      </c>
    </row>
    <row r="19" spans="1:7" x14ac:dyDescent="0.35">
      <c r="A19" s="2">
        <v>15</v>
      </c>
      <c r="B19" s="1" t="s">
        <v>28</v>
      </c>
      <c r="C19" s="1">
        <v>3208.4</v>
      </c>
      <c r="D19" s="1" t="s">
        <v>14</v>
      </c>
      <c r="E19" s="1" t="s">
        <v>14</v>
      </c>
      <c r="F19" s="1">
        <v>1.8</v>
      </c>
      <c r="G19" s="1">
        <v>20</v>
      </c>
    </row>
    <row r="20" spans="1:7" x14ac:dyDescent="0.35">
      <c r="A20" s="2">
        <v>16</v>
      </c>
      <c r="B20" s="1" t="s">
        <v>38</v>
      </c>
      <c r="C20" s="1">
        <v>356</v>
      </c>
      <c r="D20" s="1">
        <v>2.2000000000000002</v>
      </c>
      <c r="E20" s="1">
        <f>C20*D20</f>
        <v>783.2</v>
      </c>
      <c r="F20" s="1" t="s">
        <v>14</v>
      </c>
      <c r="G20" s="1" t="s">
        <v>14</v>
      </c>
    </row>
    <row r="21" spans="1:7" x14ac:dyDescent="0.35">
      <c r="A21" s="2">
        <v>17</v>
      </c>
      <c r="B21" s="1" t="s">
        <v>29</v>
      </c>
      <c r="C21" s="1">
        <v>3564.4</v>
      </c>
      <c r="D21" s="1" t="s">
        <v>14</v>
      </c>
      <c r="E21" s="1" t="s">
        <v>14</v>
      </c>
      <c r="F21" s="1">
        <v>1.8</v>
      </c>
      <c r="G21" s="1">
        <v>23.5</v>
      </c>
    </row>
    <row r="22" spans="1:7" x14ac:dyDescent="0.35">
      <c r="A22" s="2">
        <v>18</v>
      </c>
      <c r="B22" s="1" t="s">
        <v>6</v>
      </c>
      <c r="C22" s="1">
        <v>756.5</v>
      </c>
      <c r="D22" s="1">
        <v>1.7</v>
      </c>
      <c r="E22" s="1">
        <f>C22*D22</f>
        <v>1286.05</v>
      </c>
      <c r="F22" s="1" t="s">
        <v>14</v>
      </c>
      <c r="G22" s="1" t="s">
        <v>14</v>
      </c>
    </row>
    <row r="23" spans="1:7" x14ac:dyDescent="0.35">
      <c r="A23" s="2">
        <v>19</v>
      </c>
      <c r="B23" s="1" t="s">
        <v>30</v>
      </c>
      <c r="C23" s="1">
        <v>4320.8999999999996</v>
      </c>
      <c r="D23" s="1" t="s">
        <v>14</v>
      </c>
      <c r="E23" s="1" t="s">
        <v>14</v>
      </c>
      <c r="F23" s="1">
        <v>1.8</v>
      </c>
      <c r="G23" s="1">
        <v>21.8</v>
      </c>
    </row>
    <row r="24" spans="1:7" x14ac:dyDescent="0.35">
      <c r="A24" s="2">
        <v>20</v>
      </c>
      <c r="B24" s="1" t="s">
        <v>5</v>
      </c>
      <c r="C24" s="1">
        <v>311.5</v>
      </c>
      <c r="D24" s="1">
        <v>1.7</v>
      </c>
      <c r="E24" s="1">
        <f>C24*D24</f>
        <v>529.54999999999995</v>
      </c>
      <c r="F24" s="1" t="s">
        <v>14</v>
      </c>
      <c r="G24" s="1" t="s">
        <v>14</v>
      </c>
    </row>
    <row r="25" spans="1:7" x14ac:dyDescent="0.35">
      <c r="A25" s="2">
        <v>21</v>
      </c>
      <c r="B25" s="1" t="s">
        <v>31</v>
      </c>
      <c r="C25" s="1">
        <v>4632.3999999999996</v>
      </c>
      <c r="D25" s="1" t="s">
        <v>14</v>
      </c>
      <c r="E25" s="1" t="s">
        <v>14</v>
      </c>
      <c r="F25" s="1">
        <v>1.8</v>
      </c>
      <c r="G25" s="1">
        <v>21.3</v>
      </c>
    </row>
  </sheetData>
  <mergeCells count="2">
    <mergeCell ref="A6:G6"/>
    <mergeCell ref="A16:G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3388d9-314e-4294-86c7-b13e3e1771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55F58912B654AAA143FB6F23867BF" ma:contentTypeVersion="18" ma:contentTypeDescription="Create a new document." ma:contentTypeScope="" ma:versionID="ca35ef2c79184dece2382fe10a86ecc2">
  <xsd:schema xmlns:xsd="http://www.w3.org/2001/XMLSchema" xmlns:xs="http://www.w3.org/2001/XMLSchema" xmlns:p="http://schemas.microsoft.com/office/2006/metadata/properties" xmlns:ns3="5e3388d9-314e-4294-86c7-b13e3e1771a6" xmlns:ns4="b7f6fc4a-4dd4-4733-a317-024af99a3eac" targetNamespace="http://schemas.microsoft.com/office/2006/metadata/properties" ma:root="true" ma:fieldsID="11badb3ba1486ac4ed64eef28c55e54c" ns3:_="" ns4:_="">
    <xsd:import namespace="5e3388d9-314e-4294-86c7-b13e3e1771a6"/>
    <xsd:import namespace="b7f6fc4a-4dd4-4733-a317-024af99a3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388d9-314e-4294-86c7-b13e3e177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6fc4a-4dd4-4733-a317-024af99a3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93EFF-49C1-4883-A0FB-581B72B07948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7f6fc4a-4dd4-4733-a317-024af99a3eac"/>
    <ds:schemaRef ds:uri="5e3388d9-314e-4294-86c7-b13e3e1771a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8904E1D-471D-4B0D-997C-93DA4375D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DCB7F-8648-4905-9D51-EA330003B1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388d9-314e-4294-86c7-b13e3e1771a6"/>
    <ds:schemaRef ds:uri="b7f6fc4a-4dd4-4733-a317-024af99a3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Weight</vt:lpstr>
      <vt:lpstr>CG_Envelope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2025-01-30T02:14:08Z</dcterms:created>
  <dcterms:modified xsi:type="dcterms:W3CDTF">2025-01-30T05:20:21Z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0x010100DD955F58912B654AAA143FB6F23867BF</vt:lpwstr>
  </property>
</Properties>
</file>