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vo_4e3\OneDrive\Desktop\Cal Poly\AERO 444 - Aircraft Design II\"/>
    </mc:Choice>
  </mc:AlternateContent>
  <xr:revisionPtr revIDLastSave="0" documentId="13_ncr:1_{AD175B4A-4C43-4BED-B453-8D331DA419A2}" xr6:coauthVersionLast="47" xr6:coauthVersionMax="47" xr10:uidLastSave="{00000000-0000-0000-0000-000000000000}"/>
  <bookViews>
    <workbookView xWindow="-93" yWindow="-93" windowWidth="25786" windowHeight="13986" xr2:uid="{FADF4127-3137-4FB6-88FA-242C48EF07EE}"/>
  </bookViews>
  <sheets>
    <sheet name="Input Equation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7" i="3"/>
  <c r="C16" i="3"/>
  <c r="C28" i="3" s="1"/>
  <c r="C38" i="3"/>
  <c r="C35" i="3"/>
  <c r="C37" i="3"/>
  <c r="C34" i="3"/>
  <c r="C26" i="3"/>
  <c r="C27" i="3" l="1"/>
</calcChain>
</file>

<file path=xl/sharedStrings.xml><?xml version="1.0" encoding="utf-8"?>
<sst xmlns="http://schemas.openxmlformats.org/spreadsheetml/2006/main" count="81" uniqueCount="54">
  <si>
    <t>S</t>
  </si>
  <si>
    <t>C_root</t>
  </si>
  <si>
    <t>C_tip</t>
  </si>
  <si>
    <t>cbar</t>
  </si>
  <si>
    <t>Plane property numbers</t>
  </si>
  <si>
    <t>Name</t>
  </si>
  <si>
    <t>Variable</t>
  </si>
  <si>
    <t>V</t>
  </si>
  <si>
    <t>h</t>
  </si>
  <si>
    <t>Max Cruise speed</t>
  </si>
  <si>
    <t>Wing Area</t>
  </si>
  <si>
    <t>altitude</t>
  </si>
  <si>
    <t>ft^2</t>
  </si>
  <si>
    <t>kts</t>
  </si>
  <si>
    <t>ft</t>
  </si>
  <si>
    <t>Plane Geometry</t>
  </si>
  <si>
    <t>MAC</t>
  </si>
  <si>
    <t xml:space="preserve">Chord Root length </t>
  </si>
  <si>
    <t>Chord tip length</t>
  </si>
  <si>
    <t>Plane Section Geometry</t>
  </si>
  <si>
    <t>lf</t>
  </si>
  <si>
    <t>la</t>
  </si>
  <si>
    <t>lb</t>
  </si>
  <si>
    <t>lc</t>
  </si>
  <si>
    <t>length fuselage</t>
  </si>
  <si>
    <t>length nose</t>
  </si>
  <si>
    <t>length cylinder portion</t>
  </si>
  <si>
    <t>length tail</t>
  </si>
  <si>
    <t>Sweep Angle</t>
  </si>
  <si>
    <t>Lambda_0</t>
  </si>
  <si>
    <t>degrees</t>
  </si>
  <si>
    <t>Value</t>
  </si>
  <si>
    <t>Tail Section Geometry</t>
  </si>
  <si>
    <t>S_aileron</t>
  </si>
  <si>
    <t>cbar_aileron</t>
  </si>
  <si>
    <t>cbarbar_aileron</t>
  </si>
  <si>
    <t>cbarbar</t>
  </si>
  <si>
    <t>MGC</t>
  </si>
  <si>
    <t>S_elevator</t>
  </si>
  <si>
    <t>cbar_elevator</t>
  </si>
  <si>
    <t>cbarbar_elevator</t>
  </si>
  <si>
    <t>S_rudder</t>
  </si>
  <si>
    <t>cbar_rudder</t>
  </si>
  <si>
    <t>cbarbar_rudder</t>
  </si>
  <si>
    <t>Span</t>
  </si>
  <si>
    <t>b</t>
  </si>
  <si>
    <t>mean geometric chord</t>
  </si>
  <si>
    <t>area of elevator</t>
  </si>
  <si>
    <t>area of rudder</t>
  </si>
  <si>
    <t xml:space="preserve">Assume no taper mean aerodynamic chord </t>
  </si>
  <si>
    <t>Root thickness</t>
  </si>
  <si>
    <t>Tip thickness</t>
  </si>
  <si>
    <t>t_root</t>
  </si>
  <si>
    <t>t_tail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</si>
</sst>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94DD-475C-4C1A-B69B-A897EE12FF00}">
  <dimension ref="A1:H38"/>
  <sheetViews>
    <sheetView tabSelected="1" workbookViewId="0">
      <selection activeCell="F17" sqref="F17"/>
    </sheetView>
  </sheetViews>
  <sheetFormatPr defaultRowHeight="14.35" x14ac:dyDescent="0.5"/>
  <cols>
    <col min="1" max="1" width="15.234375" bestFit="1" customWidth="1"/>
    <col min="2" max="2" width="13.9375" bestFit="1" customWidth="1"/>
    <col min="6" max="6" width="16" bestFit="1" customWidth="1"/>
  </cols>
  <sheetData>
    <row r="1" spans="1:4" ht="14.7" thickBot="1" x14ac:dyDescent="0.55000000000000004"/>
    <row r="2" spans="1:4" ht="14.7" thickBot="1" x14ac:dyDescent="0.55000000000000004">
      <c r="A2" s="7" t="s">
        <v>4</v>
      </c>
      <c r="B2" s="8"/>
      <c r="C2" s="8"/>
      <c r="D2" s="9"/>
    </row>
    <row r="3" spans="1:4" ht="14.7" thickBot="1" x14ac:dyDescent="0.55000000000000004">
      <c r="A3" s="2" t="s">
        <v>5</v>
      </c>
      <c r="B3" s="3" t="s">
        <v>6</v>
      </c>
      <c r="C3" s="3" t="s">
        <v>31</v>
      </c>
      <c r="D3" s="4"/>
    </row>
    <row r="4" spans="1:4" x14ac:dyDescent="0.5">
      <c r="A4" t="s">
        <v>10</v>
      </c>
      <c r="B4" t="s">
        <v>0</v>
      </c>
      <c r="C4">
        <v>190</v>
      </c>
      <c r="D4" t="s">
        <v>12</v>
      </c>
    </row>
    <row r="5" spans="1:4" x14ac:dyDescent="0.5">
      <c r="A5" t="s">
        <v>9</v>
      </c>
      <c r="B5" t="s">
        <v>7</v>
      </c>
      <c r="C5">
        <v>329</v>
      </c>
      <c r="D5" t="s">
        <v>13</v>
      </c>
    </row>
    <row r="6" spans="1:4" x14ac:dyDescent="0.5">
      <c r="A6" t="s">
        <v>11</v>
      </c>
      <c r="B6" t="s">
        <v>8</v>
      </c>
      <c r="C6">
        <v>25000</v>
      </c>
      <c r="D6" t="s">
        <v>14</v>
      </c>
    </row>
    <row r="7" spans="1:4" x14ac:dyDescent="0.5">
      <c r="A7" t="s">
        <v>44</v>
      </c>
      <c r="B7" t="s">
        <v>45</v>
      </c>
      <c r="C7">
        <v>17.232500000000002</v>
      </c>
    </row>
    <row r="10" spans="1:4" ht="14.7" thickBot="1" x14ac:dyDescent="0.55000000000000004"/>
    <row r="11" spans="1:4" ht="14.7" thickBot="1" x14ac:dyDescent="0.55000000000000004">
      <c r="A11" s="10" t="s">
        <v>15</v>
      </c>
      <c r="B11" s="11"/>
      <c r="C11" s="11"/>
      <c r="D11" s="12"/>
    </row>
    <row r="12" spans="1:4" ht="14.7" thickBot="1" x14ac:dyDescent="0.55000000000000004">
      <c r="A12" s="2" t="s">
        <v>5</v>
      </c>
      <c r="B12" s="3" t="s">
        <v>6</v>
      </c>
      <c r="C12" s="3" t="s">
        <v>31</v>
      </c>
      <c r="D12" s="4"/>
    </row>
    <row r="13" spans="1:4" x14ac:dyDescent="0.5">
      <c r="A13" t="s">
        <v>17</v>
      </c>
      <c r="B13" t="s">
        <v>1</v>
      </c>
      <c r="C13">
        <v>7.4</v>
      </c>
      <c r="D13" t="s">
        <v>14</v>
      </c>
    </row>
    <row r="14" spans="1:4" x14ac:dyDescent="0.5">
      <c r="A14" t="s">
        <v>18</v>
      </c>
      <c r="B14" t="s">
        <v>2</v>
      </c>
      <c r="C14">
        <v>3.5</v>
      </c>
      <c r="D14" t="s">
        <v>14</v>
      </c>
    </row>
    <row r="15" spans="1:4" x14ac:dyDescent="0.5">
      <c r="A15" t="s">
        <v>37</v>
      </c>
      <c r="B15" t="s">
        <v>3</v>
      </c>
      <c r="C15">
        <v>5.45</v>
      </c>
      <c r="D15" t="s">
        <v>14</v>
      </c>
    </row>
    <row r="16" spans="1:4" x14ac:dyDescent="0.5">
      <c r="A16" s="1" t="s">
        <v>16</v>
      </c>
      <c r="B16" s="1" t="s">
        <v>36</v>
      </c>
      <c r="C16" s="1">
        <f>((2/3)*( (C13+C14-( (C13*C14)/(C13+C14) ))/(1+(C14/C13)) ) + C15)/2</f>
        <v>4.653945374968437</v>
      </c>
      <c r="D16" t="s">
        <v>14</v>
      </c>
    </row>
    <row r="17" spans="1:8" x14ac:dyDescent="0.5">
      <c r="A17" s="13" t="s">
        <v>50</v>
      </c>
      <c r="B17" s="13" t="s">
        <v>52</v>
      </c>
      <c r="C17" s="1">
        <f>0.18*C13</f>
        <v>1.3320000000000001</v>
      </c>
      <c r="D17" t="s">
        <v>14</v>
      </c>
    </row>
    <row r="18" spans="1:8" ht="14.7" thickBot="1" x14ac:dyDescent="0.55000000000000004">
      <c r="A18" s="13" t="s">
        <v>51</v>
      </c>
      <c r="B18" s="13" t="s">
        <v>53</v>
      </c>
      <c r="C18" s="1">
        <f>0.15*C14</f>
        <v>0.52500000000000002</v>
      </c>
      <c r="D18" t="s">
        <v>14</v>
      </c>
    </row>
    <row r="19" spans="1:8" ht="14.7" thickBot="1" x14ac:dyDescent="0.55000000000000004">
      <c r="A19" s="10" t="s">
        <v>19</v>
      </c>
      <c r="B19" s="11"/>
      <c r="C19" s="11"/>
      <c r="D19" s="12"/>
    </row>
    <row r="20" spans="1:8" ht="14.7" thickBot="1" x14ac:dyDescent="0.55000000000000004">
      <c r="A20" s="2" t="s">
        <v>5</v>
      </c>
      <c r="B20" s="3" t="s">
        <v>6</v>
      </c>
      <c r="C20" s="3" t="s">
        <v>31</v>
      </c>
      <c r="D20" s="4"/>
    </row>
    <row r="21" spans="1:8" x14ac:dyDescent="0.5">
      <c r="A21" t="s">
        <v>24</v>
      </c>
      <c r="B21" t="s">
        <v>20</v>
      </c>
      <c r="C21">
        <v>20.329999999999998</v>
      </c>
      <c r="D21" t="s">
        <v>14</v>
      </c>
      <c r="H21">
        <v>23018</v>
      </c>
    </row>
    <row r="22" spans="1:8" x14ac:dyDescent="0.5">
      <c r="A22" t="s">
        <v>25</v>
      </c>
      <c r="B22" t="s">
        <v>21</v>
      </c>
      <c r="C22">
        <v>7.3025000000000002</v>
      </c>
      <c r="D22" t="s">
        <v>14</v>
      </c>
      <c r="H22">
        <v>23015</v>
      </c>
    </row>
    <row r="23" spans="1:8" x14ac:dyDescent="0.5">
      <c r="A23" t="s">
        <v>26</v>
      </c>
      <c r="B23" t="s">
        <v>22</v>
      </c>
      <c r="C23">
        <v>13.2958</v>
      </c>
      <c r="D23" t="s">
        <v>14</v>
      </c>
    </row>
    <row r="24" spans="1:8" x14ac:dyDescent="0.5">
      <c r="A24" t="s">
        <v>27</v>
      </c>
      <c r="B24" t="s">
        <v>23</v>
      </c>
      <c r="C24">
        <v>14.1866</v>
      </c>
      <c r="D24" t="s">
        <v>14</v>
      </c>
    </row>
    <row r="25" spans="1:8" x14ac:dyDescent="0.5">
      <c r="A25" t="s">
        <v>28</v>
      </c>
      <c r="B25" t="s">
        <v>29</v>
      </c>
      <c r="C25">
        <v>8.7759999999999998</v>
      </c>
      <c r="D25" t="s">
        <v>30</v>
      </c>
    </row>
    <row r="26" spans="1:8" x14ac:dyDescent="0.5">
      <c r="B26" s="1" t="s">
        <v>33</v>
      </c>
      <c r="C26" s="1">
        <f>0.25*0.225*C4</f>
        <v>10.6875</v>
      </c>
    </row>
    <row r="27" spans="1:8" x14ac:dyDescent="0.5">
      <c r="B27" t="s">
        <v>34</v>
      </c>
      <c r="C27">
        <f>0.225*C16</f>
        <v>1.0471377093678984</v>
      </c>
    </row>
    <row r="28" spans="1:8" x14ac:dyDescent="0.5">
      <c r="B28" t="s">
        <v>35</v>
      </c>
      <c r="C28">
        <f>0.225*C16</f>
        <v>1.0471377093678984</v>
      </c>
    </row>
    <row r="30" spans="1:8" ht="14.7" thickBot="1" x14ac:dyDescent="0.55000000000000004"/>
    <row r="31" spans="1:8" ht="14.7" thickBot="1" x14ac:dyDescent="0.55000000000000004">
      <c r="A31" s="10" t="s">
        <v>32</v>
      </c>
      <c r="B31" s="11"/>
      <c r="C31" s="11"/>
      <c r="D31" s="12"/>
    </row>
    <row r="32" spans="1:8" ht="14.7" thickBot="1" x14ac:dyDescent="0.55000000000000004">
      <c r="A32" s="2" t="s">
        <v>5</v>
      </c>
      <c r="B32" s="3" t="s">
        <v>6</v>
      </c>
      <c r="C32" s="3" t="s">
        <v>31</v>
      </c>
      <c r="D32" s="4"/>
    </row>
    <row r="33" spans="1:4" x14ac:dyDescent="0.5">
      <c r="A33" t="s">
        <v>47</v>
      </c>
      <c r="B33" t="s">
        <v>38</v>
      </c>
      <c r="C33">
        <v>22.93844</v>
      </c>
      <c r="D33" t="s">
        <v>12</v>
      </c>
    </row>
    <row r="34" spans="1:4" x14ac:dyDescent="0.5">
      <c r="A34" t="s">
        <v>46</v>
      </c>
      <c r="B34" t="s">
        <v>39</v>
      </c>
      <c r="C34">
        <f>38.39/12 *0.25</f>
        <v>0.79979166666666668</v>
      </c>
      <c r="D34" t="s">
        <v>14</v>
      </c>
    </row>
    <row r="35" spans="1:4" x14ac:dyDescent="0.5">
      <c r="A35" s="6" t="s">
        <v>49</v>
      </c>
      <c r="B35" t="s">
        <v>40</v>
      </c>
      <c r="C35">
        <f>C34</f>
        <v>0.79979166666666668</v>
      </c>
      <c r="D35" t="s">
        <v>14</v>
      </c>
    </row>
    <row r="36" spans="1:4" x14ac:dyDescent="0.5">
      <c r="A36" s="5" t="s">
        <v>48</v>
      </c>
      <c r="B36" t="s">
        <v>41</v>
      </c>
      <c r="C36">
        <v>19.692029999999999</v>
      </c>
      <c r="D36" t="s">
        <v>12</v>
      </c>
    </row>
    <row r="37" spans="1:4" x14ac:dyDescent="0.5">
      <c r="A37" t="s">
        <v>37</v>
      </c>
      <c r="B37" t="s">
        <v>42</v>
      </c>
      <c r="C37">
        <f>48.58/12 *0.25</f>
        <v>1.0120833333333332</v>
      </c>
      <c r="D37" t="s">
        <v>14</v>
      </c>
    </row>
    <row r="38" spans="1:4" x14ac:dyDescent="0.5">
      <c r="A38" t="s">
        <v>16</v>
      </c>
      <c r="B38" t="s">
        <v>43</v>
      </c>
      <c r="C38">
        <f>C37</f>
        <v>1.0120833333333332</v>
      </c>
      <c r="D38" t="s">
        <v>14</v>
      </c>
    </row>
  </sheetData>
  <mergeCells count="4">
    <mergeCell ref="A2:D2"/>
    <mergeCell ref="A11:D11"/>
    <mergeCell ref="A19:D19"/>
    <mergeCell ref="A31:D3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Niemiec</dc:creator>
  <cp:lastModifiedBy>Roman Niemiec</cp:lastModifiedBy>
  <dcterms:created xsi:type="dcterms:W3CDTF">2025-01-13T21:53:22Z</dcterms:created>
  <dcterms:modified xsi:type="dcterms:W3CDTF">2025-01-27T20:53:26Z</dcterms:modified>
</cp:coreProperties>
</file>