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lien.cravero\source\repos\BridgesLCA\BridgesLCA\data\"/>
    </mc:Choice>
  </mc:AlternateContent>
  <xr:revisionPtr revIDLastSave="0" documentId="13_ncr:1_{87F72027-F286-4070-88CC-50C51E4FB697}" xr6:coauthVersionLast="47" xr6:coauthVersionMax="47" xr10:uidLastSave="{00000000-0000-0000-0000-000000000000}"/>
  <bookViews>
    <workbookView xWindow="-120" yWindow="-120" windowWidth="29040" windowHeight="15990" xr2:uid="{5762E621-FB6B-4264-B807-B2B391FF7D72}"/>
  </bookViews>
  <sheets>
    <sheet name="bridges_data" sheetId="3" r:id="rId1"/>
    <sheet name="Sheet1" sheetId="1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3" l="1"/>
  <c r="R9" i="3"/>
  <c r="T8" i="3"/>
  <c r="R8" i="3"/>
  <c r="R7" i="3"/>
  <c r="T6" i="3"/>
  <c r="R6" i="3"/>
  <c r="K6" i="3"/>
  <c r="T5" i="3"/>
  <c r="T4" i="3"/>
  <c r="R4" i="3"/>
  <c r="AD6" i="2"/>
  <c r="AD7" i="2"/>
  <c r="AD4" i="2"/>
  <c r="AC6" i="2"/>
  <c r="AB7" i="2"/>
  <c r="AB8" i="2"/>
  <c r="AB9" i="2"/>
  <c r="AB3" i="2"/>
  <c r="AA7" i="2"/>
  <c r="AA8" i="2"/>
  <c r="AA9" i="2"/>
  <c r="AA3" i="2"/>
  <c r="Z4" i="2"/>
  <c r="AA4" i="2" s="1"/>
  <c r="Z5" i="2"/>
  <c r="AD5" i="2" s="1"/>
  <c r="Z6" i="2"/>
  <c r="AA6" i="2" s="1"/>
  <c r="Z7" i="2"/>
  <c r="Z8" i="2"/>
  <c r="AD8" i="2" s="1"/>
  <c r="Z9" i="2"/>
  <c r="AD9" i="2" s="1"/>
  <c r="Z3" i="2"/>
  <c r="AD3" i="2" s="1"/>
  <c r="W4" i="2"/>
  <c r="AC4" i="2" s="1"/>
  <c r="W5" i="2"/>
  <c r="AC5" i="2" s="1"/>
  <c r="W6" i="2"/>
  <c r="W7" i="2"/>
  <c r="AC7" i="2" s="1"/>
  <c r="W8" i="2"/>
  <c r="X8" i="2" s="1"/>
  <c r="W9" i="2"/>
  <c r="AC9" i="2" s="1"/>
  <c r="W3" i="2"/>
  <c r="X3" i="2" s="1"/>
  <c r="Y3" i="2" s="1"/>
  <c r="V4" i="2"/>
  <c r="AB4" i="2" s="1"/>
  <c r="V5" i="2"/>
  <c r="AB5" i="2" s="1"/>
  <c r="V6" i="2"/>
  <c r="AB6" i="2" s="1"/>
  <c r="V7" i="2"/>
  <c r="V8" i="2"/>
  <c r="V9" i="2"/>
  <c r="V3" i="2"/>
  <c r="U4" i="2"/>
  <c r="X4" i="2" s="1"/>
  <c r="U5" i="2"/>
  <c r="U6" i="2"/>
  <c r="U7" i="2"/>
  <c r="U8" i="2"/>
  <c r="U9" i="2"/>
  <c r="U3" i="2"/>
  <c r="T9" i="2"/>
  <c r="R9" i="2"/>
  <c r="T8" i="2"/>
  <c r="R8" i="2"/>
  <c r="R7" i="2"/>
  <c r="T6" i="2"/>
  <c r="R6" i="2"/>
  <c r="K6" i="2"/>
  <c r="T5" i="2"/>
  <c r="T4" i="2"/>
  <c r="Y4" i="2" s="1"/>
  <c r="R4" i="2"/>
  <c r="R5" i="1"/>
  <c r="R6" i="1"/>
  <c r="R8" i="1"/>
  <c r="R7" i="1"/>
  <c r="T8" i="1"/>
  <c r="T7" i="1"/>
  <c r="T5" i="1"/>
  <c r="K5" i="1"/>
  <c r="T3" i="1"/>
  <c r="R3" i="1"/>
  <c r="T4" i="1"/>
  <c r="Y5" i="2" l="1"/>
  <c r="Y6" i="2"/>
  <c r="Y8" i="2"/>
  <c r="AA5" i="2"/>
  <c r="X9" i="2"/>
  <c r="Y9" i="2" s="1"/>
  <c r="X6" i="2"/>
  <c r="X5" i="2"/>
  <c r="AC3" i="2"/>
  <c r="X7" i="2"/>
  <c r="Y7" i="2" s="1"/>
  <c r="AC8" i="2"/>
</calcChain>
</file>

<file path=xl/sharedStrings.xml><?xml version="1.0" encoding="utf-8"?>
<sst xmlns="http://schemas.openxmlformats.org/spreadsheetml/2006/main" count="227" uniqueCount="106">
  <si>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</si>
  <si>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</si>
  <si>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</si>
  <si>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</si>
  <si>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</si>
  <si>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</si>
  <si>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</si>
  <si>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</si>
  <si>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</si>
  <si>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</si>
  <si>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</si>
  <si>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</si>
  <si>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</si>
  <si>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</si>
  <si>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</si>
  <si>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</si>
  <si>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</si>
  <si>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</si>
  <si>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</si>
  <si>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</si>
  <si>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</si>
  <si>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</si>
  <si>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</si>
  <si>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</si>
  <si>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</si>
  <si>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</si>
  <si>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</si>
  <si>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</si>
  <si>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</si>
  <si>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</si>
  <si>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</si>
  <si>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</si>
  <si>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</si>
  <si>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</si>
  <si>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</si>
  <si>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</si>
  <si>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</si>
  <si>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</si>
  <si>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</si>
  <si>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</si>
  <si>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</si>
  <si>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</si>
  <si>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</si>
  <si>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</si>
  <si>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</si>
  <si>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</si>
  <si>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</si>
  <si>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</si>
  <si>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</si>
  <si>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</si>
  <si>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</si>
  <si>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</si>
  <si>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</si>
  <si>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</si>
  <si>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</si>
  <si>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</si>
  <si>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</si>
  <si>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</si>
  <si>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</si>
  <si>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</si>
  <si>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</si>
  <si>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</si>
  <si>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</si>
  <si>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</si>
  <si>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</si>
  <si>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</si>
  <si>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</si>
  <si>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</si>
  <si>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</si>
  <si>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</si>
  <si>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</si>
  <si>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</si>
  <si>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</si>
  <si>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</si>
  <si>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</si>
  <si>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</si>
  <si>
    <t>Concrete for Piers C30</t>
  </si>
  <si>
    <t>Concrete for Deck C45</t>
  </si>
  <si>
    <t>C20</t>
  </si>
  <si>
    <t>C30</t>
  </si>
  <si>
    <t>Blinding Concrete C20</t>
  </si>
  <si>
    <t>C45</t>
  </si>
  <si>
    <t>Ratio reinforcement steel/concrete</t>
  </si>
  <si>
    <t>Concrete total (kg)</t>
  </si>
  <si>
    <t>Surface (m2)</t>
  </si>
  <si>
    <t>C20/Surface</t>
  </si>
  <si>
    <t>C30/Surface</t>
  </si>
  <si>
    <t>C45/Surface</t>
  </si>
  <si>
    <t>Structural Steel for Deck/Surface</t>
  </si>
  <si>
    <t>m</t>
  </si>
  <si>
    <t>Length</t>
  </si>
  <si>
    <t>Width</t>
  </si>
  <si>
    <t>Maximum Height</t>
  </si>
  <si>
    <t>number</t>
  </si>
  <si>
    <t>Duration of Installation</t>
  </si>
  <si>
    <t>months</t>
  </si>
  <si>
    <t>Concrete for Piles C30</t>
  </si>
  <si>
    <t xml:space="preserve"> m3</t>
  </si>
  <si>
    <t>kg</t>
  </si>
  <si>
    <t>Structural Steel for Piles</t>
  </si>
  <si>
    <t>Concrete for Foundations C30</t>
  </si>
  <si>
    <t>m3</t>
  </si>
  <si>
    <t>Concrete for Walls and Abutments C30</t>
  </si>
  <si>
    <t>Concrete for Railings C302</t>
  </si>
  <si>
    <t>Reinforcing Steel</t>
  </si>
  <si>
    <t>Concrete for Railings 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</si>
</sst>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49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730-7B98-45F4-B23C-B5F7ED65DD7F}">
  <dimension ref="A1:T9"/>
  <sheetViews>
    <sheetView tabSelected="1" topLeftCell="K1" workbookViewId="0">
      <selection activeCell="S12" sqref="S12"/>
    </sheetView>
  </sheetViews>
  <sheetFormatPr baseColWidth="10" defaultRowHeight="14.25"/>
  <cols>
    <col min="7" max="7" width="14.375" bestFit="1" customWidth="1"/>
    <col min="8" max="8" width="15.125" bestFit="1" customWidth="1"/>
    <col min="9" max="9" width="18.875" bestFit="1" customWidth="1"/>
    <col min="10" max="10" width="19.5" bestFit="1" customWidth="1"/>
    <col min="11" max="11" width="20.625" bestFit="1" customWidth="1"/>
    <col min="12" max="12" width="25.625" bestFit="1" customWidth="1"/>
    <col min="13" max="13" width="33.25" bestFit="1" customWidth="1"/>
    <col min="14" max="15" width="19.75" bestFit="1" customWidth="1"/>
    <col min="16" max="16" width="20.875" bestFit="1" customWidth="1"/>
    <col min="17" max="17" width="23.125" bestFit="1" customWidth="1"/>
    <col min="18" max="18" width="23.25" bestFit="1" customWidth="1"/>
    <col min="19" max="19" width="19.25" bestFit="1" customWidth="1"/>
    <col min="20" max="20" width="14.75" bestFit="1" customWidth="1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105</v>
      </c>
      <c r="R1" s="2" t="s">
        <v>31</v>
      </c>
      <c r="S1" s="2" t="s">
        <v>80</v>
      </c>
      <c r="T1" s="2" t="s">
        <v>104</v>
      </c>
    </row>
    <row r="2" spans="1:20">
      <c r="A2" s="1"/>
      <c r="B2" s="1"/>
      <c r="C2" s="5"/>
      <c r="D2" s="1"/>
      <c r="E2" s="2" t="s">
        <v>89</v>
      </c>
      <c r="F2" s="2" t="s">
        <v>89</v>
      </c>
      <c r="G2" s="2" t="s">
        <v>92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</row>
    <row r="3" spans="1:2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</row>
    <row r="4" spans="1:2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</row>
    <row r="5" spans="1:20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</row>
    <row r="6" spans="1:2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</row>
    <row r="7" spans="1:20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</row>
    <row r="8" spans="1:2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</row>
    <row r="9" spans="1:2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workbookViewId="0">
      <selection activeCell="J2" sqref="A1:T8"/>
    </sheetView>
  </sheetViews>
  <sheetFormatPr baseColWidth="10" defaultColWidth="8.875" defaultRowHeight="14.25"/>
  <cols>
    <col min="1" max="1" width="33.75" style="4" customWidth="1"/>
    <col min="2" max="2" width="24.875" style="4" customWidth="1"/>
    <col min="3" max="3" width="14.5" style="5" customWidth="1"/>
    <col min="4" max="4" width="18.75" style="1" bestFit="1" customWidth="1"/>
    <col min="5" max="6" width="8.875" style="2"/>
    <col min="7" max="7" width="10.375" style="2" bestFit="1" customWidth="1"/>
    <col min="8" max="8" width="19.875" style="2" bestFit="1" customWidth="1"/>
    <col min="9" max="9" width="25.25" style="2" bestFit="1" customWidth="1"/>
    <col min="10" max="10" width="19.5" style="2" bestFit="1" customWidth="1"/>
    <col min="11" max="11" width="23.5" style="2" bestFit="1" customWidth="1"/>
    <col min="12" max="12" width="24.625" style="2" bestFit="1" customWidth="1"/>
    <col min="13" max="13" width="32.625" style="2" bestFit="1" customWidth="1"/>
    <col min="14" max="15" width="15.5" style="2" bestFit="1" customWidth="1"/>
    <col min="16" max="16" width="20.5" style="2" bestFit="1" customWidth="1"/>
    <col min="17" max="17" width="17.75" style="2" bestFit="1" customWidth="1"/>
    <col min="18" max="18" width="22.625" style="2" bestFit="1" customWidth="1"/>
    <col min="19" max="19" width="15.25" style="2" bestFit="1" customWidth="1"/>
    <col min="20" max="20" width="24.75" style="2" bestFit="1" customWidth="1"/>
    <col min="21" max="16384" width="8.875" style="2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136*65</f>
        <v>8840</v>
      </c>
      <c r="S5" s="2" t="s">
        <v>55</v>
      </c>
      <c r="T5" s="2">
        <f>14165+57050+1666</f>
        <v>72881</v>
      </c>
    </row>
    <row r="6" spans="1:20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>
      <c r="E9" s="3"/>
      <c r="F9" s="3"/>
      <c r="G9" s="3"/>
    </row>
    <row r="10" spans="1:20">
      <c r="E10" s="3"/>
      <c r="F10" s="3"/>
      <c r="G10" s="3"/>
    </row>
    <row r="11" spans="1:20">
      <c r="E11" s="3"/>
      <c r="F11" s="3"/>
      <c r="G11" s="3"/>
    </row>
    <row r="12" spans="1:20">
      <c r="E12" s="3"/>
      <c r="F12" s="3"/>
      <c r="G12" s="3"/>
    </row>
    <row r="13" spans="1:20">
      <c r="E13" s="3"/>
      <c r="F13" s="3"/>
      <c r="G13" s="3"/>
    </row>
    <row r="14" spans="1:20">
      <c r="E14" s="3"/>
      <c r="F14" s="3"/>
      <c r="G14" s="3"/>
    </row>
    <row r="15" spans="1:20">
      <c r="E15" s="3"/>
      <c r="F15" s="3"/>
      <c r="G15" s="3"/>
    </row>
    <row r="16" spans="1:20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4624-FC8C-460F-B69E-766DA3D31091}">
  <dimension ref="A1:AD11"/>
  <sheetViews>
    <sheetView zoomScale="106" zoomScaleNormal="106" workbookViewId="0">
      <selection activeCell="T9" sqref="A1:T9"/>
    </sheetView>
  </sheetViews>
  <sheetFormatPr baseColWidth="10" defaultRowHeight="14.25"/>
  <cols>
    <col min="1" max="1" width="17.125" bestFit="1" customWidth="1"/>
    <col min="4" max="4" width="19" bestFit="1" customWidth="1"/>
    <col min="7" max="7" width="14.75" bestFit="1" customWidth="1"/>
    <col min="8" max="8" width="15.125" bestFit="1" customWidth="1"/>
    <col min="9" max="9" width="26.75" bestFit="1" customWidth="1"/>
    <col min="10" max="10" width="24" bestFit="1" customWidth="1"/>
    <col min="11" max="11" width="24.125" bestFit="1" customWidth="1"/>
    <col min="12" max="12" width="29.125" bestFit="1" customWidth="1"/>
    <col min="13" max="13" width="37.75" bestFit="1" customWidth="1"/>
    <col min="14" max="15" width="19.75" bestFit="1" customWidth="1"/>
    <col min="16" max="16" width="20.875" bestFit="1" customWidth="1"/>
    <col min="17" max="17" width="23.375" bestFit="1" customWidth="1"/>
    <col min="18" max="18" width="23.25" bestFit="1" customWidth="1"/>
    <col min="19" max="19" width="20.5" bestFit="1" customWidth="1"/>
    <col min="20" max="20" width="25.25" bestFit="1" customWidth="1"/>
    <col min="21" max="21" width="4.25" bestFit="1" customWidth="1"/>
    <col min="22" max="23" width="4.875" bestFit="1" customWidth="1"/>
    <col min="24" max="24" width="19.25" customWidth="1"/>
    <col min="25" max="25" width="29.25" bestFit="1" customWidth="1"/>
    <col min="30" max="30" width="28" bestFit="1" customWidth="1"/>
  </cols>
  <sheetData>
    <row r="1" spans="1:3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103</v>
      </c>
      <c r="R1" s="2" t="s">
        <v>31</v>
      </c>
      <c r="S1" s="2" t="s">
        <v>80</v>
      </c>
      <c r="T1" s="2" t="s">
        <v>104</v>
      </c>
      <c r="U1" s="2" t="s">
        <v>78</v>
      </c>
      <c r="V1" s="2" t="s">
        <v>79</v>
      </c>
      <c r="W1" s="2" t="s">
        <v>81</v>
      </c>
      <c r="X1" s="2" t="s">
        <v>83</v>
      </c>
      <c r="Y1" s="2" t="s">
        <v>82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</row>
    <row r="2" spans="1:30">
      <c r="A2" s="1"/>
      <c r="B2" s="1"/>
      <c r="C2" s="5"/>
      <c r="D2" s="1"/>
      <c r="E2" s="2" t="s">
        <v>89</v>
      </c>
      <c r="F2" s="2" t="s">
        <v>89</v>
      </c>
      <c r="G2" s="2" t="s">
        <v>92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  <c r="U3">
        <f>S3</f>
        <v>185</v>
      </c>
      <c r="V3">
        <f>J3+L3+M3+N3</f>
        <v>488</v>
      </c>
      <c r="W3">
        <f>O3</f>
        <v>283</v>
      </c>
      <c r="X3">
        <f>(U3+V3+W3)*2400</f>
        <v>2294400</v>
      </c>
      <c r="Y3" s="6">
        <f>2400*T3/X3</f>
        <v>82.51778242677824</v>
      </c>
      <c r="Z3">
        <f>E3*F3</f>
        <v>484</v>
      </c>
      <c r="AA3" s="6">
        <f>U3/Z3</f>
        <v>0.38223140495867769</v>
      </c>
      <c r="AB3" s="6">
        <f>V3/Z3</f>
        <v>1.0082644628099173</v>
      </c>
      <c r="AC3" s="6">
        <f>W3/Z3</f>
        <v>0.58471074380165289</v>
      </c>
      <c r="AD3">
        <f>P3/Z3</f>
        <v>0</v>
      </c>
    </row>
    <row r="4" spans="1:3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  <c r="U4">
        <f t="shared" ref="U4:U9" si="0">S4</f>
        <v>202</v>
      </c>
      <c r="V4">
        <f t="shared" ref="V4:V9" si="1">J4+L4+M4+N4</f>
        <v>1134</v>
      </c>
      <c r="W4">
        <f t="shared" ref="W4:W9" si="2">O4</f>
        <v>1230</v>
      </c>
      <c r="X4">
        <f t="shared" ref="X4:X9" si="3">(U4+V4+W4)*2400</f>
        <v>6158400</v>
      </c>
      <c r="Y4" s="6">
        <f t="shared" ref="Y4:Y9" si="4">2400*T4/X4</f>
        <v>124.70771628994544</v>
      </c>
      <c r="Z4">
        <f t="shared" ref="Z4:Z9" si="5">E4*F4</f>
        <v>1656</v>
      </c>
      <c r="AA4" s="6">
        <f t="shared" ref="AA4:AA9" si="6">U4/Z4</f>
        <v>0.12198067632850242</v>
      </c>
      <c r="AB4" s="6">
        <f t="shared" ref="AB4:AB9" si="7">V4/Z4</f>
        <v>0.68478260869565222</v>
      </c>
      <c r="AC4" s="6">
        <f t="shared" ref="AC4:AC9" si="8">W4/Z4</f>
        <v>0.74275362318840576</v>
      </c>
      <c r="AD4">
        <f>P4/Z4</f>
        <v>0</v>
      </c>
    </row>
    <row r="5" spans="1:30" s="19" customFormat="1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  <c r="U5" s="19">
        <f t="shared" si="0"/>
        <v>604</v>
      </c>
      <c r="V5" s="19">
        <f t="shared" si="1"/>
        <v>1613</v>
      </c>
      <c r="W5" s="19">
        <f t="shared" si="2"/>
        <v>864</v>
      </c>
      <c r="X5" s="19">
        <f t="shared" si="3"/>
        <v>7394400</v>
      </c>
      <c r="Y5" s="20">
        <f t="shared" si="4"/>
        <v>144.59591041869524</v>
      </c>
      <c r="Z5" s="19">
        <f t="shared" si="5"/>
        <v>1760</v>
      </c>
      <c r="AA5" s="20">
        <f t="shared" si="6"/>
        <v>0.3431818181818182</v>
      </c>
      <c r="AB5" s="20">
        <f t="shared" si="7"/>
        <v>0.91647727272727275</v>
      </c>
      <c r="AC5" s="20">
        <f t="shared" si="8"/>
        <v>0.49090909090909091</v>
      </c>
      <c r="AD5" s="21">
        <f t="shared" ref="AD5:AD9" si="9">P5/Z5</f>
        <v>212.21590909090909</v>
      </c>
    </row>
    <row r="6" spans="1:3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  <c r="U6">
        <f t="shared" si="0"/>
        <v>37</v>
      </c>
      <c r="V6">
        <f t="shared" si="1"/>
        <v>440</v>
      </c>
      <c r="W6">
        <f t="shared" si="2"/>
        <v>365</v>
      </c>
      <c r="X6">
        <f t="shared" si="3"/>
        <v>2020800</v>
      </c>
      <c r="Y6" s="6">
        <f t="shared" si="4"/>
        <v>86.557007125890735</v>
      </c>
      <c r="Z6">
        <f t="shared" si="5"/>
        <v>494.4</v>
      </c>
      <c r="AA6" s="6">
        <f t="shared" si="6"/>
        <v>7.4838187702265371E-2</v>
      </c>
      <c r="AB6" s="6">
        <f t="shared" si="7"/>
        <v>0.88996763754045316</v>
      </c>
      <c r="AC6" s="6">
        <f t="shared" si="8"/>
        <v>0.73826860841423947</v>
      </c>
      <c r="AD6">
        <f t="shared" si="9"/>
        <v>0</v>
      </c>
    </row>
    <row r="7" spans="1:30" s="12" customFormat="1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  <c r="U7" s="12">
        <f t="shared" si="0"/>
        <v>24</v>
      </c>
      <c r="V7" s="12">
        <f t="shared" si="1"/>
        <v>102</v>
      </c>
      <c r="W7" s="12">
        <f t="shared" si="2"/>
        <v>151</v>
      </c>
      <c r="X7" s="12">
        <f t="shared" si="3"/>
        <v>664800</v>
      </c>
      <c r="Y7" s="13">
        <f t="shared" si="4"/>
        <v>159.50180505415162</v>
      </c>
      <c r="Z7" s="12">
        <f t="shared" si="5"/>
        <v>124.74</v>
      </c>
      <c r="AA7" s="13">
        <f t="shared" si="6"/>
        <v>0.1924001924001924</v>
      </c>
      <c r="AB7" s="13">
        <f t="shared" si="7"/>
        <v>0.81770081770081771</v>
      </c>
      <c r="AC7" s="13">
        <f t="shared" si="8"/>
        <v>1.210517877184544</v>
      </c>
      <c r="AD7">
        <f t="shared" si="9"/>
        <v>0</v>
      </c>
    </row>
    <row r="8" spans="1:3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  <c r="U8">
        <f t="shared" si="0"/>
        <v>32</v>
      </c>
      <c r="V8">
        <f t="shared" si="1"/>
        <v>279</v>
      </c>
      <c r="W8">
        <f t="shared" si="2"/>
        <v>443</v>
      </c>
      <c r="X8">
        <f t="shared" si="3"/>
        <v>1809600</v>
      </c>
      <c r="Y8" s="6">
        <f t="shared" si="4"/>
        <v>117.92175066312997</v>
      </c>
      <c r="Z8">
        <f t="shared" si="5"/>
        <v>560</v>
      </c>
      <c r="AA8" s="6">
        <f t="shared" si="6"/>
        <v>5.7142857142857141E-2</v>
      </c>
      <c r="AB8" s="6">
        <f t="shared" si="7"/>
        <v>0.49821428571428572</v>
      </c>
      <c r="AC8" s="6">
        <f t="shared" si="8"/>
        <v>0.79107142857142854</v>
      </c>
      <c r="AD8">
        <f t="shared" si="9"/>
        <v>0</v>
      </c>
    </row>
    <row r="9" spans="1:3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  <c r="U9">
        <f t="shared" si="0"/>
        <v>29</v>
      </c>
      <c r="V9">
        <f t="shared" si="1"/>
        <v>319</v>
      </c>
      <c r="W9">
        <f t="shared" si="2"/>
        <v>483</v>
      </c>
      <c r="X9">
        <f t="shared" si="3"/>
        <v>1994400</v>
      </c>
      <c r="Y9" s="6">
        <f t="shared" si="4"/>
        <v>128.13598074608905</v>
      </c>
      <c r="Z9">
        <f t="shared" si="5"/>
        <v>608</v>
      </c>
      <c r="AA9" s="6">
        <f t="shared" si="6"/>
        <v>4.7697368421052634E-2</v>
      </c>
      <c r="AB9" s="6">
        <f t="shared" si="7"/>
        <v>0.52467105263157898</v>
      </c>
      <c r="AC9" s="6">
        <f t="shared" si="8"/>
        <v>0.79440789473684215</v>
      </c>
      <c r="AD9">
        <f t="shared" si="9"/>
        <v>0</v>
      </c>
    </row>
    <row r="11" spans="1:30">
      <c r="Y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bridges_data</vt:lpstr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Julien CRAVERO</cp:lastModifiedBy>
  <dcterms:created xsi:type="dcterms:W3CDTF">2024-10-08T16:18:34Z</dcterms:created>
  <dcterms:modified xsi:type="dcterms:W3CDTF">2024-10-10T13:01:31Z</dcterms:modified>
</cp:coreProperties>
</file>