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BTS\BTS.Web\AppFiles\Samples\"/>
    </mc:Choice>
  </mc:AlternateContent>
  <bookViews>
    <workbookView xWindow="0" yWindow="0" windowWidth="20490" windowHeight="7065"/>
  </bookViews>
  <sheets>
    <sheet name="DS CAP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'DS CAP'!$A$1:$AG$2</definedName>
    <definedName name="AntName">[2]Params!$A$2:$A$10</definedName>
    <definedName name="AntType">[3]Thamso!$B$2:$B$10</definedName>
    <definedName name="ApplicantIDList">[1]Applicant!$B$1:INDEX([1]Applicant!$B:$B,COUNTA([1]Applicant!$B:$B))</definedName>
    <definedName name="ApplicantNameList">[1]Applicant!$C$1:INDEX([1]Applicant!$C:$C,COUNTA([1]Applicant!$C:$C))</definedName>
    <definedName name="CH">[4]Data!$BB$3:$BB$23</definedName>
    <definedName name="CityIDList">[1]City!$B$1:INDEX([1]City!$B:$B,COUNTA([1]City!$B:$B))</definedName>
    <definedName name="CityNameList">[1]City!$C$1:INDEX([1]City!$C:$C,COUNTA([1]City!$C:$C))</definedName>
    <definedName name="LabIDList">[1]Lab!$B$1:INDEX([1]Lab!$B:$B,COUNTA([1]Lab!$B:$B))</definedName>
    <definedName name="LabNameList">[1]Lab!$C$1:INDEX([1]Lab!$C:$C,COUNTA([1]Lab!$C:$C))</definedName>
    <definedName name="loaitu">[5]Params!$H$15:$H$20</definedName>
    <definedName name="NV">[4]Drawing!$ED$1:$EL$1</definedName>
    <definedName name="OperatorIDList">[1]Operator!$B$1:INDEX([1]Operator!$B:$B,COUNTA([1]Operator!$B:$B))</definedName>
    <definedName name="OperatorNameList">[1]Operator!$C$1:INDEX([1]Operator!$C:$C,COUNTA([1]Operator!$C:$C))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G7" i="1" l="1"/>
  <c r="HF7" i="1"/>
  <c r="HE7" i="1"/>
  <c r="HD7" i="1"/>
  <c r="HH7" i="1" s="1"/>
  <c r="HB7" i="1" s="1"/>
  <c r="HC7" i="1"/>
  <c r="HA7" i="1"/>
  <c r="GZ7" i="1"/>
  <c r="GY7" i="1"/>
  <c r="GX7" i="1"/>
  <c r="GV7" i="1" s="1"/>
  <c r="GU7" i="1"/>
  <c r="GS7" i="1"/>
  <c r="GQ7" i="1"/>
  <c r="HG6" i="1"/>
  <c r="HF6" i="1"/>
  <c r="HE6" i="1"/>
  <c r="HD6" i="1"/>
  <c r="HH6" i="1" s="1"/>
  <c r="HB6" i="1" s="1"/>
  <c r="HC6" i="1"/>
  <c r="HA6" i="1"/>
  <c r="GZ6" i="1"/>
  <c r="GY6" i="1"/>
  <c r="GX6" i="1"/>
  <c r="GV6" i="1" s="1"/>
  <c r="GU6" i="1"/>
  <c r="GS6" i="1"/>
  <c r="GQ6" i="1"/>
  <c r="HG5" i="1"/>
  <c r="HF5" i="1"/>
  <c r="HE5" i="1"/>
  <c r="HD5" i="1"/>
  <c r="HH5" i="1" s="1"/>
  <c r="HB5" i="1" s="1"/>
  <c r="HC5" i="1"/>
  <c r="HA5" i="1"/>
  <c r="GZ5" i="1"/>
  <c r="GY5" i="1"/>
  <c r="GX5" i="1"/>
  <c r="GV5" i="1" s="1"/>
  <c r="GU5" i="1"/>
  <c r="GS5" i="1"/>
  <c r="GQ5" i="1"/>
  <c r="HG4" i="1"/>
  <c r="HF4" i="1"/>
  <c r="HE4" i="1"/>
  <c r="HD4" i="1"/>
  <c r="HH4" i="1" s="1"/>
  <c r="HB4" i="1" s="1"/>
  <c r="HC4" i="1"/>
  <c r="HA4" i="1"/>
  <c r="GZ4" i="1"/>
  <c r="GY4" i="1"/>
  <c r="GX4" i="1"/>
  <c r="GV4" i="1" s="1"/>
  <c r="GU4" i="1"/>
  <c r="GS4" i="1"/>
  <c r="GQ4" i="1"/>
  <c r="HG3" i="1"/>
  <c r="HF3" i="1"/>
  <c r="HE3" i="1"/>
  <c r="HD3" i="1"/>
  <c r="HH3" i="1" s="1"/>
  <c r="HB3" i="1" s="1"/>
  <c r="HC3" i="1"/>
  <c r="HA3" i="1"/>
  <c r="GZ3" i="1"/>
  <c r="GY3" i="1"/>
  <c r="GX3" i="1"/>
  <c r="GV3" i="1" s="1"/>
  <c r="GU3" i="1"/>
  <c r="GS3" i="1"/>
  <c r="GQ3" i="1"/>
  <c r="HG2" i="1"/>
  <c r="HF2" i="1"/>
  <c r="HE2" i="1"/>
  <c r="HD2" i="1"/>
  <c r="HH2" i="1" s="1"/>
  <c r="HB2" i="1" s="1"/>
  <c r="HC2" i="1"/>
  <c r="HA2" i="1"/>
  <c r="GZ2" i="1"/>
  <c r="GY2" i="1"/>
  <c r="GX2" i="1"/>
  <c r="GV2" i="1" s="1"/>
  <c r="GU2" i="1"/>
  <c r="GS2" i="1"/>
  <c r="GQ2" i="1"/>
  <c r="GN1" i="1"/>
  <c r="GL1" i="1"/>
  <c r="HI2" i="1" l="1"/>
  <c r="HI3" i="1"/>
  <c r="HI4" i="1"/>
  <c r="HI5" i="1"/>
  <c r="HI6" i="1"/>
  <c r="HI7" i="1"/>
  <c r="HK5" i="1" l="1"/>
  <c r="HJ5" i="1"/>
  <c r="HK4" i="1"/>
  <c r="HJ4" i="1"/>
  <c r="HK7" i="1"/>
  <c r="HJ7" i="1"/>
  <c r="HK3" i="1"/>
  <c r="HJ3" i="1"/>
  <c r="HK6" i="1"/>
  <c r="HJ6" i="1"/>
  <c r="HK2" i="1"/>
  <c r="HJ2" i="1"/>
</calcChain>
</file>

<file path=xl/comments1.xml><?xml version="1.0" encoding="utf-8"?>
<comments xmlns="http://schemas.openxmlformats.org/spreadsheetml/2006/main">
  <authors>
    <author>Dell</author>
    <author>Nguyen Quoc Cuong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>Dell:</t>
        </r>
        <r>
          <rPr>
            <sz val="8"/>
            <color indexed="81"/>
            <rFont val="Tahoma"/>
            <family val="2"/>
          </rPr>
          <t xml:space="preserve">
- Mã trạm BTS không quá 50 ký tự.</t>
        </r>
      </text>
    </comment>
    <comment ref="GR1" authorId="1" shapeId="0">
      <text>
        <r>
          <rPr>
            <b/>
            <sz val="9"/>
            <color indexed="81"/>
            <rFont val="Tahoma"/>
            <family val="2"/>
          </rPr>
          <t>Nguyen Quoc Cuong:</t>
        </r>
        <r>
          <rPr>
            <sz val="9"/>
            <color indexed="81"/>
            <rFont val="Tahoma"/>
            <family val="2"/>
          </rPr>
          <t xml:space="preserve">
Cần sort file DSCAP theo tỉnh và mặt trước-sau rồi mới đánh số giấy chứng nhận</t>
        </r>
      </text>
    </comment>
  </commentList>
</comments>
</file>

<file path=xl/sharedStrings.xml><?xml version="1.0" encoding="utf-8"?>
<sst xmlns="http://schemas.openxmlformats.org/spreadsheetml/2006/main" count="738" uniqueCount="332">
  <si>
    <t>No</t>
  </si>
  <si>
    <t>ApplicantID</t>
  </si>
  <si>
    <t>OperatorID</t>
  </si>
  <si>
    <t>BtsCode</t>
  </si>
  <si>
    <t>Address</t>
  </si>
  <si>
    <t>CityName</t>
  </si>
  <si>
    <t>Longtitude</t>
  </si>
  <si>
    <t>Latitude</t>
  </si>
  <si>
    <t>SubBTSQuantity</t>
  </si>
  <si>
    <t>TestReportNo</t>
  </si>
  <si>
    <t>TestReportDate</t>
  </si>
  <si>
    <t>VerifyDate</t>
  </si>
  <si>
    <t>SubBtsOperatorNames</t>
  </si>
  <si>
    <t>SubBtsCodes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</si>
  <si>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</si>
  <si>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</si>
  <si>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</si>
  <si>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</si>
  <si>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</si>
  <si>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</si>
  <si>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InCaseOfID</t>
  </si>
  <si>
    <t>SubAntenTypes</t>
  </si>
  <si>
    <t>IsPoleOnGround</t>
  </si>
  <si>
    <t>IsSafeLimit</t>
  </si>
  <si>
    <t>SafeLimitHeight</t>
  </si>
  <si>
    <t>IsHouseIn100m</t>
  </si>
  <si>
    <t>MaxHeightIn100m</t>
  </si>
  <si>
    <t>IsMeasuringExposure</t>
  </si>
  <si>
    <t>IssueCertificate</t>
  </si>
  <si>
    <t>Note</t>
  </si>
  <si>
    <t>SharedAntens</t>
  </si>
  <si>
    <t>LabID</t>
  </si>
  <si>
    <t>ReasonNoCertificate</t>
  </si>
  <si>
    <t>ApplicantName</t>
  </si>
  <si>
    <t>OperatorName</t>
  </si>
  <si>
    <t>CityID</t>
  </si>
  <si>
    <t>SubBtsOperatorName_1</t>
  </si>
  <si>
    <t>SubBtsOperatorName_2</t>
  </si>
  <si>
    <t>SubBtsOperatorName_3</t>
  </si>
  <si>
    <t>SubBtsOperatorName_4</t>
  </si>
  <si>
    <t>SubBtsOperatorName_5</t>
  </si>
  <si>
    <t>SubBtsOperatorName_6</t>
  </si>
  <si>
    <t>SubBtsOperatorID_1</t>
  </si>
  <si>
    <t>SubBtsOperatorID_2</t>
  </si>
  <si>
    <t>SubBtsOperatorID_3</t>
  </si>
  <si>
    <t>SubBtsOperatorID_4</t>
  </si>
  <si>
    <t>SubBtsOperatorID_5</t>
  </si>
  <si>
    <t>SubBtsOperatorID_6</t>
  </si>
  <si>
    <t>SubBtsOperatorIDs</t>
  </si>
  <si>
    <t>SubBtsCode_1</t>
  </si>
  <si>
    <t>SubBtsCode_2</t>
  </si>
  <si>
    <t>SubBtsCode_3</t>
  </si>
  <si>
    <t>SubBtsCode_4</t>
  </si>
  <si>
    <t>SubBtsCode_5</t>
  </si>
  <si>
    <t>SubBtsCode_6</t>
  </si>
  <si>
    <t>SubBtsEquipment_1</t>
  </si>
  <si>
    <t>SubBtsEquipment_2</t>
  </si>
  <si>
    <t>SubBtsEquipment_3</t>
  </si>
  <si>
    <t>SubBtsEquipment_4</t>
  </si>
  <si>
    <t>SubBtsEquipment_5</t>
  </si>
  <si>
    <t>SubBtsEquipment_6</t>
  </si>
  <si>
    <t>SubBtsAntenNum_1</t>
  </si>
  <si>
    <t>SubBtsAntenNum_2</t>
  </si>
  <si>
    <t>SubBtsAntenNum_3</t>
  </si>
  <si>
    <t>SubBtsAntenNum_4</t>
  </si>
  <si>
    <t>SubBtsAntenNum_5</t>
  </si>
  <si>
    <t>SubBtsAntenNum_6</t>
  </si>
  <si>
    <t>SubBtsConfiguration_1</t>
  </si>
  <si>
    <t>SubBtsConfiguration_1.1</t>
  </si>
  <si>
    <t>SubBtsConfiguration_1.2</t>
  </si>
  <si>
    <t>SubBtsConfiguration_1.3</t>
  </si>
  <si>
    <t>SubBtsConfiguration_1.4</t>
  </si>
  <si>
    <t>SubBtsConfiguration_2</t>
  </si>
  <si>
    <t>SubBtsConfiguration_2.1</t>
  </si>
  <si>
    <t>SubBtsConfiguration_2.2</t>
  </si>
  <si>
    <t>SubBtsConfiguration_2.3</t>
  </si>
  <si>
    <t>SubBtsConfiguration_2.4</t>
  </si>
  <si>
    <t>SubBtsConfiguration_3</t>
  </si>
  <si>
    <t>SubBtsConfiguration_3.1</t>
  </si>
  <si>
    <t>SubBtsConfiguration_3.2</t>
  </si>
  <si>
    <t>SubBtsConfiguration_3.3</t>
  </si>
  <si>
    <t>SubBtsConfiguration_3.4</t>
  </si>
  <si>
    <t>SubBtsConfiguration_4</t>
  </si>
  <si>
    <t>SubBtsConfiguration_4.1</t>
  </si>
  <si>
    <t>SubBtsConfiguration_4.2</t>
  </si>
  <si>
    <t>SubBtsConfiguration_4.3</t>
  </si>
  <si>
    <t>SubBtsConfiguration_4.4</t>
  </si>
  <si>
    <t>SubBtsConfiguration_5</t>
  </si>
  <si>
    <t>SubBtsConfiguration_5.1</t>
  </si>
  <si>
    <t>SubBtsConfiguration_5.2</t>
  </si>
  <si>
    <t>SubBtsConfiguration_5.3</t>
  </si>
  <si>
    <t>SubBtsConfiguration_5.4</t>
  </si>
  <si>
    <t>SubBtsConfiguration_6</t>
  </si>
  <si>
    <t>SubBtsConfiguration_6.1</t>
  </si>
  <si>
    <t>SubBtsConfiguration_6.2</t>
  </si>
  <si>
    <t>SubBtsConfiguration_6.3</t>
  </si>
  <si>
    <t>SubBtsConfiguration_6.4</t>
  </si>
  <si>
    <t>SubBtsPowerSum_1_</t>
  </si>
  <si>
    <t>SubBtsPowerSum_1.1</t>
  </si>
  <si>
    <t>SubBtsPowerSum_1.2</t>
  </si>
  <si>
    <t>SubBtsPowerSum_1.3</t>
  </si>
  <si>
    <t>SubBtsPowerSum_1.4</t>
  </si>
  <si>
    <t>SubBtsPowerSum_1</t>
  </si>
  <si>
    <t>MaxPowerSum_1</t>
  </si>
  <si>
    <t>SubBtsPowerSum_2_</t>
  </si>
  <si>
    <t>SubBtsPowerSum_2.1</t>
  </si>
  <si>
    <t>SubBtsPowerSum_2.2</t>
  </si>
  <si>
    <t>SubBtsPowerSum_2.3</t>
  </si>
  <si>
    <t>SubBtsPowerSum_2.4</t>
  </si>
  <si>
    <t>SubBtsPowerSum_2</t>
  </si>
  <si>
    <t>MaxPowerSum_2</t>
  </si>
  <si>
    <t>SubBtsPowerSum_3_</t>
  </si>
  <si>
    <t>SubBtsPowerSum_3.1</t>
  </si>
  <si>
    <t>SubBtsPowerSum_3.2</t>
  </si>
  <si>
    <t>SubBtsPowerSum_3.3</t>
  </si>
  <si>
    <t>SubBtsPowerSum_3.4</t>
  </si>
  <si>
    <t>SubBtsPowerSum_3</t>
  </si>
  <si>
    <t>MaxPowerSum_3</t>
  </si>
  <si>
    <t>SubBtsPowerSum_4_</t>
  </si>
  <si>
    <t>SubBtsPowerSum_4.1</t>
  </si>
  <si>
    <t>SubBtsPowerSum_4.2</t>
  </si>
  <si>
    <t>SubBtsPowerSum_4.3</t>
  </si>
  <si>
    <t>SubBtsPowerSum_4.4</t>
  </si>
  <si>
    <t>SubBtsPowerSum_4</t>
  </si>
  <si>
    <t>MaxPowerSum_4</t>
  </si>
  <si>
    <t>SubBtsPowerSum_5_</t>
  </si>
  <si>
    <t>SubBtsPowerSum_5.1</t>
  </si>
  <si>
    <t>SubBtsPowerSum_5.2</t>
  </si>
  <si>
    <t>SubBtsPowerSum_5.3</t>
  </si>
  <si>
    <t>SubBtsPowerSum_5.4</t>
  </si>
  <si>
    <t>SubBtsPowerSum_5</t>
  </si>
  <si>
    <t>MaxPowerSum_5</t>
  </si>
  <si>
    <t>SubBtsPowerSum_6_</t>
  </si>
  <si>
    <t>SubBtsPowerSum_6.1</t>
  </si>
  <si>
    <t>SubBtsPowerSum_6.2</t>
  </si>
  <si>
    <t>SubBtsPowerSum_6.3</t>
  </si>
  <si>
    <t>SubBtsPowerSum_6.4</t>
  </si>
  <si>
    <t>SubBtsPowerSum_6</t>
  </si>
  <si>
    <t>MaxPowerSum_6</t>
  </si>
  <si>
    <t>MaxPowerSum</t>
  </si>
  <si>
    <t>SubBtsBand_1</t>
  </si>
  <si>
    <t>SubBtsBand_2</t>
  </si>
  <si>
    <t>SubBtsBand_3</t>
  </si>
  <si>
    <t>SubBtsBand_4</t>
  </si>
  <si>
    <t>SubBtsBand_5</t>
  </si>
  <si>
    <t>SubBtsBand_6</t>
  </si>
  <si>
    <t>SubBtsAntenHeight_1_</t>
  </si>
  <si>
    <t>SubBtsAntenHeight_1.1</t>
  </si>
  <si>
    <t>SubBtsAntenHeight_1.2</t>
  </si>
  <si>
    <t>SubBtsAntenHeight_1.3</t>
  </si>
  <si>
    <t>SubBtsAntenHeight_1.4</t>
  </si>
  <si>
    <t>SubBtsAntenHeight_1</t>
  </si>
  <si>
    <t>SubBtsAntenHeight_2_</t>
  </si>
  <si>
    <t>SubBtsAntenHeight_2.1</t>
  </si>
  <si>
    <t>SubBtsAntenHeight_2.2</t>
  </si>
  <si>
    <t>SubBtsAntenHeight_2.3</t>
  </si>
  <si>
    <t>SubBtsAntenHeight_2.4</t>
  </si>
  <si>
    <t>SubBtsAntenHeight_2</t>
  </si>
  <si>
    <t>SubBtsAntenHeight_3_</t>
  </si>
  <si>
    <t>SubBtsAntenHeight_3.1</t>
  </si>
  <si>
    <t>SubBtsAntenHeight_3.2</t>
  </si>
  <si>
    <t>SubBtsAntenHeight_3.3</t>
  </si>
  <si>
    <t>SubBtsAntenHeight_3.4</t>
  </si>
  <si>
    <t>SubBtsAntenHeight_3</t>
  </si>
  <si>
    <t>SubBtsAntenHeight_4_</t>
  </si>
  <si>
    <t>SubBtsAntenHeight_4.1</t>
  </si>
  <si>
    <t>SubBtsAntenHeight_4.2</t>
  </si>
  <si>
    <t>SubBtsAntenHeight_4.3</t>
  </si>
  <si>
    <t>SubBtsAntenHeight_4.4</t>
  </si>
  <si>
    <t>SubBtsAntenHeight_4</t>
  </si>
  <si>
    <t>SubBtsAntenHeight_5_</t>
  </si>
  <si>
    <t>SubBtsAntenHeight_5.1</t>
  </si>
  <si>
    <t>SubBtsAntenHeight_5.2</t>
  </si>
  <si>
    <t>SubBtsAntenHeight_5.3</t>
  </si>
  <si>
    <t>SubBtsAntenHeight_5.4</t>
  </si>
  <si>
    <t>SubBtsAntenHeight_5</t>
  </si>
  <si>
    <t>SubBtsAntenHeight_6_</t>
  </si>
  <si>
    <t>SubBtsAntenHeight_6.1</t>
  </si>
  <si>
    <t>SubBtsAntenHeight_6.2</t>
  </si>
  <si>
    <t>SubBtsAntenHeight_6.3</t>
  </si>
  <si>
    <t>SubBtsAntenHeight_6.4</t>
  </si>
  <si>
    <t>SubBtsAntenHeight_6</t>
  </si>
  <si>
    <t>LabName</t>
  </si>
  <si>
    <t>SubBtsMinAntenHeight_1</t>
  </si>
  <si>
    <t>SubBtsMinAntenHeight_2</t>
  </si>
  <si>
    <t>SubBtsMinAntenHeight_3</t>
  </si>
  <si>
    <t>SubBtsMinAntenHeight_4</t>
  </si>
  <si>
    <t>SubBtsMinAntenHeight_5</t>
  </si>
  <si>
    <t>SubBtsMinAntenHeight_6</t>
  </si>
  <si>
    <t>MinAntenHeight</t>
  </si>
  <si>
    <t>OffsetHeight</t>
  </si>
  <si>
    <t>TotalBtsNum</t>
  </si>
  <si>
    <t>CerBtsNum</t>
  </si>
  <si>
    <t>ManageCode</t>
  </si>
  <si>
    <t>CodeID</t>
  </si>
  <si>
    <t>CertificateNum</t>
  </si>
  <si>
    <t>SerialCert</t>
  </si>
  <si>
    <t>DDMMYY</t>
  </si>
  <si>
    <t>PPTL</t>
  </si>
  <si>
    <t>IssuedDate</t>
  </si>
  <si>
    <t>ExpiredDate</t>
  </si>
  <si>
    <t>CertIssuedDate</t>
  </si>
  <si>
    <t>CertExpiredDate</t>
  </si>
  <si>
    <t>Kiểm tra tỉnh</t>
  </si>
  <si>
    <t>Kiểm tra ngày cấp BBKĐ</t>
  </si>
  <si>
    <t>Số lượng công trình thực tế</t>
  </si>
  <si>
    <t>Số công trình thực tế/ Số lượng trạm chung</t>
  </si>
  <si>
    <t>Xét công trình 2 so với công trình 1</t>
  </si>
  <si>
    <t>Xét công trình 3 so với công trình 1</t>
  </si>
  <si>
    <t>Xét công trình 4 so với công trình 1</t>
  </si>
  <si>
    <t>Xét công trình 5 so với công trình 1</t>
  </si>
  <si>
    <t>Xét công trình 6 so với công trình 1</t>
  </si>
  <si>
    <t>NoBtsPage1</t>
  </si>
  <si>
    <t>NoBtsPage2</t>
  </si>
  <si>
    <t>Có mặt sau hay không? (dùng để sort)</t>
  </si>
  <si>
    <t>Sort be-af</t>
  </si>
  <si>
    <t>VNMOBILE-HCM</t>
  </si>
  <si>
    <t>MOBIFONE</t>
  </si>
  <si>
    <t>BDGTDM007</t>
  </si>
  <si>
    <t>Số 47, đường Hoàng Văn Thụ, khu dân cư Chánh Nghĩa, phường Chánh Nghĩa, thành phố Thủ Dầu Một, tỉnh Bình Dương.</t>
  </si>
  <si>
    <t>Bình Dương</t>
  </si>
  <si>
    <t>106,665231</t>
  </si>
  <si>
    <t>10,975973</t>
  </si>
  <si>
    <t>K00461221018D005</t>
  </si>
  <si>
    <t>19/11/2018</t>
  </si>
  <si>
    <t>22/10/2018</t>
  </si>
  <si>
    <t>TỔNG CÔNG TY HẠ TẦNG MẠNG;TỔNG CÔNG TY HẠ TẦNG MẠNG;TỔNG CÔNG TY HẠ TẦNG MẠNG</t>
  </si>
  <si>
    <t>BDGTDM007;BDGTDM007;BDGTDM007</t>
  </si>
  <si>
    <t>MOTOROLA HORIZON II MACRO;ERICSSON RBS 6601;NSN FLEXI MULTIRADIO 10 (FHED)</t>
  </si>
  <si>
    <t>3;3;3</t>
  </si>
  <si>
    <t>3/3/3;2/2/2;1/1/1</t>
  </si>
  <si>
    <t>16W/16W/16W;60W/60W/60W;160W/160W/160W</t>
  </si>
  <si>
    <t>G1800;U2100;L1800</t>
  </si>
  <si>
    <t>27m/ 27m/ 27m;25m/ 25m/ 25m;25m/ 25m/ 25m</t>
  </si>
  <si>
    <t>FX-X-CDG-06T-DB-1800;S-Wave EW/EW/EW-65-18DV2/12I-F-64K-VN;S-Wave EW/EW/EW-65-18DV2/12I-F-64K-VN</t>
  </si>
  <si>
    <t>VCC2</t>
  </si>
  <si>
    <t>CHI NHÁNH VNMOBILE TẠI TPHCM</t>
  </si>
  <si>
    <t>TỔNG CÔNG TY VIỄN THÔNG MOBIFONE</t>
  </si>
  <si>
    <t>BDG</t>
  </si>
  <si>
    <t>TỔNG CÔNG TY HẠ TẦNG MẠNG</t>
  </si>
  <si>
    <t/>
  </si>
  <si>
    <t>VINAPHONE</t>
  </si>
  <si>
    <t>VINAPHONE;VINAPHONE;VINAPHONE</t>
  </si>
  <si>
    <t>MOTOROLA HORIZON II MACRO</t>
  </si>
  <si>
    <t>ERICSSON RBS 6601</t>
  </si>
  <si>
    <t>NSN FLEXI MULTIRADIO 10 (FHED)</t>
  </si>
  <si>
    <t>3/3/3</t>
  </si>
  <si>
    <t>2/2/2</t>
  </si>
  <si>
    <t>1/1/1</t>
  </si>
  <si>
    <t>16W/16W/16W</t>
  </si>
  <si>
    <t>60W/60W/60W</t>
  </si>
  <si>
    <t>160W/160W/160W</t>
  </si>
  <si>
    <t>G1800</t>
  </si>
  <si>
    <t>U2100</t>
  </si>
  <si>
    <t>L1800</t>
  </si>
  <si>
    <t>27m/ 27m/ 27m</t>
  </si>
  <si>
    <t>27m/27m/27m</t>
  </si>
  <si>
    <t>25m/ 25m/ 25m</t>
  </si>
  <si>
    <t>25m/25m/25m</t>
  </si>
  <si>
    <t>Trung tâm Kiểm định và Chứng nhận 2</t>
  </si>
  <si>
    <t>TG05</t>
  </si>
  <si>
    <t>05/03/2019</t>
  </si>
  <si>
    <t>BDGTDM013</t>
  </si>
  <si>
    <t>Số 74, đường Bùi Quốc Khánh, phường Chánh Nghĩa, thành phố Thủ Dầu Một, tỉnh Bình Dương.</t>
  </si>
  <si>
    <t>106,66202</t>
  </si>
  <si>
    <t>10,9625</t>
  </si>
  <si>
    <t>K00462221018D005</t>
  </si>
  <si>
    <t>BDGTDM013;BDGTDM013;BDGTDM013</t>
  </si>
  <si>
    <t>MOTOROLA HORIZON II MACRO;ERICSSON RBS 3206;NSN FLEXI MULTIRADIO 10 (FHED)</t>
  </si>
  <si>
    <t>2/2/2;2/2/2;1/1/1</t>
  </si>
  <si>
    <t>20W/20W/20W;40W/40W/40W;160W/160W/160W</t>
  </si>
  <si>
    <t>G900;U2100;L1800</t>
  </si>
  <si>
    <t>47m/ 47m/ 47m;35m/ 35m/ 35m;35m/ 35m/ 35m</t>
  </si>
  <si>
    <t>FX-X-CG-00T-900;S-Wave EW/EW/EW-65-18DV2/12I-F-64K-VN;S-Wave EW/EW/EW-65-18DV2/12I-F-64K-VN</t>
  </si>
  <si>
    <t>ERICSSON RBS 3206</t>
  </si>
  <si>
    <t>20W/20W/20W</t>
  </si>
  <si>
    <t>40W/40W/40W</t>
  </si>
  <si>
    <t>G900</t>
  </si>
  <si>
    <t>47m/ 47m/ 47m</t>
  </si>
  <si>
    <t>47m/47m/47m</t>
  </si>
  <si>
    <t>35m/ 35m/ 35m</t>
  </si>
  <si>
    <t>35m/35m/35m</t>
  </si>
  <si>
    <t>BDGTDM014</t>
  </si>
  <si>
    <t>Số 104/6, đường Bàu Bàng, phường Chánh Nghĩa, thành phố Thủ Dầu Một, tỉnh Bình Dương.</t>
  </si>
  <si>
    <t>106,656244</t>
  </si>
  <si>
    <t>10,973269</t>
  </si>
  <si>
    <t>K00463221018D005</t>
  </si>
  <si>
    <t>BDGTDM014;BDGTDM014;BDGTDM014</t>
  </si>
  <si>
    <t>33m/ 33m/ 33m;26m/ 26m/ 26m;26m/ 26m/ 26m</t>
  </si>
  <si>
    <t>33m/ 33m/ 33m</t>
  </si>
  <si>
    <t>33m/33m/33m</t>
  </si>
  <si>
    <t>26m/ 26m/ 26m</t>
  </si>
  <si>
    <t>26m/26m/26m</t>
  </si>
  <si>
    <t>BDGTDM017</t>
  </si>
  <si>
    <t>Số 3, đường Chùa Hội Khánh, phường Phú Cường, thành phố Thủ Dầu Một, tỉnh Bình Dương.</t>
  </si>
  <si>
    <t>106,658003</t>
  </si>
  <si>
    <t>10,981745</t>
  </si>
  <si>
    <t>K00464221018D005</t>
  </si>
  <si>
    <t>BDGTDM017;BDGTDM017;BDGTDM017</t>
  </si>
  <si>
    <t>MOTOROLA HORIZON II MACRO;ERICSSON RBS 3418;NSN FLEXI MULTIRADIO 10 (FHED)</t>
  </si>
  <si>
    <t>4/4/4;2/2/2;1/1/1</t>
  </si>
  <si>
    <t>20W/20W/20W;60W/60W/60W;160W/160W/160W</t>
  </si>
  <si>
    <t>27m/ 27m/ 27m;24m/ 24m/ 24m;24m/ 24m/ 24m</t>
  </si>
  <si>
    <t>ERICSSON RBS 3418</t>
  </si>
  <si>
    <t>4/4/4</t>
  </si>
  <si>
    <t>24m/ 24m/ 24m</t>
  </si>
  <si>
    <t>24m/24m/24m</t>
  </si>
  <si>
    <t>BDGTDM022</t>
  </si>
  <si>
    <t>Số 54-D2, khu dân cư Phú Hòa, phường Phú Hòa, thành phố Thủ Dầu Một, tỉnh Bình Dương.</t>
  </si>
  <si>
    <t>106,67883</t>
  </si>
  <si>
    <t>10,97394</t>
  </si>
  <si>
    <t>K00465221018D005</t>
  </si>
  <si>
    <t>BDGTDM022;BDGTDM022;BDGTDM022</t>
  </si>
  <si>
    <t>28m/ 28m/ 28m;30m/ 30m/ 30m;30m/ 30m/ 30m</t>
  </si>
  <si>
    <t>28m/ 28m/ 28m</t>
  </si>
  <si>
    <t>28m/28m/28m</t>
  </si>
  <si>
    <t>30m/ 30m/ 30m</t>
  </si>
  <si>
    <t>30m/30m/30m</t>
  </si>
  <si>
    <t>BDGTDM036</t>
  </si>
  <si>
    <t>Số 108/15, đường 30 Tháng 4, khu phố 2, phường Phú Hòa, thành phố Thủ Dầu Một, tỉnh Bình Dương.</t>
  </si>
  <si>
    <t>106,671208</t>
  </si>
  <si>
    <t>10,97728</t>
  </si>
  <si>
    <t>K00476241018D005</t>
  </si>
  <si>
    <t>24/10/2018</t>
  </si>
  <si>
    <t>BDGTDM036;BDGTDM036;BDGTDM036</t>
  </si>
  <si>
    <t>2/4/4;2/2/2;1/1/1</t>
  </si>
  <si>
    <t>23m/ 23m/ 23m;28,5m/ 28,5m/ 28,5m;28m/ 28m/ 28m</t>
  </si>
  <si>
    <t>2/4/4</t>
  </si>
  <si>
    <t>23m/ 23m/ 23m</t>
  </si>
  <si>
    <t>23m/23m/23m</t>
  </si>
  <si>
    <t>28,5m/ 28,5m/ 28,5m</t>
  </si>
  <si>
    <t>28,5m/28,5m/28,5m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</si>
</sst>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/mm/yyyy;@"/>
    <numFmt numFmtId="166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164" fontId="4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1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1" fontId="3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1" applyFont="1" applyFill="1" applyBorder="1" applyAlignment="1" applyProtection="1">
      <alignment horizontal="center" vertical="center" wrapText="1"/>
      <protection locked="0"/>
    </xf>
    <xf numFmtId="0" fontId="3" fillId="7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3" fillId="8" borderId="1" xfId="1" applyFont="1" applyFill="1" applyBorder="1" applyAlignment="1" applyProtection="1">
      <alignment horizontal="center" vertical="center" wrapText="1"/>
      <protection locked="0"/>
    </xf>
    <xf numFmtId="0" fontId="6" fillId="9" borderId="0" xfId="1" applyFont="1" applyFill="1" applyAlignment="1" applyProtection="1">
      <alignment horizontal="center" vertical="center" wrapText="1"/>
      <protection locked="0"/>
    </xf>
    <xf numFmtId="164" fontId="4" fillId="9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9" borderId="1" xfId="1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vertical="center" wrapText="1"/>
      <protection locked="0"/>
    </xf>
    <xf numFmtId="0" fontId="1" fillId="10" borderId="1" xfId="0" applyFont="1" applyFill="1" applyBorder="1" applyAlignment="1" applyProtection="1">
      <alignment vertical="center" wrapText="1"/>
      <protection locked="0"/>
    </xf>
    <xf numFmtId="0" fontId="7" fillId="11" borderId="2" xfId="0" applyFont="1" applyFill="1" applyBorder="1" applyAlignment="1" applyProtection="1">
      <alignment horizontal="center" vertical="center" wrapText="1"/>
      <protection locked="0"/>
    </xf>
    <xf numFmtId="49" fontId="7" fillId="11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8" fillId="11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1" applyFill="1" applyAlignment="1">
      <alignment horizontal="center"/>
    </xf>
    <xf numFmtId="0" fontId="2" fillId="0" borderId="2" xfId="1" applyFill="1" applyBorder="1" applyAlignment="1" applyProtection="1">
      <alignment horizontal="center" vertical="center" wrapText="1"/>
      <protection locked="0"/>
    </xf>
    <xf numFmtId="165" fontId="2" fillId="0" borderId="2" xfId="1" applyNumberFormat="1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vertical="center" wrapText="1"/>
      <protection locked="0"/>
    </xf>
    <xf numFmtId="0" fontId="9" fillId="0" borderId="2" xfId="1" applyFont="1" applyFill="1" applyBorder="1" applyAlignment="1" applyProtection="1">
      <alignment horizontal="center" vertical="center" wrapText="1"/>
      <protection locked="0"/>
    </xf>
    <xf numFmtId="166" fontId="10" fillId="0" borderId="2" xfId="1" applyNumberFormat="1" applyFont="1" applyFill="1" applyBorder="1" applyAlignment="1" applyProtection="1">
      <alignment horizontal="center" vertical="center" wrapText="1"/>
      <protection locked="0"/>
    </xf>
    <xf numFmtId="14" fontId="9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2" fillId="0" borderId="0" xfId="1" applyFill="1" applyAlignment="1">
      <alignment vertical="center" wrapText="1"/>
    </xf>
    <xf numFmtId="0" fontId="2" fillId="0" borderId="0" xfId="1" applyFill="1"/>
    <xf numFmtId="0" fontId="12" fillId="0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49" fontId="2" fillId="0" borderId="0" xfId="1" applyNumberFormat="1" applyFill="1"/>
  </cellXfs>
  <cellStyles count="2">
    <cellStyle name="Normal" xfId="0" builtinId="0"/>
    <cellStyle name="Normal 2" xfId="1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nh%20-%20File%20Mau%20GCN%20-%20XYZ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018\Phong%20Kiem%20dinh\1.%20Kiem%20dinh\Soft\V11\BBKD_71%20(140)_DDMMYY_Doan%20Loc%20(2014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ướng dẫn"/>
      <sheetName val="InCaseOf"/>
      <sheetName val="Lab"/>
      <sheetName val="City"/>
      <sheetName val="Operator"/>
      <sheetName val="Applicant"/>
      <sheetName val="Profile"/>
      <sheetName val="BTS"/>
      <sheetName val="Input"/>
      <sheetName val="Check"/>
      <sheetName val="Certificate"/>
      <sheetName val="DS CAP"/>
      <sheetName val="NoCertificate"/>
      <sheetName val="MauGCN"/>
      <sheetName val="LP"/>
      <sheetName val="DS1"/>
      <sheetName val="DS2"/>
      <sheetName val="GCN1"/>
      <sheetName val="GCN2"/>
      <sheetName val="GCN3"/>
      <sheetName val="GCN4"/>
    </sheetNames>
    <sheetDataSet>
      <sheetData sheetId="0"/>
      <sheetData sheetId="1"/>
      <sheetData sheetId="2">
        <row r="1">
          <cell r="B1" t="str">
            <v>ID</v>
          </cell>
          <cell r="C1" t="str">
            <v>Name</v>
          </cell>
        </row>
        <row r="2">
          <cell r="B2" t="str">
            <v>VCC2</v>
          </cell>
          <cell r="C2" t="str">
            <v>Trung tâm Kiểm định và Chứng nhận 2</v>
          </cell>
        </row>
      </sheetData>
      <sheetData sheetId="3">
        <row r="1">
          <cell r="B1" t="str">
            <v>ID</v>
          </cell>
          <cell r="C1" t="str">
            <v>Name</v>
          </cell>
        </row>
        <row r="2">
          <cell r="B2" t="str">
            <v>AGG</v>
          </cell>
          <cell r="C2" t="str">
            <v>An Giang</v>
          </cell>
        </row>
        <row r="3">
          <cell r="B3" t="str">
            <v>BDG</v>
          </cell>
          <cell r="C3" t="str">
            <v>Bình Dương</v>
          </cell>
        </row>
        <row r="4">
          <cell r="B4" t="str">
            <v>BLU</v>
          </cell>
          <cell r="C4" t="str">
            <v>Bạc Liêu</v>
          </cell>
        </row>
        <row r="5">
          <cell r="B5" t="str">
            <v>BPC</v>
          </cell>
          <cell r="C5" t="str">
            <v>Bình Phước</v>
          </cell>
        </row>
        <row r="6">
          <cell r="B6" t="str">
            <v>VTU</v>
          </cell>
          <cell r="C6" t="str">
            <v>Bà Rịa - Vũng Tàu</v>
          </cell>
        </row>
        <row r="7">
          <cell r="B7" t="str">
            <v>BTN</v>
          </cell>
          <cell r="C7" t="str">
            <v>Bình Thuận</v>
          </cell>
        </row>
        <row r="8">
          <cell r="B8" t="str">
            <v>BTE</v>
          </cell>
          <cell r="C8" t="str">
            <v>Bến Tre</v>
          </cell>
        </row>
        <row r="9">
          <cell r="B9" t="str">
            <v>CMU</v>
          </cell>
          <cell r="C9" t="str">
            <v>Cà Mau</v>
          </cell>
        </row>
        <row r="10">
          <cell r="B10" t="str">
            <v>CTO</v>
          </cell>
          <cell r="C10" t="str">
            <v>Cần Thơ</v>
          </cell>
        </row>
        <row r="11">
          <cell r="B11" t="str">
            <v>DNI</v>
          </cell>
          <cell r="C11" t="str">
            <v>Đồng Nai</v>
          </cell>
        </row>
        <row r="12">
          <cell r="B12" t="str">
            <v>DTP</v>
          </cell>
          <cell r="C12" t="str">
            <v>Đồng Tháp</v>
          </cell>
        </row>
        <row r="13">
          <cell r="B13" t="str">
            <v>HCM</v>
          </cell>
          <cell r="C13" t="str">
            <v>Hồ Chí Minh</v>
          </cell>
        </row>
        <row r="14">
          <cell r="B14" t="str">
            <v>HGG</v>
          </cell>
          <cell r="C14" t="str">
            <v>Hậu Giang</v>
          </cell>
        </row>
        <row r="15">
          <cell r="B15" t="str">
            <v>KGG</v>
          </cell>
          <cell r="C15" t="str">
            <v>Kiên Giang</v>
          </cell>
        </row>
        <row r="16">
          <cell r="B16" t="str">
            <v>LAN</v>
          </cell>
          <cell r="C16" t="str">
            <v>Long An</v>
          </cell>
        </row>
        <row r="17">
          <cell r="B17" t="str">
            <v>LDG</v>
          </cell>
          <cell r="C17" t="str">
            <v>Lâm Đồng</v>
          </cell>
        </row>
        <row r="18">
          <cell r="B18" t="str">
            <v>NTN</v>
          </cell>
          <cell r="C18" t="str">
            <v>Ninh Thuận</v>
          </cell>
        </row>
        <row r="19">
          <cell r="B19" t="str">
            <v>STG</v>
          </cell>
          <cell r="C19" t="str">
            <v>Sóc Trăng</v>
          </cell>
        </row>
        <row r="20">
          <cell r="B20" t="str">
            <v>TGG</v>
          </cell>
          <cell r="C20" t="str">
            <v>Tiền Giang</v>
          </cell>
        </row>
        <row r="21">
          <cell r="B21" t="str">
            <v>TNH</v>
          </cell>
          <cell r="C21" t="str">
            <v>Tây Ninh</v>
          </cell>
        </row>
        <row r="22">
          <cell r="B22" t="str">
            <v>TVH</v>
          </cell>
          <cell r="C22" t="str">
            <v>Trà Vinh</v>
          </cell>
        </row>
        <row r="23">
          <cell r="B23" t="str">
            <v>VLG</v>
          </cell>
          <cell r="C23" t="str">
            <v>Vĩnh Long</v>
          </cell>
        </row>
      </sheetData>
      <sheetData sheetId="4">
        <row r="1">
          <cell r="B1" t="str">
            <v>ID</v>
          </cell>
          <cell r="C1" t="str">
            <v>Name</v>
          </cell>
        </row>
        <row r="2">
          <cell r="B2" t="str">
            <v>GTEL</v>
          </cell>
          <cell r="C2" t="str">
            <v>CÔNG TY CỔ PHẦN VIỄN THÔNG DI ĐỘNG TOÀN CẦU</v>
          </cell>
        </row>
        <row r="3">
          <cell r="B3" t="str">
            <v>MOBIFONE</v>
          </cell>
          <cell r="C3" t="str">
            <v>TỔNG CÔNG TY VIỄN THÔNG MOBIFONE</v>
          </cell>
        </row>
        <row r="4">
          <cell r="B4" t="str">
            <v>VIETTEL</v>
          </cell>
          <cell r="C4" t="str">
            <v>TỔNG CÔNG TY MẠNG LƯỚI VIETTEL</v>
          </cell>
        </row>
        <row r="5">
          <cell r="B5" t="str">
            <v>VINAPHONE</v>
          </cell>
          <cell r="C5" t="str">
            <v>TỔNG CÔNG TY HẠ TẦNG MẠNG</v>
          </cell>
        </row>
        <row r="6">
          <cell r="B6" t="str">
            <v>VNMOBILE</v>
          </cell>
          <cell r="C6" t="str">
            <v>CÔNG TY CỔ PHẦN VIỄN THÔNG HÀ NỘI</v>
          </cell>
        </row>
      </sheetData>
      <sheetData sheetId="5">
        <row r="1">
          <cell r="B1" t="str">
            <v>ID</v>
          </cell>
          <cell r="C1" t="str">
            <v>Name</v>
          </cell>
        </row>
        <row r="2">
          <cell r="B2" t="str">
            <v>VNMOBILE-HCM</v>
          </cell>
          <cell r="C2" t="str">
            <v>CHI NHÁNH VNMOBILE TẠI TPHCM</v>
          </cell>
        </row>
      </sheetData>
      <sheetData sheetId="6"/>
      <sheetData sheetId="7"/>
      <sheetData sheetId="8"/>
      <sheetData sheetId="9">
        <row r="1">
          <cell r="GL1">
            <v>10</v>
          </cell>
          <cell r="GN1">
            <v>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HK7"/>
  <sheetViews>
    <sheetView tabSelected="1" topLeftCell="CT1" zoomScale="85" zoomScaleNormal="85" workbookViewId="0">
      <selection activeCell="GR2" sqref="GR2"/>
    </sheetView>
  </sheetViews>
  <sheetFormatPr defaultColWidth="9.140625" defaultRowHeight="12.75" x14ac:dyDescent="0.2"/>
  <cols>
    <col min="1" max="1" width="5" style="23" bestFit="1" customWidth="1"/>
    <col min="2" max="2" width="17.140625" style="36" bestFit="1" customWidth="1"/>
    <col min="3" max="3" width="16.7109375" style="23" bestFit="1" customWidth="1"/>
    <col min="4" max="4" width="16" style="23" customWidth="1"/>
    <col min="5" max="5" width="54.140625" style="23" customWidth="1"/>
    <col min="6" max="6" width="16.5703125" style="23" customWidth="1"/>
    <col min="7" max="7" width="13.5703125" style="23" bestFit="1" customWidth="1"/>
    <col min="8" max="8" width="12.28515625" style="35" bestFit="1" customWidth="1"/>
    <col min="9" max="9" width="10.5703125" style="37" customWidth="1"/>
    <col min="10" max="10" width="23.140625" style="35" customWidth="1"/>
    <col min="11" max="12" width="11.28515625" style="38" bestFit="1" customWidth="1"/>
    <col min="13" max="13" width="33.28515625" style="35" customWidth="1"/>
    <col min="14" max="15" width="15.28515625" style="35" customWidth="1"/>
    <col min="16" max="16" width="9.140625" style="35"/>
    <col min="17" max="17" width="15.42578125" style="35" bestFit="1" customWidth="1"/>
    <col min="18" max="18" width="42.140625" style="35" customWidth="1"/>
    <col min="19" max="19" width="27.28515625" style="35" customWidth="1"/>
    <col min="20" max="20" width="14.28515625" style="35" customWidth="1"/>
    <col min="21" max="21" width="7.7109375" style="35" customWidth="1"/>
    <col min="22" max="22" width="20.42578125" style="35" customWidth="1"/>
    <col min="23" max="24" width="10.5703125" style="35" customWidth="1"/>
    <col min="25" max="29" width="13" style="35" customWidth="1"/>
    <col min="30" max="30" width="32.28515625" style="35" customWidth="1"/>
    <col min="31" max="31" width="14.140625" style="35" customWidth="1"/>
    <col min="32" max="32" width="10.7109375" style="35" customWidth="1"/>
    <col min="33" max="33" width="24.7109375" style="35" customWidth="1"/>
    <col min="34" max="34" width="4.7109375" style="35" customWidth="1"/>
    <col min="35" max="35" width="15.42578125" style="35" bestFit="1" customWidth="1"/>
    <col min="36" max="36" width="15.85546875" style="35" customWidth="1"/>
    <col min="37" max="37" width="9.140625" style="23"/>
    <col min="38" max="183" width="9.140625" style="35"/>
    <col min="184" max="184" width="9.5703125" style="35" bestFit="1" customWidth="1"/>
    <col min="185" max="190" width="9.140625" style="35"/>
    <col min="191" max="192" width="13" style="35" customWidth="1"/>
    <col min="193" max="198" width="9.140625" style="35"/>
    <col min="199" max="202" width="15.140625" style="35" customWidth="1"/>
    <col min="203" max="219" width="14.140625" style="35" customWidth="1"/>
    <col min="220" max="16384" width="9.140625" style="35"/>
  </cols>
  <sheetData>
    <row r="1" spans="1:219" s="23" customFormat="1" ht="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6" t="s">
        <v>29</v>
      </c>
      <c r="AE1" s="7" t="s">
        <v>30</v>
      </c>
      <c r="AF1" s="1" t="s">
        <v>31</v>
      </c>
      <c r="AG1" s="1" t="s">
        <v>32</v>
      </c>
      <c r="AH1" s="8"/>
      <c r="AI1" s="9" t="s">
        <v>33</v>
      </c>
      <c r="AJ1" s="9" t="s">
        <v>34</v>
      </c>
      <c r="AK1" s="10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1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1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1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1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1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1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1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1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2" t="s">
        <v>102</v>
      </c>
      <c r="DA1" s="12" t="s">
        <v>103</v>
      </c>
      <c r="DB1" s="11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2" t="s">
        <v>109</v>
      </c>
      <c r="DH1" s="12" t="s">
        <v>110</v>
      </c>
      <c r="DI1" s="11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2" t="s">
        <v>116</v>
      </c>
      <c r="DO1" s="12" t="s">
        <v>117</v>
      </c>
      <c r="DP1" s="11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2" t="s">
        <v>123</v>
      </c>
      <c r="DV1" s="12" t="s">
        <v>124</v>
      </c>
      <c r="DW1" s="11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2" t="s">
        <v>130</v>
      </c>
      <c r="EC1" s="12" t="s">
        <v>131</v>
      </c>
      <c r="ED1" s="11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2" t="s">
        <v>137</v>
      </c>
      <c r="EJ1" s="12" t="s">
        <v>138</v>
      </c>
      <c r="EK1" s="12" t="s">
        <v>139</v>
      </c>
      <c r="EL1" s="13" t="s">
        <v>140</v>
      </c>
      <c r="EM1" s="13" t="s">
        <v>141</v>
      </c>
      <c r="EN1" s="13" t="s">
        <v>142</v>
      </c>
      <c r="EO1" s="13" t="s">
        <v>143</v>
      </c>
      <c r="EP1" s="13" t="s">
        <v>144</v>
      </c>
      <c r="EQ1" s="13" t="s">
        <v>145</v>
      </c>
      <c r="ER1" s="11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2" t="s">
        <v>151</v>
      </c>
      <c r="EX1" s="11" t="s">
        <v>152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2" t="s">
        <v>157</v>
      </c>
      <c r="FD1" s="11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2" t="s">
        <v>163</v>
      </c>
      <c r="FJ1" s="11" t="s">
        <v>164</v>
      </c>
      <c r="FK1" s="10" t="s">
        <v>165</v>
      </c>
      <c r="FL1" s="10" t="s">
        <v>166</v>
      </c>
      <c r="FM1" s="10" t="s">
        <v>167</v>
      </c>
      <c r="FN1" s="10" t="s">
        <v>168</v>
      </c>
      <c r="FO1" s="12" t="s">
        <v>169</v>
      </c>
      <c r="FP1" s="11" t="s">
        <v>170</v>
      </c>
      <c r="FQ1" s="10" t="s">
        <v>171</v>
      </c>
      <c r="FR1" s="10" t="s">
        <v>172</v>
      </c>
      <c r="FS1" s="10" t="s">
        <v>173</v>
      </c>
      <c r="FT1" s="10" t="s">
        <v>174</v>
      </c>
      <c r="FU1" s="12" t="s">
        <v>175</v>
      </c>
      <c r="FV1" s="11" t="s">
        <v>176</v>
      </c>
      <c r="FW1" s="10" t="s">
        <v>177</v>
      </c>
      <c r="FX1" s="10" t="s">
        <v>178</v>
      </c>
      <c r="FY1" s="10" t="s">
        <v>179</v>
      </c>
      <c r="FZ1" s="10" t="s">
        <v>180</v>
      </c>
      <c r="GA1" s="12" t="s">
        <v>181</v>
      </c>
      <c r="GB1" s="11" t="s">
        <v>182</v>
      </c>
      <c r="GC1" s="14" t="s">
        <v>183</v>
      </c>
      <c r="GD1" s="14" t="s">
        <v>184</v>
      </c>
      <c r="GE1" s="14" t="s">
        <v>185</v>
      </c>
      <c r="GF1" s="14" t="s">
        <v>186</v>
      </c>
      <c r="GG1" s="14" t="s">
        <v>187</v>
      </c>
      <c r="GH1" s="14" t="s">
        <v>188</v>
      </c>
      <c r="GI1" s="15" t="s">
        <v>189</v>
      </c>
      <c r="GJ1" s="16" t="s">
        <v>190</v>
      </c>
      <c r="GK1" s="17" t="s">
        <v>191</v>
      </c>
      <c r="GL1" s="18">
        <f>[1]Check!GL1</f>
        <v>10</v>
      </c>
      <c r="GM1" s="17" t="s">
        <v>192</v>
      </c>
      <c r="GN1" s="18">
        <f>[1]Check!GN1</f>
        <v>6</v>
      </c>
      <c r="GO1" s="19" t="s">
        <v>193</v>
      </c>
      <c r="GP1" s="19" t="s">
        <v>194</v>
      </c>
      <c r="GQ1" s="19" t="s">
        <v>195</v>
      </c>
      <c r="GR1" s="19" t="s">
        <v>196</v>
      </c>
      <c r="GS1" s="20" t="s">
        <v>197</v>
      </c>
      <c r="GT1" s="19" t="s">
        <v>198</v>
      </c>
      <c r="GU1" s="19" t="s">
        <v>199</v>
      </c>
      <c r="GV1" s="19" t="s">
        <v>200</v>
      </c>
      <c r="GW1" s="19" t="s">
        <v>201</v>
      </c>
      <c r="GX1" s="19" t="s">
        <v>202</v>
      </c>
      <c r="GY1" s="21" t="s">
        <v>203</v>
      </c>
      <c r="GZ1" s="21" t="s">
        <v>204</v>
      </c>
      <c r="HA1" s="22" t="s">
        <v>205</v>
      </c>
      <c r="HB1" s="22" t="s">
        <v>206</v>
      </c>
      <c r="HC1" s="22" t="s">
        <v>207</v>
      </c>
      <c r="HD1" s="22" t="s">
        <v>208</v>
      </c>
      <c r="HE1" s="22" t="s">
        <v>209</v>
      </c>
      <c r="HF1" s="22" t="s">
        <v>210</v>
      </c>
      <c r="HG1" s="22" t="s">
        <v>211</v>
      </c>
      <c r="HH1" s="22" t="s">
        <v>212</v>
      </c>
      <c r="HI1" s="22" t="s">
        <v>213</v>
      </c>
      <c r="HJ1" s="22" t="s">
        <v>214</v>
      </c>
      <c r="HK1" s="22" t="s">
        <v>215</v>
      </c>
    </row>
    <row r="2" spans="1:219" s="34" customFormat="1" ht="89.25" x14ac:dyDescent="0.25">
      <c r="A2" s="24">
        <v>1</v>
      </c>
      <c r="B2" s="24" t="s">
        <v>216</v>
      </c>
      <c r="C2" s="24" t="s">
        <v>217</v>
      </c>
      <c r="D2" s="24" t="s">
        <v>218</v>
      </c>
      <c r="E2" s="24" t="s">
        <v>219</v>
      </c>
      <c r="F2" s="24" t="s">
        <v>220</v>
      </c>
      <c r="G2" s="24" t="s">
        <v>221</v>
      </c>
      <c r="H2" s="24" t="s">
        <v>222</v>
      </c>
      <c r="I2" s="24">
        <v>3</v>
      </c>
      <c r="J2" s="24" t="s">
        <v>223</v>
      </c>
      <c r="K2" s="25" t="s">
        <v>224</v>
      </c>
      <c r="L2" s="25" t="s">
        <v>225</v>
      </c>
      <c r="M2" s="24" t="s">
        <v>226</v>
      </c>
      <c r="N2" s="24" t="s">
        <v>227</v>
      </c>
      <c r="O2" s="24" t="s">
        <v>228</v>
      </c>
      <c r="P2" s="24" t="s">
        <v>229</v>
      </c>
      <c r="Q2" s="24" t="s">
        <v>230</v>
      </c>
      <c r="R2" s="24" t="s">
        <v>231</v>
      </c>
      <c r="S2" s="24" t="s">
        <v>232</v>
      </c>
      <c r="T2" s="24" t="s">
        <v>233</v>
      </c>
      <c r="U2" s="24">
        <v>1</v>
      </c>
      <c r="V2" s="24" t="s">
        <v>234</v>
      </c>
      <c r="W2" s="24" t="b">
        <v>0</v>
      </c>
      <c r="X2" s="24" t="b">
        <v>0</v>
      </c>
      <c r="Y2" s="24">
        <v>0</v>
      </c>
      <c r="Z2" s="24" t="b">
        <v>1</v>
      </c>
      <c r="AA2" s="24">
        <v>0</v>
      </c>
      <c r="AB2" s="24" t="b">
        <v>0</v>
      </c>
      <c r="AC2" s="24" t="b">
        <v>1</v>
      </c>
      <c r="AD2" s="24">
        <v>0</v>
      </c>
      <c r="AE2" s="24">
        <v>0</v>
      </c>
      <c r="AF2" s="24" t="s">
        <v>235</v>
      </c>
      <c r="AG2" s="24">
        <v>0</v>
      </c>
      <c r="AH2" s="26"/>
      <c r="AI2" s="26" t="s">
        <v>236</v>
      </c>
      <c r="AJ2" s="26" t="s">
        <v>237</v>
      </c>
      <c r="AK2" s="24" t="s">
        <v>238</v>
      </c>
      <c r="AL2" s="26" t="s">
        <v>239</v>
      </c>
      <c r="AM2" s="26" t="s">
        <v>239</v>
      </c>
      <c r="AN2" s="26" t="s">
        <v>239</v>
      </c>
      <c r="AO2" s="26" t="s">
        <v>240</v>
      </c>
      <c r="AP2" s="26" t="s">
        <v>240</v>
      </c>
      <c r="AQ2" s="26" t="s">
        <v>240</v>
      </c>
      <c r="AR2" s="26" t="s">
        <v>241</v>
      </c>
      <c r="AS2" s="26" t="s">
        <v>241</v>
      </c>
      <c r="AT2" s="26" t="s">
        <v>241</v>
      </c>
      <c r="AU2" s="26" t="s">
        <v>240</v>
      </c>
      <c r="AV2" s="26" t="s">
        <v>240</v>
      </c>
      <c r="AW2" s="26" t="s">
        <v>240</v>
      </c>
      <c r="AX2" s="26" t="s">
        <v>242</v>
      </c>
      <c r="AY2" s="26" t="s">
        <v>218</v>
      </c>
      <c r="AZ2" s="26" t="s">
        <v>218</v>
      </c>
      <c r="BA2" s="26" t="s">
        <v>218</v>
      </c>
      <c r="BB2" s="26" t="s">
        <v>240</v>
      </c>
      <c r="BC2" s="26" t="s">
        <v>240</v>
      </c>
      <c r="BD2" s="26" t="s">
        <v>240</v>
      </c>
      <c r="BE2" s="26" t="s">
        <v>243</v>
      </c>
      <c r="BF2" s="26" t="s">
        <v>244</v>
      </c>
      <c r="BG2" s="26" t="s">
        <v>245</v>
      </c>
      <c r="BH2" s="26" t="s">
        <v>240</v>
      </c>
      <c r="BI2" s="26" t="s">
        <v>240</v>
      </c>
      <c r="BJ2" s="26" t="s">
        <v>240</v>
      </c>
      <c r="BK2" s="26">
        <v>3</v>
      </c>
      <c r="BL2" s="26">
        <v>3</v>
      </c>
      <c r="BM2" s="26">
        <v>3</v>
      </c>
      <c r="BN2" s="26">
        <v>0</v>
      </c>
      <c r="BO2" s="26">
        <v>0</v>
      </c>
      <c r="BP2" s="26">
        <v>0</v>
      </c>
      <c r="BQ2" s="26" t="s">
        <v>246</v>
      </c>
      <c r="BR2" s="26">
        <v>3</v>
      </c>
      <c r="BS2" s="26">
        <v>3</v>
      </c>
      <c r="BT2" s="26">
        <v>3</v>
      </c>
      <c r="BU2" s="26">
        <v>0</v>
      </c>
      <c r="BV2" s="26" t="s">
        <v>247</v>
      </c>
      <c r="BW2" s="26">
        <v>2</v>
      </c>
      <c r="BX2" s="26">
        <v>2</v>
      </c>
      <c r="BY2" s="26">
        <v>2</v>
      </c>
      <c r="BZ2" s="26">
        <v>0</v>
      </c>
      <c r="CA2" s="26" t="s">
        <v>248</v>
      </c>
      <c r="CB2" s="26">
        <v>1</v>
      </c>
      <c r="CC2" s="26">
        <v>1</v>
      </c>
      <c r="CD2" s="26">
        <v>1</v>
      </c>
      <c r="CE2" s="26">
        <v>0</v>
      </c>
      <c r="CF2" s="26" t="s">
        <v>240</v>
      </c>
      <c r="CG2" s="26">
        <v>0</v>
      </c>
      <c r="CH2" s="26">
        <v>0</v>
      </c>
      <c r="CI2" s="26">
        <v>0</v>
      </c>
      <c r="CJ2" s="26">
        <v>0</v>
      </c>
      <c r="CK2" s="26" t="s">
        <v>240</v>
      </c>
      <c r="CL2" s="26">
        <v>0</v>
      </c>
      <c r="CM2" s="26">
        <v>0</v>
      </c>
      <c r="CN2" s="26">
        <v>0</v>
      </c>
      <c r="CO2" s="26">
        <v>0</v>
      </c>
      <c r="CP2" s="26" t="s">
        <v>240</v>
      </c>
      <c r="CQ2" s="26">
        <v>0</v>
      </c>
      <c r="CR2" s="26">
        <v>0</v>
      </c>
      <c r="CS2" s="26">
        <v>0</v>
      </c>
      <c r="CT2" s="26">
        <v>0</v>
      </c>
      <c r="CU2" s="26" t="s">
        <v>249</v>
      </c>
      <c r="CV2" s="26">
        <v>16</v>
      </c>
      <c r="CW2" s="26">
        <v>16</v>
      </c>
      <c r="CX2" s="26">
        <v>16</v>
      </c>
      <c r="CY2" s="26">
        <v>0</v>
      </c>
      <c r="CZ2" s="26" t="s">
        <v>249</v>
      </c>
      <c r="DA2" s="26">
        <v>16</v>
      </c>
      <c r="DB2" s="26" t="s">
        <v>250</v>
      </c>
      <c r="DC2" s="26">
        <v>60</v>
      </c>
      <c r="DD2" s="26">
        <v>60</v>
      </c>
      <c r="DE2" s="26">
        <v>60</v>
      </c>
      <c r="DF2" s="26">
        <v>0</v>
      </c>
      <c r="DG2" s="26" t="s">
        <v>250</v>
      </c>
      <c r="DH2" s="26">
        <v>60</v>
      </c>
      <c r="DI2" s="26" t="s">
        <v>251</v>
      </c>
      <c r="DJ2" s="26">
        <v>160</v>
      </c>
      <c r="DK2" s="26">
        <v>160</v>
      </c>
      <c r="DL2" s="26">
        <v>160</v>
      </c>
      <c r="DM2" s="26">
        <v>0</v>
      </c>
      <c r="DN2" s="26" t="s">
        <v>251</v>
      </c>
      <c r="DO2" s="26">
        <v>160</v>
      </c>
      <c r="DP2" s="26" t="s">
        <v>240</v>
      </c>
      <c r="DQ2" s="26">
        <v>0</v>
      </c>
      <c r="DR2" s="26">
        <v>0</v>
      </c>
      <c r="DS2" s="26">
        <v>0</v>
      </c>
      <c r="DT2" s="26">
        <v>0</v>
      </c>
      <c r="DU2" s="26" t="s">
        <v>240</v>
      </c>
      <c r="DV2" s="26">
        <v>0</v>
      </c>
      <c r="DW2" s="26" t="s">
        <v>240</v>
      </c>
      <c r="DX2" s="26">
        <v>0</v>
      </c>
      <c r="DY2" s="26">
        <v>0</v>
      </c>
      <c r="DZ2" s="26">
        <v>0</v>
      </c>
      <c r="EA2" s="26">
        <v>0</v>
      </c>
      <c r="EB2" s="26" t="s">
        <v>240</v>
      </c>
      <c r="EC2" s="26">
        <v>0</v>
      </c>
      <c r="ED2" s="26" t="s">
        <v>240</v>
      </c>
      <c r="EE2" s="26">
        <v>0</v>
      </c>
      <c r="EF2" s="26">
        <v>0</v>
      </c>
      <c r="EG2" s="26">
        <v>0</v>
      </c>
      <c r="EH2" s="26">
        <v>0</v>
      </c>
      <c r="EI2" s="26" t="s">
        <v>240</v>
      </c>
      <c r="EJ2" s="26">
        <v>0</v>
      </c>
      <c r="EK2" s="26">
        <v>160</v>
      </c>
      <c r="EL2" s="26" t="s">
        <v>252</v>
      </c>
      <c r="EM2" s="26" t="s">
        <v>253</v>
      </c>
      <c r="EN2" s="26" t="s">
        <v>254</v>
      </c>
      <c r="EO2" s="26" t="s">
        <v>240</v>
      </c>
      <c r="EP2" s="26" t="s">
        <v>240</v>
      </c>
      <c r="EQ2" s="26" t="s">
        <v>240</v>
      </c>
      <c r="ER2" s="26" t="s">
        <v>255</v>
      </c>
      <c r="ES2" s="26">
        <v>27</v>
      </c>
      <c r="ET2" s="26">
        <v>27</v>
      </c>
      <c r="EU2" s="26">
        <v>27</v>
      </c>
      <c r="EV2" s="26">
        <v>0</v>
      </c>
      <c r="EW2" s="26" t="s">
        <v>256</v>
      </c>
      <c r="EX2" s="26" t="s">
        <v>257</v>
      </c>
      <c r="EY2" s="26">
        <v>25</v>
      </c>
      <c r="EZ2" s="26">
        <v>25</v>
      </c>
      <c r="FA2" s="26">
        <v>25</v>
      </c>
      <c r="FB2" s="26">
        <v>0</v>
      </c>
      <c r="FC2" s="26" t="s">
        <v>258</v>
      </c>
      <c r="FD2" s="26" t="s">
        <v>257</v>
      </c>
      <c r="FE2" s="26">
        <v>25</v>
      </c>
      <c r="FF2" s="26">
        <v>25</v>
      </c>
      <c r="FG2" s="26">
        <v>25</v>
      </c>
      <c r="FH2" s="26">
        <v>0</v>
      </c>
      <c r="FI2" s="26" t="s">
        <v>258</v>
      </c>
      <c r="FJ2" s="26" t="s">
        <v>240</v>
      </c>
      <c r="FK2" s="26">
        <v>0</v>
      </c>
      <c r="FL2" s="26">
        <v>0</v>
      </c>
      <c r="FM2" s="26">
        <v>0</v>
      </c>
      <c r="FN2" s="26">
        <v>0</v>
      </c>
      <c r="FO2" s="26" t="s">
        <v>240</v>
      </c>
      <c r="FP2" s="26" t="s">
        <v>240</v>
      </c>
      <c r="FQ2" s="26">
        <v>0</v>
      </c>
      <c r="FR2" s="26">
        <v>0</v>
      </c>
      <c r="FS2" s="26">
        <v>0</v>
      </c>
      <c r="FT2" s="26">
        <v>0</v>
      </c>
      <c r="FU2" s="26" t="s">
        <v>240</v>
      </c>
      <c r="FV2" s="26" t="s">
        <v>240</v>
      </c>
      <c r="FW2" s="26">
        <v>0</v>
      </c>
      <c r="FX2" s="26">
        <v>0</v>
      </c>
      <c r="FY2" s="26">
        <v>0</v>
      </c>
      <c r="FZ2" s="26">
        <v>0</v>
      </c>
      <c r="GA2" s="26" t="s">
        <v>240</v>
      </c>
      <c r="GB2" s="26" t="s">
        <v>259</v>
      </c>
      <c r="GC2" s="26">
        <v>27</v>
      </c>
      <c r="GD2" s="26">
        <v>25</v>
      </c>
      <c r="GE2" s="26">
        <v>25</v>
      </c>
      <c r="GF2" s="26">
        <v>0</v>
      </c>
      <c r="GG2" s="26">
        <v>0</v>
      </c>
      <c r="GH2" s="26">
        <v>0</v>
      </c>
      <c r="GI2" s="24">
        <v>25</v>
      </c>
      <c r="GJ2" s="24">
        <v>25</v>
      </c>
      <c r="GK2" s="26"/>
      <c r="GL2" s="26"/>
      <c r="GM2" s="26"/>
      <c r="GN2" s="26"/>
      <c r="GO2" s="26"/>
      <c r="GP2" s="26"/>
      <c r="GQ2" s="27" t="str">
        <f t="shared" ref="GQ2:GQ7" si="0">IF(LEN(GR2)=4,"B0"&amp;GR2&amp;GS2&amp;GT2,IF(LEN(GR2)=3,"B00"&amp;GR2&amp;GS2&amp;GT2,IF(LEN(GR2)=2,"B000"&amp;GR2&amp;GS2&amp;GT2,IF(LEN(GR2)=1,"B0000"&amp;GR2&amp;GS2&amp;GT2,"B"&amp;GR2&amp;GS2&amp;GT2))))</f>
        <v>B00001050319TG05</v>
      </c>
      <c r="GR2" s="28">
        <v>1</v>
      </c>
      <c r="GS2" s="29" t="str">
        <f>TEXT(GW2,"ddmmyy")</f>
        <v>050319</v>
      </c>
      <c r="GT2" s="27" t="s">
        <v>260</v>
      </c>
      <c r="GU2" s="29" t="str">
        <f t="shared" ref="GU2:GV7" si="1">TEXT(GW2,"dd/mm/yyyy")</f>
        <v>05/03/2019</v>
      </c>
      <c r="GV2" s="29" t="str">
        <f t="shared" si="1"/>
        <v>05/03/2024</v>
      </c>
      <c r="GW2" s="30" t="s">
        <v>261</v>
      </c>
      <c r="GX2" s="29">
        <f>DATE(YEAR(GW2) + 5,MONTH(GW2),DAY(GW2))</f>
        <v>45356</v>
      </c>
      <c r="GY2" s="29" t="b">
        <f>RIGHT(E2,LEN(F2)+1)=(F2&amp;".")</f>
        <v>1</v>
      </c>
      <c r="GZ2" s="29" t="b">
        <f xml:space="preserve"> IF((K2-L2)&gt;120,FALSE,TRUE)</f>
        <v>1</v>
      </c>
      <c r="HA2" s="31">
        <f>IFERROR(MATCH("",AL2:AQ2,0)-1,6)</f>
        <v>3</v>
      </c>
      <c r="HB2" s="32" t="str">
        <f>HA2&amp;"-"&amp;HH2</f>
        <v>3-3</v>
      </c>
      <c r="HC2" s="32" t="str">
        <f>IF(AM2&lt;&gt;"",IF(AM2=AL2,"CHUNG","KHAC"),"")</f>
        <v>CHUNG</v>
      </c>
      <c r="HD2" s="32" t="str">
        <f>IF(AN2&lt;&gt;"",IF(AN2=AL2,"CHUNG","KHAC"),"")</f>
        <v>CHUNG</v>
      </c>
      <c r="HE2" s="32" t="str">
        <f>IF(AO2&lt;&gt;"",IF(AO2=AL2,"CHUNG","KHAC"),"")</f>
        <v/>
      </c>
      <c r="HF2" s="32" t="str">
        <f>IF(AP2&lt;&gt;"",IF(AP2=AL2,"CHUNG","KHAC"),"")</f>
        <v/>
      </c>
      <c r="HG2" s="32" t="str">
        <f>IF(AQ2&lt;&gt;"",IF(AQ2=AL2,"CHUNG","KHAC"),"")</f>
        <v/>
      </c>
      <c r="HH2" s="32">
        <f t="shared" ref="HH2:HH7" si="2">IF(COUNTIF(HC2:HG2,"CHUNG")=0,1,COUNTIF(HC2:HG2,"CHUNG")+1)</f>
        <v>3</v>
      </c>
      <c r="HI2" s="33">
        <f>HA2-HH2</f>
        <v>0</v>
      </c>
      <c r="HJ2" s="33" t="str">
        <f>IF(HI2=0,"No","Yes")</f>
        <v>No</v>
      </c>
      <c r="HK2" s="33" t="str">
        <f t="shared" ref="HK2:HK7" si="3">IF(HI2=0,"No","Yes")</f>
        <v>No</v>
      </c>
    </row>
    <row r="3" spans="1:219" ht="89.25" x14ac:dyDescent="0.25">
      <c r="A3" s="24">
        <v>2</v>
      </c>
      <c r="B3" s="24" t="s">
        <v>216</v>
      </c>
      <c r="C3" s="24" t="s">
        <v>217</v>
      </c>
      <c r="D3" s="24" t="s">
        <v>262</v>
      </c>
      <c r="E3" s="24" t="s">
        <v>263</v>
      </c>
      <c r="F3" s="24" t="s">
        <v>220</v>
      </c>
      <c r="G3" s="24" t="s">
        <v>264</v>
      </c>
      <c r="H3" s="24" t="s">
        <v>265</v>
      </c>
      <c r="I3" s="24">
        <v>3</v>
      </c>
      <c r="J3" s="24" t="s">
        <v>266</v>
      </c>
      <c r="K3" s="25" t="s">
        <v>224</v>
      </c>
      <c r="L3" s="25" t="s">
        <v>225</v>
      </c>
      <c r="M3" s="24" t="s">
        <v>226</v>
      </c>
      <c r="N3" s="24" t="s">
        <v>267</v>
      </c>
      <c r="O3" s="24" t="s">
        <v>268</v>
      </c>
      <c r="P3" s="24" t="s">
        <v>229</v>
      </c>
      <c r="Q3" s="24" t="s">
        <v>269</v>
      </c>
      <c r="R3" s="24" t="s">
        <v>270</v>
      </c>
      <c r="S3" s="24" t="s">
        <v>271</v>
      </c>
      <c r="T3" s="24" t="s">
        <v>272</v>
      </c>
      <c r="U3" s="24">
        <v>1</v>
      </c>
      <c r="V3" s="24" t="s">
        <v>273</v>
      </c>
      <c r="W3" s="24" t="b">
        <v>0</v>
      </c>
      <c r="X3" s="24" t="b">
        <v>0</v>
      </c>
      <c r="Y3" s="24">
        <v>0</v>
      </c>
      <c r="Z3" s="24" t="b">
        <v>1</v>
      </c>
      <c r="AA3" s="24">
        <v>0</v>
      </c>
      <c r="AB3" s="24" t="b">
        <v>0</v>
      </c>
      <c r="AC3" s="24" t="b">
        <v>1</v>
      </c>
      <c r="AD3" s="24">
        <v>0</v>
      </c>
      <c r="AE3" s="24">
        <v>0</v>
      </c>
      <c r="AF3" s="24" t="s">
        <v>235</v>
      </c>
      <c r="AG3" s="24">
        <v>0</v>
      </c>
      <c r="AH3" s="26"/>
      <c r="AI3" s="26" t="s">
        <v>236</v>
      </c>
      <c r="AJ3" s="26" t="s">
        <v>237</v>
      </c>
      <c r="AK3" s="24" t="s">
        <v>238</v>
      </c>
      <c r="AL3" s="26" t="s">
        <v>239</v>
      </c>
      <c r="AM3" s="26" t="s">
        <v>239</v>
      </c>
      <c r="AN3" s="26" t="s">
        <v>239</v>
      </c>
      <c r="AO3" s="26" t="s">
        <v>240</v>
      </c>
      <c r="AP3" s="26" t="s">
        <v>240</v>
      </c>
      <c r="AQ3" s="26" t="s">
        <v>240</v>
      </c>
      <c r="AR3" s="26" t="s">
        <v>241</v>
      </c>
      <c r="AS3" s="26" t="s">
        <v>241</v>
      </c>
      <c r="AT3" s="26" t="s">
        <v>241</v>
      </c>
      <c r="AU3" s="26" t="s">
        <v>240</v>
      </c>
      <c r="AV3" s="26" t="s">
        <v>240</v>
      </c>
      <c r="AW3" s="26" t="s">
        <v>240</v>
      </c>
      <c r="AX3" s="26" t="s">
        <v>242</v>
      </c>
      <c r="AY3" s="26" t="s">
        <v>262</v>
      </c>
      <c r="AZ3" s="26" t="s">
        <v>262</v>
      </c>
      <c r="BA3" s="26" t="s">
        <v>262</v>
      </c>
      <c r="BB3" s="26" t="s">
        <v>240</v>
      </c>
      <c r="BC3" s="26" t="s">
        <v>240</v>
      </c>
      <c r="BD3" s="26" t="s">
        <v>240</v>
      </c>
      <c r="BE3" s="26" t="s">
        <v>243</v>
      </c>
      <c r="BF3" s="26" t="s">
        <v>274</v>
      </c>
      <c r="BG3" s="26" t="s">
        <v>245</v>
      </c>
      <c r="BH3" s="26" t="s">
        <v>240</v>
      </c>
      <c r="BI3" s="26" t="s">
        <v>240</v>
      </c>
      <c r="BJ3" s="26" t="s">
        <v>240</v>
      </c>
      <c r="BK3" s="26">
        <v>3</v>
      </c>
      <c r="BL3" s="26">
        <v>3</v>
      </c>
      <c r="BM3" s="26">
        <v>3</v>
      </c>
      <c r="BN3" s="26">
        <v>0</v>
      </c>
      <c r="BO3" s="26">
        <v>0</v>
      </c>
      <c r="BP3" s="26">
        <v>0</v>
      </c>
      <c r="BQ3" s="26" t="s">
        <v>247</v>
      </c>
      <c r="BR3" s="26">
        <v>2</v>
      </c>
      <c r="BS3" s="26">
        <v>2</v>
      </c>
      <c r="BT3" s="26">
        <v>2</v>
      </c>
      <c r="BU3" s="26">
        <v>0</v>
      </c>
      <c r="BV3" s="26" t="s">
        <v>247</v>
      </c>
      <c r="BW3" s="26">
        <v>2</v>
      </c>
      <c r="BX3" s="26">
        <v>2</v>
      </c>
      <c r="BY3" s="26">
        <v>2</v>
      </c>
      <c r="BZ3" s="26">
        <v>0</v>
      </c>
      <c r="CA3" s="26" t="s">
        <v>248</v>
      </c>
      <c r="CB3" s="26">
        <v>1</v>
      </c>
      <c r="CC3" s="26">
        <v>1</v>
      </c>
      <c r="CD3" s="26">
        <v>1</v>
      </c>
      <c r="CE3" s="26">
        <v>0</v>
      </c>
      <c r="CF3" s="26" t="s">
        <v>240</v>
      </c>
      <c r="CG3" s="26">
        <v>0</v>
      </c>
      <c r="CH3" s="26">
        <v>0</v>
      </c>
      <c r="CI3" s="26">
        <v>0</v>
      </c>
      <c r="CJ3" s="26">
        <v>0</v>
      </c>
      <c r="CK3" s="26" t="s">
        <v>240</v>
      </c>
      <c r="CL3" s="26">
        <v>0</v>
      </c>
      <c r="CM3" s="26">
        <v>0</v>
      </c>
      <c r="CN3" s="26">
        <v>0</v>
      </c>
      <c r="CO3" s="26">
        <v>0</v>
      </c>
      <c r="CP3" s="26" t="s">
        <v>240</v>
      </c>
      <c r="CQ3" s="26">
        <v>0</v>
      </c>
      <c r="CR3" s="26">
        <v>0</v>
      </c>
      <c r="CS3" s="26">
        <v>0</v>
      </c>
      <c r="CT3" s="26">
        <v>0</v>
      </c>
      <c r="CU3" s="26" t="s">
        <v>275</v>
      </c>
      <c r="CV3" s="26">
        <v>20</v>
      </c>
      <c r="CW3" s="26">
        <v>20</v>
      </c>
      <c r="CX3" s="26">
        <v>20</v>
      </c>
      <c r="CY3" s="26">
        <v>0</v>
      </c>
      <c r="CZ3" s="26" t="s">
        <v>275</v>
      </c>
      <c r="DA3" s="26">
        <v>20</v>
      </c>
      <c r="DB3" s="26" t="s">
        <v>276</v>
      </c>
      <c r="DC3" s="26">
        <v>40</v>
      </c>
      <c r="DD3" s="26">
        <v>40</v>
      </c>
      <c r="DE3" s="26">
        <v>40</v>
      </c>
      <c r="DF3" s="26">
        <v>0</v>
      </c>
      <c r="DG3" s="26" t="s">
        <v>276</v>
      </c>
      <c r="DH3" s="26">
        <v>40</v>
      </c>
      <c r="DI3" s="26" t="s">
        <v>251</v>
      </c>
      <c r="DJ3" s="26">
        <v>160</v>
      </c>
      <c r="DK3" s="26">
        <v>160</v>
      </c>
      <c r="DL3" s="26">
        <v>160</v>
      </c>
      <c r="DM3" s="26">
        <v>0</v>
      </c>
      <c r="DN3" s="26" t="s">
        <v>251</v>
      </c>
      <c r="DO3" s="26">
        <v>160</v>
      </c>
      <c r="DP3" s="26" t="s">
        <v>240</v>
      </c>
      <c r="DQ3" s="26">
        <v>0</v>
      </c>
      <c r="DR3" s="26">
        <v>0</v>
      </c>
      <c r="DS3" s="26">
        <v>0</v>
      </c>
      <c r="DT3" s="26">
        <v>0</v>
      </c>
      <c r="DU3" s="26" t="s">
        <v>240</v>
      </c>
      <c r="DV3" s="26">
        <v>0</v>
      </c>
      <c r="DW3" s="26" t="s">
        <v>240</v>
      </c>
      <c r="DX3" s="26">
        <v>0</v>
      </c>
      <c r="DY3" s="26">
        <v>0</v>
      </c>
      <c r="DZ3" s="26">
        <v>0</v>
      </c>
      <c r="EA3" s="26">
        <v>0</v>
      </c>
      <c r="EB3" s="26" t="s">
        <v>240</v>
      </c>
      <c r="EC3" s="26">
        <v>0</v>
      </c>
      <c r="ED3" s="26" t="s">
        <v>240</v>
      </c>
      <c r="EE3" s="26">
        <v>0</v>
      </c>
      <c r="EF3" s="26">
        <v>0</v>
      </c>
      <c r="EG3" s="26">
        <v>0</v>
      </c>
      <c r="EH3" s="26">
        <v>0</v>
      </c>
      <c r="EI3" s="26" t="s">
        <v>240</v>
      </c>
      <c r="EJ3" s="26">
        <v>0</v>
      </c>
      <c r="EK3" s="26">
        <v>160</v>
      </c>
      <c r="EL3" s="26" t="s">
        <v>277</v>
      </c>
      <c r="EM3" s="26" t="s">
        <v>253</v>
      </c>
      <c r="EN3" s="26" t="s">
        <v>254</v>
      </c>
      <c r="EO3" s="26" t="s">
        <v>240</v>
      </c>
      <c r="EP3" s="26" t="s">
        <v>240</v>
      </c>
      <c r="EQ3" s="26" t="s">
        <v>240</v>
      </c>
      <c r="ER3" s="26" t="s">
        <v>278</v>
      </c>
      <c r="ES3" s="26">
        <v>47</v>
      </c>
      <c r="ET3" s="26">
        <v>47</v>
      </c>
      <c r="EU3" s="26">
        <v>47</v>
      </c>
      <c r="EV3" s="26">
        <v>0</v>
      </c>
      <c r="EW3" s="26" t="s">
        <v>279</v>
      </c>
      <c r="EX3" s="26" t="s">
        <v>280</v>
      </c>
      <c r="EY3" s="26">
        <v>35</v>
      </c>
      <c r="EZ3" s="26">
        <v>35</v>
      </c>
      <c r="FA3" s="26">
        <v>35</v>
      </c>
      <c r="FB3" s="26">
        <v>0</v>
      </c>
      <c r="FC3" s="26" t="s">
        <v>281</v>
      </c>
      <c r="FD3" s="26" t="s">
        <v>280</v>
      </c>
      <c r="FE3" s="26">
        <v>35</v>
      </c>
      <c r="FF3" s="26">
        <v>35</v>
      </c>
      <c r="FG3" s="26">
        <v>35</v>
      </c>
      <c r="FH3" s="26">
        <v>0</v>
      </c>
      <c r="FI3" s="26" t="s">
        <v>281</v>
      </c>
      <c r="FJ3" s="26" t="s">
        <v>240</v>
      </c>
      <c r="FK3" s="26">
        <v>0</v>
      </c>
      <c r="FL3" s="26">
        <v>0</v>
      </c>
      <c r="FM3" s="26">
        <v>0</v>
      </c>
      <c r="FN3" s="26">
        <v>0</v>
      </c>
      <c r="FO3" s="26" t="s">
        <v>240</v>
      </c>
      <c r="FP3" s="26" t="s">
        <v>240</v>
      </c>
      <c r="FQ3" s="26">
        <v>0</v>
      </c>
      <c r="FR3" s="26">
        <v>0</v>
      </c>
      <c r="FS3" s="26">
        <v>0</v>
      </c>
      <c r="FT3" s="26">
        <v>0</v>
      </c>
      <c r="FU3" s="26" t="s">
        <v>240</v>
      </c>
      <c r="FV3" s="26" t="s">
        <v>240</v>
      </c>
      <c r="FW3" s="26">
        <v>0</v>
      </c>
      <c r="FX3" s="26">
        <v>0</v>
      </c>
      <c r="FY3" s="26">
        <v>0</v>
      </c>
      <c r="FZ3" s="26">
        <v>0</v>
      </c>
      <c r="GA3" s="26" t="s">
        <v>240</v>
      </c>
      <c r="GB3" s="26" t="s">
        <v>259</v>
      </c>
      <c r="GC3" s="26">
        <v>47</v>
      </c>
      <c r="GD3" s="26">
        <v>35</v>
      </c>
      <c r="GE3" s="26">
        <v>35</v>
      </c>
      <c r="GF3" s="26">
        <v>0</v>
      </c>
      <c r="GG3" s="26">
        <v>0</v>
      </c>
      <c r="GH3" s="26">
        <v>0</v>
      </c>
      <c r="GI3" s="24">
        <v>35</v>
      </c>
      <c r="GJ3" s="24">
        <v>35</v>
      </c>
      <c r="GK3" s="26"/>
      <c r="GL3" s="26"/>
      <c r="GM3" s="26"/>
      <c r="GN3" s="26"/>
      <c r="GO3" s="26"/>
      <c r="GP3" s="26"/>
      <c r="GQ3" s="27" t="str">
        <f t="shared" si="0"/>
        <v>B00002050319TG05</v>
      </c>
      <c r="GR3" s="28">
        <v>2</v>
      </c>
      <c r="GS3" s="29" t="str">
        <f t="shared" ref="GS3:GS7" si="4">TEXT(GW3,"ddmmyy")</f>
        <v>050319</v>
      </c>
      <c r="GT3" s="27" t="s">
        <v>260</v>
      </c>
      <c r="GU3" s="29" t="str">
        <f t="shared" si="1"/>
        <v>05/03/2019</v>
      </c>
      <c r="GV3" s="29" t="str">
        <f t="shared" si="1"/>
        <v>05/03/2024</v>
      </c>
      <c r="GW3" s="30" t="s">
        <v>261</v>
      </c>
      <c r="GX3" s="29">
        <f t="shared" ref="GX3:GX7" si="5">DATE(YEAR(GW3) + 5,MONTH(GW3),DAY(GW3))</f>
        <v>45356</v>
      </c>
      <c r="GY3" s="29" t="b">
        <f t="shared" ref="GY3:GY7" si="6">RIGHT(E3,LEN(F3)+1)=(F3&amp;".")</f>
        <v>1</v>
      </c>
      <c r="GZ3" s="29" t="b">
        <f t="shared" ref="GZ3:GZ7" si="7" xml:space="preserve"> IF((K3-L3)&gt;120,FALSE,TRUE)</f>
        <v>1</v>
      </c>
      <c r="HA3" s="31">
        <f t="shared" ref="HA3:HA7" si="8">IFERROR(MATCH("",AL3:AQ3,0)-1,6)</f>
        <v>3</v>
      </c>
      <c r="HB3" s="32" t="str">
        <f t="shared" ref="HB3:HB7" si="9">HA3&amp;"-"&amp;HH3</f>
        <v>3-3</v>
      </c>
      <c r="HC3" s="32" t="str">
        <f t="shared" ref="HC3:HC7" si="10">IF(AM3&lt;&gt;"",IF(AM3=AL3,"CHUNG","KHAC"),"")</f>
        <v>CHUNG</v>
      </c>
      <c r="HD3" s="32" t="str">
        <f t="shared" ref="HD3:HD7" si="11">IF(AN3&lt;&gt;"",IF(AN3=AL3,"CHUNG","KHAC"),"")</f>
        <v>CHUNG</v>
      </c>
      <c r="HE3" s="32" t="str">
        <f t="shared" ref="HE3:HE7" si="12">IF(AO3&lt;&gt;"",IF(AO3=AL3,"CHUNG","KHAC"),"")</f>
        <v/>
      </c>
      <c r="HF3" s="32" t="str">
        <f t="shared" ref="HF3:HF7" si="13">IF(AP3&lt;&gt;"",IF(AP3=AL3,"CHUNG","KHAC"),"")</f>
        <v/>
      </c>
      <c r="HG3" s="32" t="str">
        <f t="shared" ref="HG3:HG7" si="14">IF(AQ3&lt;&gt;"",IF(AQ3=AL3,"CHUNG","KHAC"),"")</f>
        <v/>
      </c>
      <c r="HH3" s="32">
        <f t="shared" si="2"/>
        <v>3</v>
      </c>
      <c r="HI3" s="33">
        <f t="shared" ref="HI3:HI7" si="15">HA3-HH3</f>
        <v>0</v>
      </c>
      <c r="HJ3" s="33" t="str">
        <f t="shared" ref="HJ3:HJ7" si="16">IF(HI3=0,"No","Yes")</f>
        <v>No</v>
      </c>
      <c r="HK3" s="33" t="str">
        <f t="shared" si="3"/>
        <v>No</v>
      </c>
    </row>
    <row r="4" spans="1:219" ht="89.25" x14ac:dyDescent="0.25">
      <c r="A4" s="24">
        <v>3</v>
      </c>
      <c r="B4" s="24" t="s">
        <v>216</v>
      </c>
      <c r="C4" s="24" t="s">
        <v>217</v>
      </c>
      <c r="D4" s="24" t="s">
        <v>282</v>
      </c>
      <c r="E4" s="24" t="s">
        <v>283</v>
      </c>
      <c r="F4" s="24" t="s">
        <v>220</v>
      </c>
      <c r="G4" s="24" t="s">
        <v>284</v>
      </c>
      <c r="H4" s="24" t="s">
        <v>285</v>
      </c>
      <c r="I4" s="24">
        <v>3</v>
      </c>
      <c r="J4" s="24" t="s">
        <v>286</v>
      </c>
      <c r="K4" s="25" t="s">
        <v>224</v>
      </c>
      <c r="L4" s="25" t="s">
        <v>225</v>
      </c>
      <c r="M4" s="24" t="s">
        <v>226</v>
      </c>
      <c r="N4" s="24" t="s">
        <v>287</v>
      </c>
      <c r="O4" s="24" t="s">
        <v>268</v>
      </c>
      <c r="P4" s="24" t="s">
        <v>229</v>
      </c>
      <c r="Q4" s="24" t="s">
        <v>269</v>
      </c>
      <c r="R4" s="24" t="s">
        <v>270</v>
      </c>
      <c r="S4" s="24" t="s">
        <v>271</v>
      </c>
      <c r="T4" s="24" t="s">
        <v>288</v>
      </c>
      <c r="U4" s="24">
        <v>1</v>
      </c>
      <c r="V4" s="24" t="s">
        <v>273</v>
      </c>
      <c r="W4" s="24" t="b">
        <v>0</v>
      </c>
      <c r="X4" s="24" t="b">
        <v>0</v>
      </c>
      <c r="Y4" s="24">
        <v>0</v>
      </c>
      <c r="Z4" s="24" t="b">
        <v>1</v>
      </c>
      <c r="AA4" s="24">
        <v>0</v>
      </c>
      <c r="AB4" s="24" t="b">
        <v>0</v>
      </c>
      <c r="AC4" s="24" t="b">
        <v>1</v>
      </c>
      <c r="AD4" s="24">
        <v>0</v>
      </c>
      <c r="AE4" s="24">
        <v>0</v>
      </c>
      <c r="AF4" s="24" t="s">
        <v>235</v>
      </c>
      <c r="AG4" s="24">
        <v>0</v>
      </c>
      <c r="AH4" s="26"/>
      <c r="AI4" s="26" t="s">
        <v>236</v>
      </c>
      <c r="AJ4" s="26" t="s">
        <v>237</v>
      </c>
      <c r="AK4" s="24" t="s">
        <v>238</v>
      </c>
      <c r="AL4" s="26" t="s">
        <v>239</v>
      </c>
      <c r="AM4" s="26" t="s">
        <v>239</v>
      </c>
      <c r="AN4" s="26" t="s">
        <v>239</v>
      </c>
      <c r="AO4" s="26" t="s">
        <v>240</v>
      </c>
      <c r="AP4" s="26" t="s">
        <v>240</v>
      </c>
      <c r="AQ4" s="26" t="s">
        <v>240</v>
      </c>
      <c r="AR4" s="26" t="s">
        <v>241</v>
      </c>
      <c r="AS4" s="26" t="s">
        <v>241</v>
      </c>
      <c r="AT4" s="26" t="s">
        <v>241</v>
      </c>
      <c r="AU4" s="26" t="s">
        <v>240</v>
      </c>
      <c r="AV4" s="26" t="s">
        <v>240</v>
      </c>
      <c r="AW4" s="26" t="s">
        <v>240</v>
      </c>
      <c r="AX4" s="26" t="s">
        <v>242</v>
      </c>
      <c r="AY4" s="26" t="s">
        <v>282</v>
      </c>
      <c r="AZ4" s="26" t="s">
        <v>282</v>
      </c>
      <c r="BA4" s="26" t="s">
        <v>282</v>
      </c>
      <c r="BB4" s="26" t="s">
        <v>240</v>
      </c>
      <c r="BC4" s="26" t="s">
        <v>240</v>
      </c>
      <c r="BD4" s="26" t="s">
        <v>240</v>
      </c>
      <c r="BE4" s="26" t="s">
        <v>243</v>
      </c>
      <c r="BF4" s="26" t="s">
        <v>274</v>
      </c>
      <c r="BG4" s="26" t="s">
        <v>245</v>
      </c>
      <c r="BH4" s="26" t="s">
        <v>240</v>
      </c>
      <c r="BI4" s="26" t="s">
        <v>240</v>
      </c>
      <c r="BJ4" s="26" t="s">
        <v>240</v>
      </c>
      <c r="BK4" s="26">
        <v>3</v>
      </c>
      <c r="BL4" s="26">
        <v>3</v>
      </c>
      <c r="BM4" s="26">
        <v>3</v>
      </c>
      <c r="BN4" s="26">
        <v>0</v>
      </c>
      <c r="BO4" s="26">
        <v>0</v>
      </c>
      <c r="BP4" s="26">
        <v>0</v>
      </c>
      <c r="BQ4" s="26" t="s">
        <v>247</v>
      </c>
      <c r="BR4" s="26">
        <v>2</v>
      </c>
      <c r="BS4" s="26">
        <v>2</v>
      </c>
      <c r="BT4" s="26">
        <v>2</v>
      </c>
      <c r="BU4" s="26">
        <v>0</v>
      </c>
      <c r="BV4" s="26" t="s">
        <v>247</v>
      </c>
      <c r="BW4" s="26">
        <v>2</v>
      </c>
      <c r="BX4" s="26">
        <v>2</v>
      </c>
      <c r="BY4" s="26">
        <v>2</v>
      </c>
      <c r="BZ4" s="26">
        <v>0</v>
      </c>
      <c r="CA4" s="26" t="s">
        <v>248</v>
      </c>
      <c r="CB4" s="26">
        <v>1</v>
      </c>
      <c r="CC4" s="26">
        <v>1</v>
      </c>
      <c r="CD4" s="26">
        <v>1</v>
      </c>
      <c r="CE4" s="26">
        <v>0</v>
      </c>
      <c r="CF4" s="26" t="s">
        <v>240</v>
      </c>
      <c r="CG4" s="26">
        <v>0</v>
      </c>
      <c r="CH4" s="26">
        <v>0</v>
      </c>
      <c r="CI4" s="26">
        <v>0</v>
      </c>
      <c r="CJ4" s="26">
        <v>0</v>
      </c>
      <c r="CK4" s="26" t="s">
        <v>240</v>
      </c>
      <c r="CL4" s="26">
        <v>0</v>
      </c>
      <c r="CM4" s="26">
        <v>0</v>
      </c>
      <c r="CN4" s="26">
        <v>0</v>
      </c>
      <c r="CO4" s="26">
        <v>0</v>
      </c>
      <c r="CP4" s="26" t="s">
        <v>240</v>
      </c>
      <c r="CQ4" s="26">
        <v>0</v>
      </c>
      <c r="CR4" s="26">
        <v>0</v>
      </c>
      <c r="CS4" s="26">
        <v>0</v>
      </c>
      <c r="CT4" s="26">
        <v>0</v>
      </c>
      <c r="CU4" s="26" t="s">
        <v>275</v>
      </c>
      <c r="CV4" s="26">
        <v>20</v>
      </c>
      <c r="CW4" s="26">
        <v>20</v>
      </c>
      <c r="CX4" s="26">
        <v>20</v>
      </c>
      <c r="CY4" s="26">
        <v>0</v>
      </c>
      <c r="CZ4" s="26" t="s">
        <v>275</v>
      </c>
      <c r="DA4" s="26">
        <v>20</v>
      </c>
      <c r="DB4" s="26" t="s">
        <v>276</v>
      </c>
      <c r="DC4" s="26">
        <v>40</v>
      </c>
      <c r="DD4" s="26">
        <v>40</v>
      </c>
      <c r="DE4" s="26">
        <v>40</v>
      </c>
      <c r="DF4" s="26">
        <v>0</v>
      </c>
      <c r="DG4" s="26" t="s">
        <v>276</v>
      </c>
      <c r="DH4" s="26">
        <v>40</v>
      </c>
      <c r="DI4" s="26" t="s">
        <v>251</v>
      </c>
      <c r="DJ4" s="26">
        <v>160</v>
      </c>
      <c r="DK4" s="26">
        <v>160</v>
      </c>
      <c r="DL4" s="26">
        <v>160</v>
      </c>
      <c r="DM4" s="26">
        <v>0</v>
      </c>
      <c r="DN4" s="26" t="s">
        <v>251</v>
      </c>
      <c r="DO4" s="26">
        <v>160</v>
      </c>
      <c r="DP4" s="26" t="s">
        <v>240</v>
      </c>
      <c r="DQ4" s="26">
        <v>0</v>
      </c>
      <c r="DR4" s="26">
        <v>0</v>
      </c>
      <c r="DS4" s="26">
        <v>0</v>
      </c>
      <c r="DT4" s="26">
        <v>0</v>
      </c>
      <c r="DU4" s="26" t="s">
        <v>240</v>
      </c>
      <c r="DV4" s="26">
        <v>0</v>
      </c>
      <c r="DW4" s="26" t="s">
        <v>240</v>
      </c>
      <c r="DX4" s="26">
        <v>0</v>
      </c>
      <c r="DY4" s="26">
        <v>0</v>
      </c>
      <c r="DZ4" s="26">
        <v>0</v>
      </c>
      <c r="EA4" s="26">
        <v>0</v>
      </c>
      <c r="EB4" s="26" t="s">
        <v>240</v>
      </c>
      <c r="EC4" s="26">
        <v>0</v>
      </c>
      <c r="ED4" s="26" t="s">
        <v>240</v>
      </c>
      <c r="EE4" s="26">
        <v>0</v>
      </c>
      <c r="EF4" s="26">
        <v>0</v>
      </c>
      <c r="EG4" s="26">
        <v>0</v>
      </c>
      <c r="EH4" s="26">
        <v>0</v>
      </c>
      <c r="EI4" s="26" t="s">
        <v>240</v>
      </c>
      <c r="EJ4" s="26">
        <v>0</v>
      </c>
      <c r="EK4" s="26">
        <v>160</v>
      </c>
      <c r="EL4" s="26" t="s">
        <v>277</v>
      </c>
      <c r="EM4" s="26" t="s">
        <v>253</v>
      </c>
      <c r="EN4" s="26" t="s">
        <v>254</v>
      </c>
      <c r="EO4" s="26" t="s">
        <v>240</v>
      </c>
      <c r="EP4" s="26" t="s">
        <v>240</v>
      </c>
      <c r="EQ4" s="26" t="s">
        <v>240</v>
      </c>
      <c r="ER4" s="26" t="s">
        <v>289</v>
      </c>
      <c r="ES4" s="26">
        <v>33</v>
      </c>
      <c r="ET4" s="26">
        <v>33</v>
      </c>
      <c r="EU4" s="26">
        <v>33</v>
      </c>
      <c r="EV4" s="26">
        <v>0</v>
      </c>
      <c r="EW4" s="26" t="s">
        <v>290</v>
      </c>
      <c r="EX4" s="26" t="s">
        <v>291</v>
      </c>
      <c r="EY4" s="26">
        <v>26</v>
      </c>
      <c r="EZ4" s="26">
        <v>26</v>
      </c>
      <c r="FA4" s="26">
        <v>26</v>
      </c>
      <c r="FB4" s="26">
        <v>0</v>
      </c>
      <c r="FC4" s="26" t="s">
        <v>292</v>
      </c>
      <c r="FD4" s="26" t="s">
        <v>291</v>
      </c>
      <c r="FE4" s="26">
        <v>26</v>
      </c>
      <c r="FF4" s="26">
        <v>26</v>
      </c>
      <c r="FG4" s="26">
        <v>26</v>
      </c>
      <c r="FH4" s="26">
        <v>0</v>
      </c>
      <c r="FI4" s="26" t="s">
        <v>292</v>
      </c>
      <c r="FJ4" s="26" t="s">
        <v>240</v>
      </c>
      <c r="FK4" s="26">
        <v>0</v>
      </c>
      <c r="FL4" s="26">
        <v>0</v>
      </c>
      <c r="FM4" s="26">
        <v>0</v>
      </c>
      <c r="FN4" s="26">
        <v>0</v>
      </c>
      <c r="FO4" s="26" t="s">
        <v>240</v>
      </c>
      <c r="FP4" s="26" t="s">
        <v>240</v>
      </c>
      <c r="FQ4" s="26">
        <v>0</v>
      </c>
      <c r="FR4" s="26">
        <v>0</v>
      </c>
      <c r="FS4" s="26">
        <v>0</v>
      </c>
      <c r="FT4" s="26">
        <v>0</v>
      </c>
      <c r="FU4" s="26" t="s">
        <v>240</v>
      </c>
      <c r="FV4" s="26" t="s">
        <v>240</v>
      </c>
      <c r="FW4" s="26">
        <v>0</v>
      </c>
      <c r="FX4" s="26">
        <v>0</v>
      </c>
      <c r="FY4" s="26">
        <v>0</v>
      </c>
      <c r="FZ4" s="26">
        <v>0</v>
      </c>
      <c r="GA4" s="26" t="s">
        <v>240</v>
      </c>
      <c r="GB4" s="26" t="s">
        <v>259</v>
      </c>
      <c r="GC4" s="26">
        <v>33</v>
      </c>
      <c r="GD4" s="26">
        <v>26</v>
      </c>
      <c r="GE4" s="26">
        <v>26</v>
      </c>
      <c r="GF4" s="26">
        <v>0</v>
      </c>
      <c r="GG4" s="26">
        <v>0</v>
      </c>
      <c r="GH4" s="26">
        <v>0</v>
      </c>
      <c r="GI4" s="24">
        <v>26</v>
      </c>
      <c r="GJ4" s="24">
        <v>26</v>
      </c>
      <c r="GK4" s="26"/>
      <c r="GL4" s="26"/>
      <c r="GM4" s="26"/>
      <c r="GN4" s="26"/>
      <c r="GO4" s="26"/>
      <c r="GP4" s="26"/>
      <c r="GQ4" s="27" t="str">
        <f t="shared" si="0"/>
        <v>B00003050319TG05</v>
      </c>
      <c r="GR4" s="28">
        <v>3</v>
      </c>
      <c r="GS4" s="29" t="str">
        <f t="shared" si="4"/>
        <v>050319</v>
      </c>
      <c r="GT4" s="27" t="s">
        <v>260</v>
      </c>
      <c r="GU4" s="29" t="str">
        <f t="shared" si="1"/>
        <v>05/03/2019</v>
      </c>
      <c r="GV4" s="29" t="str">
        <f t="shared" si="1"/>
        <v>05/03/2024</v>
      </c>
      <c r="GW4" s="30" t="s">
        <v>261</v>
      </c>
      <c r="GX4" s="29">
        <f t="shared" si="5"/>
        <v>45356</v>
      </c>
      <c r="GY4" s="29" t="b">
        <f t="shared" si="6"/>
        <v>1</v>
      </c>
      <c r="GZ4" s="29" t="b">
        <f t="shared" si="7"/>
        <v>1</v>
      </c>
      <c r="HA4" s="31">
        <f t="shared" si="8"/>
        <v>3</v>
      </c>
      <c r="HB4" s="32" t="str">
        <f t="shared" si="9"/>
        <v>3-3</v>
      </c>
      <c r="HC4" s="32" t="str">
        <f t="shared" si="10"/>
        <v>CHUNG</v>
      </c>
      <c r="HD4" s="32" t="str">
        <f t="shared" si="11"/>
        <v>CHUNG</v>
      </c>
      <c r="HE4" s="32" t="str">
        <f t="shared" si="12"/>
        <v/>
      </c>
      <c r="HF4" s="32" t="str">
        <f t="shared" si="13"/>
        <v/>
      </c>
      <c r="HG4" s="32" t="str">
        <f t="shared" si="14"/>
        <v/>
      </c>
      <c r="HH4" s="32">
        <f t="shared" si="2"/>
        <v>3</v>
      </c>
      <c r="HI4" s="33">
        <f t="shared" si="15"/>
        <v>0</v>
      </c>
      <c r="HJ4" s="33" t="str">
        <f t="shared" si="16"/>
        <v>No</v>
      </c>
      <c r="HK4" s="33" t="str">
        <f t="shared" si="3"/>
        <v>No</v>
      </c>
    </row>
    <row r="5" spans="1:219" ht="89.25" x14ac:dyDescent="0.25">
      <c r="A5" s="24">
        <v>4</v>
      </c>
      <c r="B5" s="24" t="s">
        <v>216</v>
      </c>
      <c r="C5" s="24" t="s">
        <v>217</v>
      </c>
      <c r="D5" s="24" t="s">
        <v>293</v>
      </c>
      <c r="E5" s="24" t="s">
        <v>294</v>
      </c>
      <c r="F5" s="24" t="s">
        <v>220</v>
      </c>
      <c r="G5" s="24" t="s">
        <v>295</v>
      </c>
      <c r="H5" s="24" t="s">
        <v>296</v>
      </c>
      <c r="I5" s="24">
        <v>3</v>
      </c>
      <c r="J5" s="24" t="s">
        <v>297</v>
      </c>
      <c r="K5" s="25" t="s">
        <v>224</v>
      </c>
      <c r="L5" s="25" t="s">
        <v>225</v>
      </c>
      <c r="M5" s="24" t="s">
        <v>226</v>
      </c>
      <c r="N5" s="24" t="s">
        <v>298</v>
      </c>
      <c r="O5" s="24" t="s">
        <v>299</v>
      </c>
      <c r="P5" s="24" t="s">
        <v>229</v>
      </c>
      <c r="Q5" s="24" t="s">
        <v>300</v>
      </c>
      <c r="R5" s="24" t="s">
        <v>301</v>
      </c>
      <c r="S5" s="24" t="s">
        <v>271</v>
      </c>
      <c r="T5" s="24" t="s">
        <v>302</v>
      </c>
      <c r="U5" s="24">
        <v>1</v>
      </c>
      <c r="V5" s="24" t="s">
        <v>273</v>
      </c>
      <c r="W5" s="24" t="b">
        <v>0</v>
      </c>
      <c r="X5" s="24" t="b">
        <v>0</v>
      </c>
      <c r="Y5" s="24">
        <v>0</v>
      </c>
      <c r="Z5" s="24" t="b">
        <v>1</v>
      </c>
      <c r="AA5" s="24">
        <v>0</v>
      </c>
      <c r="AB5" s="24" t="b">
        <v>0</v>
      </c>
      <c r="AC5" s="24" t="b">
        <v>1</v>
      </c>
      <c r="AD5" s="24">
        <v>0</v>
      </c>
      <c r="AE5" s="24">
        <v>0</v>
      </c>
      <c r="AF5" s="24" t="s">
        <v>235</v>
      </c>
      <c r="AG5" s="24">
        <v>0</v>
      </c>
      <c r="AH5" s="26"/>
      <c r="AI5" s="26" t="s">
        <v>236</v>
      </c>
      <c r="AJ5" s="26" t="s">
        <v>237</v>
      </c>
      <c r="AK5" s="24" t="s">
        <v>238</v>
      </c>
      <c r="AL5" s="26" t="s">
        <v>239</v>
      </c>
      <c r="AM5" s="26" t="s">
        <v>239</v>
      </c>
      <c r="AN5" s="26" t="s">
        <v>239</v>
      </c>
      <c r="AO5" s="26" t="s">
        <v>240</v>
      </c>
      <c r="AP5" s="26" t="s">
        <v>240</v>
      </c>
      <c r="AQ5" s="26" t="s">
        <v>240</v>
      </c>
      <c r="AR5" s="26" t="s">
        <v>241</v>
      </c>
      <c r="AS5" s="26" t="s">
        <v>241</v>
      </c>
      <c r="AT5" s="26" t="s">
        <v>241</v>
      </c>
      <c r="AU5" s="26" t="s">
        <v>240</v>
      </c>
      <c r="AV5" s="26" t="s">
        <v>240</v>
      </c>
      <c r="AW5" s="26" t="s">
        <v>240</v>
      </c>
      <c r="AX5" s="26" t="s">
        <v>242</v>
      </c>
      <c r="AY5" s="26" t="s">
        <v>293</v>
      </c>
      <c r="AZ5" s="26" t="s">
        <v>293</v>
      </c>
      <c r="BA5" s="26" t="s">
        <v>293</v>
      </c>
      <c r="BB5" s="26" t="s">
        <v>240</v>
      </c>
      <c r="BC5" s="26" t="s">
        <v>240</v>
      </c>
      <c r="BD5" s="26" t="s">
        <v>240</v>
      </c>
      <c r="BE5" s="26" t="s">
        <v>243</v>
      </c>
      <c r="BF5" s="26" t="s">
        <v>303</v>
      </c>
      <c r="BG5" s="26" t="s">
        <v>245</v>
      </c>
      <c r="BH5" s="26" t="s">
        <v>240</v>
      </c>
      <c r="BI5" s="26" t="s">
        <v>240</v>
      </c>
      <c r="BJ5" s="26" t="s">
        <v>240</v>
      </c>
      <c r="BK5" s="26">
        <v>3</v>
      </c>
      <c r="BL5" s="26">
        <v>3</v>
      </c>
      <c r="BM5" s="26">
        <v>3</v>
      </c>
      <c r="BN5" s="26">
        <v>0</v>
      </c>
      <c r="BO5" s="26">
        <v>0</v>
      </c>
      <c r="BP5" s="26">
        <v>0</v>
      </c>
      <c r="BQ5" s="26" t="s">
        <v>304</v>
      </c>
      <c r="BR5" s="26">
        <v>4</v>
      </c>
      <c r="BS5" s="26">
        <v>4</v>
      </c>
      <c r="BT5" s="26">
        <v>4</v>
      </c>
      <c r="BU5" s="26">
        <v>0</v>
      </c>
      <c r="BV5" s="26" t="s">
        <v>247</v>
      </c>
      <c r="BW5" s="26">
        <v>2</v>
      </c>
      <c r="BX5" s="26">
        <v>2</v>
      </c>
      <c r="BY5" s="26">
        <v>2</v>
      </c>
      <c r="BZ5" s="26">
        <v>0</v>
      </c>
      <c r="CA5" s="26" t="s">
        <v>248</v>
      </c>
      <c r="CB5" s="26">
        <v>1</v>
      </c>
      <c r="CC5" s="26">
        <v>1</v>
      </c>
      <c r="CD5" s="26">
        <v>1</v>
      </c>
      <c r="CE5" s="26">
        <v>0</v>
      </c>
      <c r="CF5" s="26" t="s">
        <v>240</v>
      </c>
      <c r="CG5" s="26">
        <v>0</v>
      </c>
      <c r="CH5" s="26">
        <v>0</v>
      </c>
      <c r="CI5" s="26">
        <v>0</v>
      </c>
      <c r="CJ5" s="26">
        <v>0</v>
      </c>
      <c r="CK5" s="26" t="s">
        <v>240</v>
      </c>
      <c r="CL5" s="26">
        <v>0</v>
      </c>
      <c r="CM5" s="26">
        <v>0</v>
      </c>
      <c r="CN5" s="26">
        <v>0</v>
      </c>
      <c r="CO5" s="26">
        <v>0</v>
      </c>
      <c r="CP5" s="26" t="s">
        <v>240</v>
      </c>
      <c r="CQ5" s="26">
        <v>0</v>
      </c>
      <c r="CR5" s="26">
        <v>0</v>
      </c>
      <c r="CS5" s="26">
        <v>0</v>
      </c>
      <c r="CT5" s="26">
        <v>0</v>
      </c>
      <c r="CU5" s="26" t="s">
        <v>275</v>
      </c>
      <c r="CV5" s="26">
        <v>20</v>
      </c>
      <c r="CW5" s="26">
        <v>20</v>
      </c>
      <c r="CX5" s="26">
        <v>20</v>
      </c>
      <c r="CY5" s="26">
        <v>0</v>
      </c>
      <c r="CZ5" s="26" t="s">
        <v>275</v>
      </c>
      <c r="DA5" s="26">
        <v>20</v>
      </c>
      <c r="DB5" s="26" t="s">
        <v>250</v>
      </c>
      <c r="DC5" s="26">
        <v>60</v>
      </c>
      <c r="DD5" s="26">
        <v>60</v>
      </c>
      <c r="DE5" s="26">
        <v>60</v>
      </c>
      <c r="DF5" s="26">
        <v>0</v>
      </c>
      <c r="DG5" s="26" t="s">
        <v>250</v>
      </c>
      <c r="DH5" s="26">
        <v>60</v>
      </c>
      <c r="DI5" s="26" t="s">
        <v>251</v>
      </c>
      <c r="DJ5" s="26">
        <v>160</v>
      </c>
      <c r="DK5" s="26">
        <v>160</v>
      </c>
      <c r="DL5" s="26">
        <v>160</v>
      </c>
      <c r="DM5" s="26">
        <v>0</v>
      </c>
      <c r="DN5" s="26" t="s">
        <v>251</v>
      </c>
      <c r="DO5" s="26">
        <v>160</v>
      </c>
      <c r="DP5" s="26" t="s">
        <v>240</v>
      </c>
      <c r="DQ5" s="26">
        <v>0</v>
      </c>
      <c r="DR5" s="26">
        <v>0</v>
      </c>
      <c r="DS5" s="26">
        <v>0</v>
      </c>
      <c r="DT5" s="26">
        <v>0</v>
      </c>
      <c r="DU5" s="26" t="s">
        <v>240</v>
      </c>
      <c r="DV5" s="26">
        <v>0</v>
      </c>
      <c r="DW5" s="26" t="s">
        <v>240</v>
      </c>
      <c r="DX5" s="26">
        <v>0</v>
      </c>
      <c r="DY5" s="26">
        <v>0</v>
      </c>
      <c r="DZ5" s="26">
        <v>0</v>
      </c>
      <c r="EA5" s="26">
        <v>0</v>
      </c>
      <c r="EB5" s="26" t="s">
        <v>240</v>
      </c>
      <c r="EC5" s="26">
        <v>0</v>
      </c>
      <c r="ED5" s="26" t="s">
        <v>240</v>
      </c>
      <c r="EE5" s="26">
        <v>0</v>
      </c>
      <c r="EF5" s="26">
        <v>0</v>
      </c>
      <c r="EG5" s="26">
        <v>0</v>
      </c>
      <c r="EH5" s="26">
        <v>0</v>
      </c>
      <c r="EI5" s="26" t="s">
        <v>240</v>
      </c>
      <c r="EJ5" s="26">
        <v>0</v>
      </c>
      <c r="EK5" s="26">
        <v>160</v>
      </c>
      <c r="EL5" s="26" t="s">
        <v>277</v>
      </c>
      <c r="EM5" s="26" t="s">
        <v>253</v>
      </c>
      <c r="EN5" s="26" t="s">
        <v>254</v>
      </c>
      <c r="EO5" s="26" t="s">
        <v>240</v>
      </c>
      <c r="EP5" s="26" t="s">
        <v>240</v>
      </c>
      <c r="EQ5" s="26" t="s">
        <v>240</v>
      </c>
      <c r="ER5" s="26" t="s">
        <v>255</v>
      </c>
      <c r="ES5" s="26">
        <v>27</v>
      </c>
      <c r="ET5" s="26">
        <v>27</v>
      </c>
      <c r="EU5" s="26">
        <v>27</v>
      </c>
      <c r="EV5" s="26">
        <v>0</v>
      </c>
      <c r="EW5" s="26" t="s">
        <v>256</v>
      </c>
      <c r="EX5" s="26" t="s">
        <v>305</v>
      </c>
      <c r="EY5" s="26">
        <v>24</v>
      </c>
      <c r="EZ5" s="26">
        <v>24</v>
      </c>
      <c r="FA5" s="26">
        <v>24</v>
      </c>
      <c r="FB5" s="26">
        <v>0</v>
      </c>
      <c r="FC5" s="26" t="s">
        <v>306</v>
      </c>
      <c r="FD5" s="26" t="s">
        <v>305</v>
      </c>
      <c r="FE5" s="26">
        <v>24</v>
      </c>
      <c r="FF5" s="26">
        <v>24</v>
      </c>
      <c r="FG5" s="26">
        <v>24</v>
      </c>
      <c r="FH5" s="26">
        <v>0</v>
      </c>
      <c r="FI5" s="26" t="s">
        <v>306</v>
      </c>
      <c r="FJ5" s="26" t="s">
        <v>240</v>
      </c>
      <c r="FK5" s="26">
        <v>0</v>
      </c>
      <c r="FL5" s="26">
        <v>0</v>
      </c>
      <c r="FM5" s="26">
        <v>0</v>
      </c>
      <c r="FN5" s="26">
        <v>0</v>
      </c>
      <c r="FO5" s="26" t="s">
        <v>240</v>
      </c>
      <c r="FP5" s="26" t="s">
        <v>240</v>
      </c>
      <c r="FQ5" s="26">
        <v>0</v>
      </c>
      <c r="FR5" s="26">
        <v>0</v>
      </c>
      <c r="FS5" s="26">
        <v>0</v>
      </c>
      <c r="FT5" s="26">
        <v>0</v>
      </c>
      <c r="FU5" s="26" t="s">
        <v>240</v>
      </c>
      <c r="FV5" s="26" t="s">
        <v>240</v>
      </c>
      <c r="FW5" s="26">
        <v>0</v>
      </c>
      <c r="FX5" s="26">
        <v>0</v>
      </c>
      <c r="FY5" s="26">
        <v>0</v>
      </c>
      <c r="FZ5" s="26">
        <v>0</v>
      </c>
      <c r="GA5" s="26" t="s">
        <v>240</v>
      </c>
      <c r="GB5" s="26" t="s">
        <v>259</v>
      </c>
      <c r="GC5" s="26">
        <v>27</v>
      </c>
      <c r="GD5" s="26">
        <v>24</v>
      </c>
      <c r="GE5" s="26">
        <v>24</v>
      </c>
      <c r="GF5" s="26">
        <v>0</v>
      </c>
      <c r="GG5" s="26">
        <v>0</v>
      </c>
      <c r="GH5" s="26">
        <v>0</v>
      </c>
      <c r="GI5" s="24">
        <v>24</v>
      </c>
      <c r="GJ5" s="24">
        <v>24</v>
      </c>
      <c r="GK5" s="26"/>
      <c r="GL5" s="26"/>
      <c r="GM5" s="26"/>
      <c r="GN5" s="26"/>
      <c r="GO5" s="26"/>
      <c r="GP5" s="26"/>
      <c r="GQ5" s="27" t="str">
        <f t="shared" si="0"/>
        <v>B00004050319TG05</v>
      </c>
      <c r="GR5" s="28">
        <v>4</v>
      </c>
      <c r="GS5" s="29" t="str">
        <f t="shared" si="4"/>
        <v>050319</v>
      </c>
      <c r="GT5" s="27" t="s">
        <v>260</v>
      </c>
      <c r="GU5" s="29" t="str">
        <f t="shared" si="1"/>
        <v>05/03/2019</v>
      </c>
      <c r="GV5" s="29" t="str">
        <f t="shared" si="1"/>
        <v>05/03/2024</v>
      </c>
      <c r="GW5" s="30" t="s">
        <v>261</v>
      </c>
      <c r="GX5" s="29">
        <f t="shared" si="5"/>
        <v>45356</v>
      </c>
      <c r="GY5" s="29" t="b">
        <f t="shared" si="6"/>
        <v>1</v>
      </c>
      <c r="GZ5" s="29" t="b">
        <f t="shared" si="7"/>
        <v>1</v>
      </c>
      <c r="HA5" s="31">
        <f t="shared" si="8"/>
        <v>3</v>
      </c>
      <c r="HB5" s="32" t="str">
        <f t="shared" si="9"/>
        <v>3-3</v>
      </c>
      <c r="HC5" s="32" t="str">
        <f t="shared" si="10"/>
        <v>CHUNG</v>
      </c>
      <c r="HD5" s="32" t="str">
        <f t="shared" si="11"/>
        <v>CHUNG</v>
      </c>
      <c r="HE5" s="32" t="str">
        <f t="shared" si="12"/>
        <v/>
      </c>
      <c r="HF5" s="32" t="str">
        <f t="shared" si="13"/>
        <v/>
      </c>
      <c r="HG5" s="32" t="str">
        <f t="shared" si="14"/>
        <v/>
      </c>
      <c r="HH5" s="32">
        <f t="shared" si="2"/>
        <v>3</v>
      </c>
      <c r="HI5" s="33">
        <f t="shared" si="15"/>
        <v>0</v>
      </c>
      <c r="HJ5" s="33" t="str">
        <f t="shared" si="16"/>
        <v>No</v>
      </c>
      <c r="HK5" s="33" t="str">
        <f t="shared" si="3"/>
        <v>No</v>
      </c>
    </row>
    <row r="6" spans="1:219" ht="89.25" x14ac:dyDescent="0.25">
      <c r="A6" s="24">
        <v>5</v>
      </c>
      <c r="B6" s="24" t="s">
        <v>216</v>
      </c>
      <c r="C6" s="24" t="s">
        <v>217</v>
      </c>
      <c r="D6" s="24" t="s">
        <v>307</v>
      </c>
      <c r="E6" s="24" t="s">
        <v>308</v>
      </c>
      <c r="F6" s="24" t="s">
        <v>220</v>
      </c>
      <c r="G6" s="24" t="s">
        <v>309</v>
      </c>
      <c r="H6" s="24" t="s">
        <v>310</v>
      </c>
      <c r="I6" s="24">
        <v>3</v>
      </c>
      <c r="J6" s="24" t="s">
        <v>311</v>
      </c>
      <c r="K6" s="25" t="s">
        <v>224</v>
      </c>
      <c r="L6" s="25" t="s">
        <v>225</v>
      </c>
      <c r="M6" s="24" t="s">
        <v>226</v>
      </c>
      <c r="N6" s="24" t="s">
        <v>312</v>
      </c>
      <c r="O6" s="24" t="s">
        <v>268</v>
      </c>
      <c r="P6" s="24" t="s">
        <v>229</v>
      </c>
      <c r="Q6" s="24" t="s">
        <v>269</v>
      </c>
      <c r="R6" s="24" t="s">
        <v>270</v>
      </c>
      <c r="S6" s="24" t="s">
        <v>271</v>
      </c>
      <c r="T6" s="24" t="s">
        <v>313</v>
      </c>
      <c r="U6" s="24">
        <v>1</v>
      </c>
      <c r="V6" s="24" t="s">
        <v>273</v>
      </c>
      <c r="W6" s="24" t="b">
        <v>0</v>
      </c>
      <c r="X6" s="24" t="b">
        <v>0</v>
      </c>
      <c r="Y6" s="24">
        <v>0</v>
      </c>
      <c r="Z6" s="24" t="b">
        <v>1</v>
      </c>
      <c r="AA6" s="24">
        <v>0</v>
      </c>
      <c r="AB6" s="24" t="b">
        <v>0</v>
      </c>
      <c r="AC6" s="24" t="b">
        <v>1</v>
      </c>
      <c r="AD6" s="24">
        <v>0</v>
      </c>
      <c r="AE6" s="24">
        <v>0</v>
      </c>
      <c r="AF6" s="24" t="s">
        <v>235</v>
      </c>
      <c r="AG6" s="24">
        <v>0</v>
      </c>
      <c r="AH6" s="26"/>
      <c r="AI6" s="26" t="s">
        <v>236</v>
      </c>
      <c r="AJ6" s="26" t="s">
        <v>237</v>
      </c>
      <c r="AK6" s="24" t="s">
        <v>238</v>
      </c>
      <c r="AL6" s="26" t="s">
        <v>239</v>
      </c>
      <c r="AM6" s="26" t="s">
        <v>239</v>
      </c>
      <c r="AN6" s="26" t="s">
        <v>239</v>
      </c>
      <c r="AO6" s="26" t="s">
        <v>240</v>
      </c>
      <c r="AP6" s="26" t="s">
        <v>240</v>
      </c>
      <c r="AQ6" s="26" t="s">
        <v>240</v>
      </c>
      <c r="AR6" s="26" t="s">
        <v>241</v>
      </c>
      <c r="AS6" s="26" t="s">
        <v>241</v>
      </c>
      <c r="AT6" s="26" t="s">
        <v>241</v>
      </c>
      <c r="AU6" s="26" t="s">
        <v>240</v>
      </c>
      <c r="AV6" s="26" t="s">
        <v>240</v>
      </c>
      <c r="AW6" s="26" t="s">
        <v>240</v>
      </c>
      <c r="AX6" s="26" t="s">
        <v>242</v>
      </c>
      <c r="AY6" s="26" t="s">
        <v>307</v>
      </c>
      <c r="AZ6" s="26" t="s">
        <v>307</v>
      </c>
      <c r="BA6" s="26" t="s">
        <v>307</v>
      </c>
      <c r="BB6" s="26" t="s">
        <v>240</v>
      </c>
      <c r="BC6" s="26" t="s">
        <v>240</v>
      </c>
      <c r="BD6" s="26" t="s">
        <v>240</v>
      </c>
      <c r="BE6" s="26" t="s">
        <v>243</v>
      </c>
      <c r="BF6" s="26" t="s">
        <v>274</v>
      </c>
      <c r="BG6" s="26" t="s">
        <v>245</v>
      </c>
      <c r="BH6" s="26" t="s">
        <v>240</v>
      </c>
      <c r="BI6" s="26" t="s">
        <v>240</v>
      </c>
      <c r="BJ6" s="26" t="s">
        <v>240</v>
      </c>
      <c r="BK6" s="26">
        <v>3</v>
      </c>
      <c r="BL6" s="26">
        <v>3</v>
      </c>
      <c r="BM6" s="26">
        <v>3</v>
      </c>
      <c r="BN6" s="26">
        <v>0</v>
      </c>
      <c r="BO6" s="26">
        <v>0</v>
      </c>
      <c r="BP6" s="26">
        <v>0</v>
      </c>
      <c r="BQ6" s="26" t="s">
        <v>247</v>
      </c>
      <c r="BR6" s="26">
        <v>2</v>
      </c>
      <c r="BS6" s="26">
        <v>2</v>
      </c>
      <c r="BT6" s="26">
        <v>2</v>
      </c>
      <c r="BU6" s="26">
        <v>0</v>
      </c>
      <c r="BV6" s="26" t="s">
        <v>247</v>
      </c>
      <c r="BW6" s="26">
        <v>2</v>
      </c>
      <c r="BX6" s="26">
        <v>2</v>
      </c>
      <c r="BY6" s="26">
        <v>2</v>
      </c>
      <c r="BZ6" s="26">
        <v>0</v>
      </c>
      <c r="CA6" s="26" t="s">
        <v>248</v>
      </c>
      <c r="CB6" s="26">
        <v>1</v>
      </c>
      <c r="CC6" s="26">
        <v>1</v>
      </c>
      <c r="CD6" s="26">
        <v>1</v>
      </c>
      <c r="CE6" s="26">
        <v>0</v>
      </c>
      <c r="CF6" s="26" t="s">
        <v>240</v>
      </c>
      <c r="CG6" s="26">
        <v>0</v>
      </c>
      <c r="CH6" s="26">
        <v>0</v>
      </c>
      <c r="CI6" s="26">
        <v>0</v>
      </c>
      <c r="CJ6" s="26">
        <v>0</v>
      </c>
      <c r="CK6" s="26" t="s">
        <v>240</v>
      </c>
      <c r="CL6" s="26">
        <v>0</v>
      </c>
      <c r="CM6" s="26">
        <v>0</v>
      </c>
      <c r="CN6" s="26">
        <v>0</v>
      </c>
      <c r="CO6" s="26">
        <v>0</v>
      </c>
      <c r="CP6" s="26" t="s">
        <v>240</v>
      </c>
      <c r="CQ6" s="26">
        <v>0</v>
      </c>
      <c r="CR6" s="26">
        <v>0</v>
      </c>
      <c r="CS6" s="26">
        <v>0</v>
      </c>
      <c r="CT6" s="26">
        <v>0</v>
      </c>
      <c r="CU6" s="26" t="s">
        <v>275</v>
      </c>
      <c r="CV6" s="26">
        <v>20</v>
      </c>
      <c r="CW6" s="26">
        <v>20</v>
      </c>
      <c r="CX6" s="26">
        <v>20</v>
      </c>
      <c r="CY6" s="26">
        <v>0</v>
      </c>
      <c r="CZ6" s="26" t="s">
        <v>275</v>
      </c>
      <c r="DA6" s="26">
        <v>20</v>
      </c>
      <c r="DB6" s="26" t="s">
        <v>276</v>
      </c>
      <c r="DC6" s="26">
        <v>40</v>
      </c>
      <c r="DD6" s="26">
        <v>40</v>
      </c>
      <c r="DE6" s="26">
        <v>40</v>
      </c>
      <c r="DF6" s="26">
        <v>0</v>
      </c>
      <c r="DG6" s="26" t="s">
        <v>276</v>
      </c>
      <c r="DH6" s="26">
        <v>40</v>
      </c>
      <c r="DI6" s="26" t="s">
        <v>251</v>
      </c>
      <c r="DJ6" s="26">
        <v>160</v>
      </c>
      <c r="DK6" s="26">
        <v>160</v>
      </c>
      <c r="DL6" s="26">
        <v>160</v>
      </c>
      <c r="DM6" s="26">
        <v>0</v>
      </c>
      <c r="DN6" s="26" t="s">
        <v>251</v>
      </c>
      <c r="DO6" s="26">
        <v>160</v>
      </c>
      <c r="DP6" s="26" t="s">
        <v>240</v>
      </c>
      <c r="DQ6" s="26">
        <v>0</v>
      </c>
      <c r="DR6" s="26">
        <v>0</v>
      </c>
      <c r="DS6" s="26">
        <v>0</v>
      </c>
      <c r="DT6" s="26">
        <v>0</v>
      </c>
      <c r="DU6" s="26" t="s">
        <v>240</v>
      </c>
      <c r="DV6" s="26">
        <v>0</v>
      </c>
      <c r="DW6" s="26" t="s">
        <v>240</v>
      </c>
      <c r="DX6" s="26">
        <v>0</v>
      </c>
      <c r="DY6" s="26">
        <v>0</v>
      </c>
      <c r="DZ6" s="26">
        <v>0</v>
      </c>
      <c r="EA6" s="26">
        <v>0</v>
      </c>
      <c r="EB6" s="26" t="s">
        <v>240</v>
      </c>
      <c r="EC6" s="26">
        <v>0</v>
      </c>
      <c r="ED6" s="26" t="s">
        <v>240</v>
      </c>
      <c r="EE6" s="26">
        <v>0</v>
      </c>
      <c r="EF6" s="26">
        <v>0</v>
      </c>
      <c r="EG6" s="26">
        <v>0</v>
      </c>
      <c r="EH6" s="26">
        <v>0</v>
      </c>
      <c r="EI6" s="26" t="s">
        <v>240</v>
      </c>
      <c r="EJ6" s="26">
        <v>0</v>
      </c>
      <c r="EK6" s="26">
        <v>160</v>
      </c>
      <c r="EL6" s="26" t="s">
        <v>277</v>
      </c>
      <c r="EM6" s="26" t="s">
        <v>253</v>
      </c>
      <c r="EN6" s="26" t="s">
        <v>254</v>
      </c>
      <c r="EO6" s="26" t="s">
        <v>240</v>
      </c>
      <c r="EP6" s="26" t="s">
        <v>240</v>
      </c>
      <c r="EQ6" s="26" t="s">
        <v>240</v>
      </c>
      <c r="ER6" s="26" t="s">
        <v>314</v>
      </c>
      <c r="ES6" s="26">
        <v>28</v>
      </c>
      <c r="ET6" s="26">
        <v>28</v>
      </c>
      <c r="EU6" s="26">
        <v>28</v>
      </c>
      <c r="EV6" s="26">
        <v>0</v>
      </c>
      <c r="EW6" s="26" t="s">
        <v>315</v>
      </c>
      <c r="EX6" s="26" t="s">
        <v>316</v>
      </c>
      <c r="EY6" s="26">
        <v>30</v>
      </c>
      <c r="EZ6" s="26">
        <v>30</v>
      </c>
      <c r="FA6" s="26">
        <v>30</v>
      </c>
      <c r="FB6" s="26">
        <v>0</v>
      </c>
      <c r="FC6" s="26" t="s">
        <v>317</v>
      </c>
      <c r="FD6" s="26" t="s">
        <v>316</v>
      </c>
      <c r="FE6" s="26">
        <v>30</v>
      </c>
      <c r="FF6" s="26">
        <v>30</v>
      </c>
      <c r="FG6" s="26">
        <v>30</v>
      </c>
      <c r="FH6" s="26">
        <v>0</v>
      </c>
      <c r="FI6" s="26" t="s">
        <v>317</v>
      </c>
      <c r="FJ6" s="26" t="s">
        <v>240</v>
      </c>
      <c r="FK6" s="26">
        <v>0</v>
      </c>
      <c r="FL6" s="26">
        <v>0</v>
      </c>
      <c r="FM6" s="26">
        <v>0</v>
      </c>
      <c r="FN6" s="26">
        <v>0</v>
      </c>
      <c r="FO6" s="26" t="s">
        <v>240</v>
      </c>
      <c r="FP6" s="26" t="s">
        <v>240</v>
      </c>
      <c r="FQ6" s="26">
        <v>0</v>
      </c>
      <c r="FR6" s="26">
        <v>0</v>
      </c>
      <c r="FS6" s="26">
        <v>0</v>
      </c>
      <c r="FT6" s="26">
        <v>0</v>
      </c>
      <c r="FU6" s="26" t="s">
        <v>240</v>
      </c>
      <c r="FV6" s="26" t="s">
        <v>240</v>
      </c>
      <c r="FW6" s="26">
        <v>0</v>
      </c>
      <c r="FX6" s="26">
        <v>0</v>
      </c>
      <c r="FY6" s="26">
        <v>0</v>
      </c>
      <c r="FZ6" s="26">
        <v>0</v>
      </c>
      <c r="GA6" s="26" t="s">
        <v>240</v>
      </c>
      <c r="GB6" s="26" t="s">
        <v>259</v>
      </c>
      <c r="GC6" s="26">
        <v>28</v>
      </c>
      <c r="GD6" s="26">
        <v>30</v>
      </c>
      <c r="GE6" s="26">
        <v>30</v>
      </c>
      <c r="GF6" s="26">
        <v>0</v>
      </c>
      <c r="GG6" s="26">
        <v>0</v>
      </c>
      <c r="GH6" s="26">
        <v>0</v>
      </c>
      <c r="GI6" s="24">
        <v>28</v>
      </c>
      <c r="GJ6" s="24">
        <v>28</v>
      </c>
      <c r="GK6" s="26"/>
      <c r="GL6" s="26"/>
      <c r="GM6" s="26"/>
      <c r="GN6" s="26"/>
      <c r="GO6" s="26"/>
      <c r="GP6" s="26"/>
      <c r="GQ6" s="27" t="str">
        <f t="shared" si="0"/>
        <v>B00005050319TG05</v>
      </c>
      <c r="GR6" s="28">
        <v>5</v>
      </c>
      <c r="GS6" s="29" t="str">
        <f t="shared" si="4"/>
        <v>050319</v>
      </c>
      <c r="GT6" s="27" t="s">
        <v>260</v>
      </c>
      <c r="GU6" s="29" t="str">
        <f t="shared" si="1"/>
        <v>05/03/2019</v>
      </c>
      <c r="GV6" s="29" t="str">
        <f t="shared" si="1"/>
        <v>05/03/2024</v>
      </c>
      <c r="GW6" s="30" t="s">
        <v>261</v>
      </c>
      <c r="GX6" s="29">
        <f t="shared" si="5"/>
        <v>45356</v>
      </c>
      <c r="GY6" s="29" t="b">
        <f t="shared" si="6"/>
        <v>1</v>
      </c>
      <c r="GZ6" s="29" t="b">
        <f t="shared" si="7"/>
        <v>1</v>
      </c>
      <c r="HA6" s="31">
        <f t="shared" si="8"/>
        <v>3</v>
      </c>
      <c r="HB6" s="32" t="str">
        <f t="shared" si="9"/>
        <v>3-3</v>
      </c>
      <c r="HC6" s="32" t="str">
        <f t="shared" si="10"/>
        <v>CHUNG</v>
      </c>
      <c r="HD6" s="32" t="str">
        <f t="shared" si="11"/>
        <v>CHUNG</v>
      </c>
      <c r="HE6" s="32" t="str">
        <f t="shared" si="12"/>
        <v/>
      </c>
      <c r="HF6" s="32" t="str">
        <f t="shared" si="13"/>
        <v/>
      </c>
      <c r="HG6" s="32" t="str">
        <f t="shared" si="14"/>
        <v/>
      </c>
      <c r="HH6" s="32">
        <f t="shared" si="2"/>
        <v>3</v>
      </c>
      <c r="HI6" s="33">
        <f t="shared" si="15"/>
        <v>0</v>
      </c>
      <c r="HJ6" s="33" t="str">
        <f t="shared" si="16"/>
        <v>No</v>
      </c>
      <c r="HK6" s="33" t="str">
        <f t="shared" si="3"/>
        <v>No</v>
      </c>
    </row>
    <row r="7" spans="1:219" ht="89.25" x14ac:dyDescent="0.25">
      <c r="A7" s="24">
        <v>6</v>
      </c>
      <c r="B7" s="24" t="s">
        <v>216</v>
      </c>
      <c r="C7" s="24" t="s">
        <v>217</v>
      </c>
      <c r="D7" s="24" t="s">
        <v>318</v>
      </c>
      <c r="E7" s="24" t="s">
        <v>319</v>
      </c>
      <c r="F7" s="24" t="s">
        <v>220</v>
      </c>
      <c r="G7" s="24" t="s">
        <v>320</v>
      </c>
      <c r="H7" s="24" t="s">
        <v>321</v>
      </c>
      <c r="I7" s="24">
        <v>3</v>
      </c>
      <c r="J7" s="24" t="s">
        <v>322</v>
      </c>
      <c r="K7" s="25" t="s">
        <v>224</v>
      </c>
      <c r="L7" s="25" t="s">
        <v>323</v>
      </c>
      <c r="M7" s="24" t="s">
        <v>226</v>
      </c>
      <c r="N7" s="24" t="s">
        <v>324</v>
      </c>
      <c r="O7" s="24" t="s">
        <v>268</v>
      </c>
      <c r="P7" s="24" t="s">
        <v>229</v>
      </c>
      <c r="Q7" s="24" t="s">
        <v>325</v>
      </c>
      <c r="R7" s="24" t="s">
        <v>270</v>
      </c>
      <c r="S7" s="24" t="s">
        <v>271</v>
      </c>
      <c r="T7" s="24" t="s">
        <v>326</v>
      </c>
      <c r="U7" s="24">
        <v>1</v>
      </c>
      <c r="V7" s="24" t="s">
        <v>273</v>
      </c>
      <c r="W7" s="24" t="b">
        <v>0</v>
      </c>
      <c r="X7" s="24" t="b">
        <v>0</v>
      </c>
      <c r="Y7" s="24">
        <v>0</v>
      </c>
      <c r="Z7" s="24" t="b">
        <v>1</v>
      </c>
      <c r="AA7" s="24">
        <v>0</v>
      </c>
      <c r="AB7" s="24" t="b">
        <v>0</v>
      </c>
      <c r="AC7" s="24" t="b">
        <v>1</v>
      </c>
      <c r="AD7" s="24">
        <v>0</v>
      </c>
      <c r="AE7" s="24">
        <v>0</v>
      </c>
      <c r="AF7" s="24" t="s">
        <v>235</v>
      </c>
      <c r="AG7" s="24">
        <v>0</v>
      </c>
      <c r="AH7" s="26"/>
      <c r="AI7" s="26" t="s">
        <v>236</v>
      </c>
      <c r="AJ7" s="26" t="s">
        <v>237</v>
      </c>
      <c r="AK7" s="24" t="s">
        <v>238</v>
      </c>
      <c r="AL7" s="26" t="s">
        <v>239</v>
      </c>
      <c r="AM7" s="26" t="s">
        <v>239</v>
      </c>
      <c r="AN7" s="26" t="s">
        <v>239</v>
      </c>
      <c r="AO7" s="26" t="s">
        <v>240</v>
      </c>
      <c r="AP7" s="26" t="s">
        <v>240</v>
      </c>
      <c r="AQ7" s="26" t="s">
        <v>240</v>
      </c>
      <c r="AR7" s="26" t="s">
        <v>241</v>
      </c>
      <c r="AS7" s="26" t="s">
        <v>241</v>
      </c>
      <c r="AT7" s="26" t="s">
        <v>241</v>
      </c>
      <c r="AU7" s="26" t="s">
        <v>240</v>
      </c>
      <c r="AV7" s="26" t="s">
        <v>240</v>
      </c>
      <c r="AW7" s="26" t="s">
        <v>240</v>
      </c>
      <c r="AX7" s="26" t="s">
        <v>242</v>
      </c>
      <c r="AY7" s="26" t="s">
        <v>318</v>
      </c>
      <c r="AZ7" s="26" t="s">
        <v>318</v>
      </c>
      <c r="BA7" s="26" t="s">
        <v>318</v>
      </c>
      <c r="BB7" s="26" t="s">
        <v>240</v>
      </c>
      <c r="BC7" s="26" t="s">
        <v>240</v>
      </c>
      <c r="BD7" s="26" t="s">
        <v>240</v>
      </c>
      <c r="BE7" s="26" t="s">
        <v>243</v>
      </c>
      <c r="BF7" s="26" t="s">
        <v>274</v>
      </c>
      <c r="BG7" s="26" t="s">
        <v>245</v>
      </c>
      <c r="BH7" s="26" t="s">
        <v>240</v>
      </c>
      <c r="BI7" s="26" t="s">
        <v>240</v>
      </c>
      <c r="BJ7" s="26" t="s">
        <v>240</v>
      </c>
      <c r="BK7" s="26">
        <v>3</v>
      </c>
      <c r="BL7" s="26">
        <v>3</v>
      </c>
      <c r="BM7" s="26">
        <v>3</v>
      </c>
      <c r="BN7" s="26">
        <v>0</v>
      </c>
      <c r="BO7" s="26">
        <v>0</v>
      </c>
      <c r="BP7" s="26">
        <v>0</v>
      </c>
      <c r="BQ7" s="26" t="s">
        <v>327</v>
      </c>
      <c r="BR7" s="26">
        <v>2</v>
      </c>
      <c r="BS7" s="26">
        <v>4</v>
      </c>
      <c r="BT7" s="26">
        <v>4</v>
      </c>
      <c r="BU7" s="26">
        <v>0</v>
      </c>
      <c r="BV7" s="26" t="s">
        <v>247</v>
      </c>
      <c r="BW7" s="26">
        <v>2</v>
      </c>
      <c r="BX7" s="26">
        <v>2</v>
      </c>
      <c r="BY7" s="26">
        <v>2</v>
      </c>
      <c r="BZ7" s="26">
        <v>0</v>
      </c>
      <c r="CA7" s="26" t="s">
        <v>248</v>
      </c>
      <c r="CB7" s="26">
        <v>1</v>
      </c>
      <c r="CC7" s="26">
        <v>1</v>
      </c>
      <c r="CD7" s="26">
        <v>1</v>
      </c>
      <c r="CE7" s="26">
        <v>0</v>
      </c>
      <c r="CF7" s="26" t="s">
        <v>240</v>
      </c>
      <c r="CG7" s="26">
        <v>0</v>
      </c>
      <c r="CH7" s="26">
        <v>0</v>
      </c>
      <c r="CI7" s="26">
        <v>0</v>
      </c>
      <c r="CJ7" s="26">
        <v>0</v>
      </c>
      <c r="CK7" s="26" t="s">
        <v>240</v>
      </c>
      <c r="CL7" s="26">
        <v>0</v>
      </c>
      <c r="CM7" s="26">
        <v>0</v>
      </c>
      <c r="CN7" s="26">
        <v>0</v>
      </c>
      <c r="CO7" s="26">
        <v>0</v>
      </c>
      <c r="CP7" s="26" t="s">
        <v>240</v>
      </c>
      <c r="CQ7" s="26">
        <v>0</v>
      </c>
      <c r="CR7" s="26">
        <v>0</v>
      </c>
      <c r="CS7" s="26">
        <v>0</v>
      </c>
      <c r="CT7" s="26">
        <v>0</v>
      </c>
      <c r="CU7" s="26" t="s">
        <v>275</v>
      </c>
      <c r="CV7" s="26">
        <v>20</v>
      </c>
      <c r="CW7" s="26">
        <v>20</v>
      </c>
      <c r="CX7" s="26">
        <v>20</v>
      </c>
      <c r="CY7" s="26">
        <v>0</v>
      </c>
      <c r="CZ7" s="26" t="s">
        <v>275</v>
      </c>
      <c r="DA7" s="26">
        <v>20</v>
      </c>
      <c r="DB7" s="26" t="s">
        <v>276</v>
      </c>
      <c r="DC7" s="26">
        <v>40</v>
      </c>
      <c r="DD7" s="26">
        <v>40</v>
      </c>
      <c r="DE7" s="26">
        <v>40</v>
      </c>
      <c r="DF7" s="26">
        <v>0</v>
      </c>
      <c r="DG7" s="26" t="s">
        <v>276</v>
      </c>
      <c r="DH7" s="26">
        <v>40</v>
      </c>
      <c r="DI7" s="26" t="s">
        <v>251</v>
      </c>
      <c r="DJ7" s="26">
        <v>160</v>
      </c>
      <c r="DK7" s="26">
        <v>160</v>
      </c>
      <c r="DL7" s="26">
        <v>160</v>
      </c>
      <c r="DM7" s="26">
        <v>0</v>
      </c>
      <c r="DN7" s="26" t="s">
        <v>251</v>
      </c>
      <c r="DO7" s="26">
        <v>160</v>
      </c>
      <c r="DP7" s="26" t="s">
        <v>240</v>
      </c>
      <c r="DQ7" s="26">
        <v>0</v>
      </c>
      <c r="DR7" s="26">
        <v>0</v>
      </c>
      <c r="DS7" s="26">
        <v>0</v>
      </c>
      <c r="DT7" s="26">
        <v>0</v>
      </c>
      <c r="DU7" s="26" t="s">
        <v>240</v>
      </c>
      <c r="DV7" s="26">
        <v>0</v>
      </c>
      <c r="DW7" s="26" t="s">
        <v>240</v>
      </c>
      <c r="DX7" s="26">
        <v>0</v>
      </c>
      <c r="DY7" s="26">
        <v>0</v>
      </c>
      <c r="DZ7" s="26">
        <v>0</v>
      </c>
      <c r="EA7" s="26">
        <v>0</v>
      </c>
      <c r="EB7" s="26" t="s">
        <v>240</v>
      </c>
      <c r="EC7" s="26">
        <v>0</v>
      </c>
      <c r="ED7" s="26" t="s">
        <v>240</v>
      </c>
      <c r="EE7" s="26">
        <v>0</v>
      </c>
      <c r="EF7" s="26">
        <v>0</v>
      </c>
      <c r="EG7" s="26">
        <v>0</v>
      </c>
      <c r="EH7" s="26">
        <v>0</v>
      </c>
      <c r="EI7" s="26" t="s">
        <v>240</v>
      </c>
      <c r="EJ7" s="26">
        <v>0</v>
      </c>
      <c r="EK7" s="26">
        <v>160</v>
      </c>
      <c r="EL7" s="26" t="s">
        <v>277</v>
      </c>
      <c r="EM7" s="26" t="s">
        <v>253</v>
      </c>
      <c r="EN7" s="26" t="s">
        <v>254</v>
      </c>
      <c r="EO7" s="26" t="s">
        <v>240</v>
      </c>
      <c r="EP7" s="26" t="s">
        <v>240</v>
      </c>
      <c r="EQ7" s="26" t="s">
        <v>240</v>
      </c>
      <c r="ER7" s="26" t="s">
        <v>328</v>
      </c>
      <c r="ES7" s="26">
        <v>23</v>
      </c>
      <c r="ET7" s="26">
        <v>23</v>
      </c>
      <c r="EU7" s="26">
        <v>23</v>
      </c>
      <c r="EV7" s="26">
        <v>0</v>
      </c>
      <c r="EW7" s="26" t="s">
        <v>329</v>
      </c>
      <c r="EX7" s="26" t="s">
        <v>330</v>
      </c>
      <c r="EY7" s="26">
        <v>28.5</v>
      </c>
      <c r="EZ7" s="26">
        <v>28.5</v>
      </c>
      <c r="FA7" s="26">
        <v>28.5</v>
      </c>
      <c r="FB7" s="26">
        <v>0</v>
      </c>
      <c r="FC7" s="26" t="s">
        <v>331</v>
      </c>
      <c r="FD7" s="26" t="s">
        <v>314</v>
      </c>
      <c r="FE7" s="26">
        <v>28</v>
      </c>
      <c r="FF7" s="26">
        <v>28</v>
      </c>
      <c r="FG7" s="26">
        <v>28</v>
      </c>
      <c r="FH7" s="26">
        <v>0</v>
      </c>
      <c r="FI7" s="26" t="s">
        <v>315</v>
      </c>
      <c r="FJ7" s="26" t="s">
        <v>240</v>
      </c>
      <c r="FK7" s="26">
        <v>0</v>
      </c>
      <c r="FL7" s="26">
        <v>0</v>
      </c>
      <c r="FM7" s="26">
        <v>0</v>
      </c>
      <c r="FN7" s="26">
        <v>0</v>
      </c>
      <c r="FO7" s="26" t="s">
        <v>240</v>
      </c>
      <c r="FP7" s="26" t="s">
        <v>240</v>
      </c>
      <c r="FQ7" s="26">
        <v>0</v>
      </c>
      <c r="FR7" s="26">
        <v>0</v>
      </c>
      <c r="FS7" s="26">
        <v>0</v>
      </c>
      <c r="FT7" s="26">
        <v>0</v>
      </c>
      <c r="FU7" s="26" t="s">
        <v>240</v>
      </c>
      <c r="FV7" s="26" t="s">
        <v>240</v>
      </c>
      <c r="FW7" s="26">
        <v>0</v>
      </c>
      <c r="FX7" s="26">
        <v>0</v>
      </c>
      <c r="FY7" s="26">
        <v>0</v>
      </c>
      <c r="FZ7" s="26">
        <v>0</v>
      </c>
      <c r="GA7" s="26" t="s">
        <v>240</v>
      </c>
      <c r="GB7" s="26" t="s">
        <v>259</v>
      </c>
      <c r="GC7" s="26">
        <v>23</v>
      </c>
      <c r="GD7" s="26">
        <v>28.5</v>
      </c>
      <c r="GE7" s="26">
        <v>28</v>
      </c>
      <c r="GF7" s="26">
        <v>0</v>
      </c>
      <c r="GG7" s="26">
        <v>0</v>
      </c>
      <c r="GH7" s="26">
        <v>0</v>
      </c>
      <c r="GI7" s="24">
        <v>23</v>
      </c>
      <c r="GJ7" s="24">
        <v>23</v>
      </c>
      <c r="GK7" s="26"/>
      <c r="GL7" s="26"/>
      <c r="GM7" s="26"/>
      <c r="GN7" s="26"/>
      <c r="GO7" s="26"/>
      <c r="GP7" s="26"/>
      <c r="GQ7" s="27" t="str">
        <f t="shared" si="0"/>
        <v>B00006050319TG05</v>
      </c>
      <c r="GR7" s="28">
        <v>6</v>
      </c>
      <c r="GS7" s="29" t="str">
        <f t="shared" si="4"/>
        <v>050319</v>
      </c>
      <c r="GT7" s="27" t="s">
        <v>260</v>
      </c>
      <c r="GU7" s="29" t="str">
        <f t="shared" si="1"/>
        <v>05/03/2019</v>
      </c>
      <c r="GV7" s="29" t="str">
        <f t="shared" si="1"/>
        <v>05/03/2024</v>
      </c>
      <c r="GW7" s="30" t="s">
        <v>261</v>
      </c>
      <c r="GX7" s="29">
        <f t="shared" si="5"/>
        <v>45356</v>
      </c>
      <c r="GY7" s="29" t="b">
        <f t="shared" si="6"/>
        <v>1</v>
      </c>
      <c r="GZ7" s="29" t="b">
        <f t="shared" si="7"/>
        <v>1</v>
      </c>
      <c r="HA7" s="31">
        <f t="shared" si="8"/>
        <v>3</v>
      </c>
      <c r="HB7" s="32" t="str">
        <f t="shared" si="9"/>
        <v>3-3</v>
      </c>
      <c r="HC7" s="32" t="str">
        <f t="shared" si="10"/>
        <v>CHUNG</v>
      </c>
      <c r="HD7" s="32" t="str">
        <f t="shared" si="11"/>
        <v>CHUNG</v>
      </c>
      <c r="HE7" s="32" t="str">
        <f t="shared" si="12"/>
        <v/>
      </c>
      <c r="HF7" s="32" t="str">
        <f t="shared" si="13"/>
        <v/>
      </c>
      <c r="HG7" s="32" t="str">
        <f t="shared" si="14"/>
        <v/>
      </c>
      <c r="HH7" s="32">
        <f t="shared" si="2"/>
        <v>3</v>
      </c>
      <c r="HI7" s="33">
        <f t="shared" si="15"/>
        <v>0</v>
      </c>
      <c r="HJ7" s="33" t="str">
        <f t="shared" si="16"/>
        <v>No</v>
      </c>
      <c r="HK7" s="33" t="str">
        <f t="shared" si="3"/>
        <v>No</v>
      </c>
    </row>
  </sheetData>
  <autoFilter ref="A1:AG2"/>
  <conditionalFormatting sqref="W8:X1048576">
    <cfRule type="containsText" dxfId="18" priority="19" operator="containsText" text="no">
      <formula>NOT(ISERROR(SEARCH("no",W8)))</formula>
    </cfRule>
  </conditionalFormatting>
  <conditionalFormatting sqref="A1:V1 A8:XFD1048576 AD1 AF1:EJ1 EL1:GJ1 HL1:XFD7 A2:A7">
    <cfRule type="containsErrors" dxfId="17" priority="18">
      <formula>ISERROR(A1)</formula>
    </cfRule>
  </conditionalFormatting>
  <conditionalFormatting sqref="GY1:GZ1">
    <cfRule type="cellIs" dxfId="16" priority="17" stopIfTrue="1" operator="notEqual">
      <formula>TRUE</formula>
    </cfRule>
  </conditionalFormatting>
  <conditionalFormatting sqref="GO2:GP2">
    <cfRule type="containsErrors" dxfId="15" priority="16">
      <formula>ISERROR(GO2)</formula>
    </cfRule>
  </conditionalFormatting>
  <conditionalFormatting sqref="X1 AC1">
    <cfRule type="containsText" dxfId="14" priority="15" operator="containsText" text="no">
      <formula>NOT(ISERROR(SEARCH("no",X1)))</formula>
    </cfRule>
  </conditionalFormatting>
  <conditionalFormatting sqref="EK1">
    <cfRule type="containsErrors" dxfId="13" priority="14">
      <formula>ISERROR(EK1)</formula>
    </cfRule>
  </conditionalFormatting>
  <conditionalFormatting sqref="W2:X2">
    <cfRule type="containsText" dxfId="12" priority="13" operator="containsText" text="no">
      <formula>NOT(ISERROR(SEARCH("no",W2)))</formula>
    </cfRule>
  </conditionalFormatting>
  <conditionalFormatting sqref="B2:GN2">
    <cfRule type="containsErrors" dxfId="11" priority="12">
      <formula>ISERROR(B2)</formula>
    </cfRule>
  </conditionalFormatting>
  <conditionalFormatting sqref="W3:X3">
    <cfRule type="containsText" dxfId="10" priority="11" operator="containsText" text="no">
      <formula>NOT(ISERROR(SEARCH("no",W3)))</formula>
    </cfRule>
  </conditionalFormatting>
  <conditionalFormatting sqref="B3:GN3">
    <cfRule type="containsErrors" dxfId="9" priority="10">
      <formula>ISERROR(B3)</formula>
    </cfRule>
  </conditionalFormatting>
  <conditionalFormatting sqref="W4:X4">
    <cfRule type="containsText" dxfId="8" priority="9" operator="containsText" text="no">
      <formula>NOT(ISERROR(SEARCH("no",W4)))</formula>
    </cfRule>
  </conditionalFormatting>
  <conditionalFormatting sqref="B4:GN4">
    <cfRule type="containsErrors" dxfId="7" priority="8">
      <formula>ISERROR(B4)</formula>
    </cfRule>
  </conditionalFormatting>
  <conditionalFormatting sqref="W5:X5">
    <cfRule type="containsText" dxfId="6" priority="7" operator="containsText" text="no">
      <formula>NOT(ISERROR(SEARCH("no",W5)))</formula>
    </cfRule>
  </conditionalFormatting>
  <conditionalFormatting sqref="B5:GN5">
    <cfRule type="containsErrors" dxfId="5" priority="6">
      <formula>ISERROR(B5)</formula>
    </cfRule>
  </conditionalFormatting>
  <conditionalFormatting sqref="W6:X6">
    <cfRule type="containsText" dxfId="4" priority="5" operator="containsText" text="no">
      <formula>NOT(ISERROR(SEARCH("no",W6)))</formula>
    </cfRule>
  </conditionalFormatting>
  <conditionalFormatting sqref="B6:GN6">
    <cfRule type="containsErrors" dxfId="3" priority="4">
      <formula>ISERROR(B6)</formula>
    </cfRule>
  </conditionalFormatting>
  <conditionalFormatting sqref="W7:X7">
    <cfRule type="containsText" dxfId="2" priority="3" operator="containsText" text="no">
      <formula>NOT(ISERROR(SEARCH("no",W7)))</formula>
    </cfRule>
  </conditionalFormatting>
  <conditionalFormatting sqref="B7:GN7">
    <cfRule type="containsErrors" dxfId="1" priority="2">
      <formula>ISERROR(B7)</formula>
    </cfRule>
  </conditionalFormatting>
  <conditionalFormatting sqref="GO3:GP7">
    <cfRule type="containsErrors" dxfId="0" priority="1">
      <formula>ISERROR(GO3)</formula>
    </cfRule>
  </conditionalFormatting>
  <pageMargins left="0.27" right="0.28999999999999998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2019-03-05T08:32:00Z</dcterms:created>
  <dcterms:modified xsi:type="dcterms:W3CDTF">2019-03-05T08:32:01Z</dcterms:modified>
</cp:coreProperties>
</file>