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zuchiao/Desktop/GNSS/Assignment_2/"/>
    </mc:Choice>
  </mc:AlternateContent>
  <xr:revisionPtr revIDLastSave="0" documentId="8_{2B1148BB-3645-F145-B75C-95F3A9DF261C}" xr6:coauthVersionLast="47" xr6:coauthVersionMax="47" xr10:uidLastSave="{00000000-0000-0000-0000-000000000000}"/>
  <bookViews>
    <workbookView xWindow="14400" yWindow="500" windowWidth="14400" windowHeight="15960" xr2:uid="{4B64438D-4896-FD4D-BD6F-2C823267AB5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13" i="1"/>
  <c r="I12" i="1"/>
  <c r="I11" i="1"/>
  <c r="I10" i="1"/>
  <c r="I9" i="1"/>
  <c r="I8" i="1"/>
  <c r="I7" i="1"/>
  <c r="I6" i="1"/>
  <c r="I5" i="1"/>
  <c r="I4" i="1"/>
  <c r="I3" i="1"/>
  <c r="I2" i="1"/>
  <c r="G3" i="1"/>
  <c r="G4" i="1"/>
  <c r="G5" i="1"/>
  <c r="G6" i="1"/>
  <c r="G7" i="1"/>
  <c r="G8" i="1"/>
  <c r="G9" i="1"/>
  <c r="G10" i="1"/>
  <c r="G11" i="1"/>
  <c r="G12" i="1"/>
  <c r="G13" i="1"/>
  <c r="G2" i="1"/>
  <c r="F13" i="1"/>
  <c r="F12" i="1"/>
  <c r="F11" i="1"/>
  <c r="F10" i="1"/>
  <c r="F9" i="1"/>
  <c r="F8" i="1"/>
  <c r="F7" i="1"/>
  <c r="F5" i="1"/>
  <c r="F6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<sst xmlns="http://schemas.openxmlformats.org/spreadsheetml/2006/main" count="10" uniqueCount="10">
  <si>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PRN</t>
  </si>
  <si>
    <t>X_error (m)</t>
    <phoneticPr fontId="1" type="noConversion"/>
  </si>
  <si>
    <t>X_sp3 (m)</t>
    <phoneticPr fontId="1" type="noConversion"/>
  </si>
  <si>
    <t>X (m)</t>
    <phoneticPr fontId="1" type="noConversion"/>
  </si>
  <si>
    <t>Y (m)</t>
    <phoneticPr fontId="1" type="noConversion"/>
  </si>
  <si>
    <t>Y_sp3 (m)</t>
    <phoneticPr fontId="1" type="noConversion"/>
  </si>
  <si>
    <t>Y_error (m)</t>
    <phoneticPr fontId="1" type="noConversion"/>
  </si>
  <si>
    <t>Z (m)</t>
    <phoneticPr fontId="1" type="noConversion"/>
  </si>
  <si>
    <t>Z_sp3 (m)</t>
    <phoneticPr fontId="1" type="noConversion"/>
  </si>
  <si>
    <t>Z_error 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</si>
</sst>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2DFA-3A0A-4040-BA8A-66B9DEBF6F19}">
  <dimension ref="A1:J13"/>
  <sheetViews>
    <sheetView tabSelected="1" workbookViewId="0">
      <selection activeCell="K1" sqref="K1:M13"/>
    </sheetView>
  </sheetViews>
  <sheetFormatPr baseColWidth="10" defaultRowHeight="15"/>
  <cols>
    <col min="4" max="4" width="12.1640625" bestFit="1" customWidth="1"/>
    <col min="12" max="12" width="14" bestFit="1" customWidth="1"/>
    <col min="13" max="13" width="12.1640625" bestFit="1" customWidth="1"/>
  </cols>
  <sheetData>
    <row r="1" spans="1:10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</v>
      </c>
      <c r="B2">
        <v>-13921125.994946999</v>
      </c>
      <c r="C2">
        <f>-13921.312596*1000</f>
        <v>-13921312.595999999</v>
      </c>
      <c r="D2">
        <f>ABS(C2-B2)</f>
        <v>186.60105299949646</v>
      </c>
      <c r="E2">
        <v>10520857.438908</v>
      </c>
      <c r="F2">
        <f>10520.761476*1000</f>
        <v>10520761.476</v>
      </c>
      <c r="G2">
        <f>ABS(F2-E2)</f>
        <v>95.962907999753952</v>
      </c>
      <c r="H2">
        <v>20752899.943494</v>
      </c>
      <c r="I2">
        <f>20752.821243*1000</f>
        <v>20752821.242999997</v>
      </c>
      <c r="J2">
        <f>ABS(I2-H2)</f>
        <v>78.70049400255084</v>
      </c>
    </row>
    <row r="3" spans="1:10">
      <c r="A3">
        <v>3</v>
      </c>
      <c r="B3">
        <v>-12326720.731331</v>
      </c>
      <c r="C3">
        <f>-12326.751321*1000</f>
        <v>-12326751.321</v>
      </c>
      <c r="D3">
        <f t="shared" ref="D3:D13" si="0">ABS(C3-B3)</f>
        <v>30.589669000357389</v>
      </c>
      <c r="E3">
        <v>15206586.330821</v>
      </c>
      <c r="F3">
        <f>15206.397992*1000</f>
        <v>15206397.992000001</v>
      </c>
      <c r="G3">
        <f t="shared" ref="G3:G13" si="1">ABS(F3-E3)</f>
        <v>188.33882099948823</v>
      </c>
      <c r="H3">
        <v>17758732.273850001</v>
      </c>
      <c r="I3">
        <f>17758.875353*1000</f>
        <v>17758875.353</v>
      </c>
      <c r="J3">
        <f t="shared" ref="J3:J13" si="2">ABS(I3-H3)</f>
        <v>143.07914999872446</v>
      </c>
    </row>
    <row r="4" spans="1:10">
      <c r="A4">
        <v>8</v>
      </c>
      <c r="B4">
        <v>19783013.601422999</v>
      </c>
      <c r="C4">
        <f>19782.854274*1000</f>
        <v>19782854.274</v>
      </c>
      <c r="D4">
        <f t="shared" si="0"/>
        <v>159.32742299884558</v>
      </c>
      <c r="E4">
        <v>3244987.165424</v>
      </c>
      <c r="F4">
        <f>3245.082489*1000</f>
        <v>3245082.4890000001</v>
      </c>
      <c r="G4">
        <f t="shared" si="1"/>
        <v>95.323576000053436</v>
      </c>
      <c r="H4">
        <v>17378752.707201999</v>
      </c>
      <c r="I4">
        <f>17378.913538*1000</f>
        <v>17378913.538000003</v>
      </c>
      <c r="J4">
        <f t="shared" si="2"/>
        <v>160.83079800382257</v>
      </c>
    </row>
    <row r="5" spans="1:10">
      <c r="A5">
        <v>10</v>
      </c>
      <c r="B5">
        <v>16224624.833054001</v>
      </c>
      <c r="C5">
        <f>16224.803882*1000</f>
        <v>16224803.881999999</v>
      </c>
      <c r="D5">
        <f t="shared" si="0"/>
        <v>179.04894599877298</v>
      </c>
      <c r="E5">
        <v>-6015374.9873099998</v>
      </c>
      <c r="F5">
        <f>-6015.262066*1000</f>
        <v>-6015262.0660000006</v>
      </c>
      <c r="G5">
        <f t="shared" si="1"/>
        <v>112.92130999919027</v>
      </c>
      <c r="H5">
        <v>20186079.081769999</v>
      </c>
      <c r="I5">
        <f>20185.971412*1000</f>
        <v>20185971.412</v>
      </c>
      <c r="J5">
        <f t="shared" si="2"/>
        <v>107.66976999863982</v>
      </c>
    </row>
    <row r="6" spans="1:10">
      <c r="A6">
        <v>13</v>
      </c>
      <c r="B6">
        <v>7552201.4723309996</v>
      </c>
      <c r="C6">
        <f>7552.188114*1000</f>
        <v>7552188.1139999991</v>
      </c>
      <c r="D6">
        <f t="shared" si="0"/>
        <v>13.358331000432372</v>
      </c>
      <c r="E6">
        <v>22602195.697606999</v>
      </c>
      <c r="F6">
        <f>22602.321033*1000</f>
        <v>22602321.033</v>
      </c>
      <c r="G6">
        <f t="shared" si="1"/>
        <v>125.33539300039411</v>
      </c>
      <c r="H6">
        <v>11771817.079905</v>
      </c>
      <c r="I6">
        <f>11771.590046*1000</f>
        <v>11771590.046</v>
      </c>
      <c r="J6">
        <f t="shared" si="2"/>
        <v>227.03390499949455</v>
      </c>
    </row>
    <row r="7" spans="1:10">
      <c r="A7">
        <v>17</v>
      </c>
      <c r="B7">
        <v>16522601.792029999</v>
      </c>
      <c r="C7">
        <f>16522.731431*1000</f>
        <v>16522731.431</v>
      </c>
      <c r="D7">
        <f t="shared" si="0"/>
        <v>129.63897000066936</v>
      </c>
      <c r="E7">
        <v>-16233813.575696001</v>
      </c>
      <c r="F7">
        <f>-16233.846553*1000</f>
        <v>-16233846.552999999</v>
      </c>
      <c r="G7">
        <f t="shared" si="1"/>
        <v>32.977303998544812</v>
      </c>
      <c r="H7">
        <v>12453407.323159</v>
      </c>
      <c r="I7">
        <f>12453.184033*1000</f>
        <v>12453184.033</v>
      </c>
      <c r="J7">
        <f t="shared" si="2"/>
        <v>223.2901590000838</v>
      </c>
    </row>
    <row r="8" spans="1:10">
      <c r="A8">
        <v>21</v>
      </c>
      <c r="B8">
        <v>-11894221.979180999</v>
      </c>
      <c r="C8">
        <f>-11894.023022*1000</f>
        <v>-11894023.022</v>
      </c>
      <c r="D8">
        <f t="shared" si="0"/>
        <v>198.95718099921942</v>
      </c>
      <c r="E8">
        <v>-10766055.410956999</v>
      </c>
      <c r="F8">
        <f>-10766.162201*1000</f>
        <v>-10766162.200999999</v>
      </c>
      <c r="G8">
        <f t="shared" si="1"/>
        <v>106.79004300013185</v>
      </c>
      <c r="H8">
        <v>21172792.763544999</v>
      </c>
      <c r="I8">
        <f>21172.848846*1000</f>
        <v>21172848.846000001</v>
      </c>
      <c r="J8">
        <f t="shared" si="2"/>
        <v>56.08245500177145</v>
      </c>
    </row>
    <row r="9" spans="1:10">
      <c r="A9">
        <v>24</v>
      </c>
      <c r="B9">
        <v>23421962.768252999</v>
      </c>
      <c r="C9">
        <f>23421.977859*1000</f>
        <v>23421977.858999997</v>
      </c>
      <c r="D9">
        <f t="shared" si="0"/>
        <v>15.090746998786926</v>
      </c>
      <c r="E9">
        <v>-12587454.896121999</v>
      </c>
      <c r="F9">
        <f>-12587.441505*1000</f>
        <v>-12587441.505000001</v>
      </c>
      <c r="G9">
        <f t="shared" si="1"/>
        <v>13.391121998429298</v>
      </c>
      <c r="H9">
        <v>999742.38338999997</v>
      </c>
      <c r="I9">
        <f xml:space="preserve"> 999.47231*1000</f>
        <v>999472.30999999994</v>
      </c>
      <c r="J9">
        <f t="shared" si="2"/>
        <v>270.07339000003412</v>
      </c>
    </row>
    <row r="10" spans="1:10">
      <c r="A10">
        <v>26</v>
      </c>
      <c r="B10">
        <v>8280837.2547540003</v>
      </c>
      <c r="C10">
        <f>8280.855184*1000</f>
        <v>8280855.1840000004</v>
      </c>
      <c r="D10">
        <f t="shared" si="0"/>
        <v>17.929246000014246</v>
      </c>
      <c r="E10">
        <v>-21834335.527924001</v>
      </c>
      <c r="F10">
        <f>-21834.20435*1000</f>
        <v>-21834204.350000001</v>
      </c>
      <c r="G10">
        <f t="shared" si="1"/>
        <v>131.17792399972677</v>
      </c>
      <c r="H10">
        <v>11796581.029459</v>
      </c>
      <c r="I10">
        <f>11796.81257*1000</f>
        <v>11796812.57</v>
      </c>
      <c r="J10">
        <f t="shared" si="2"/>
        <v>231.54054100066423</v>
      </c>
    </row>
    <row r="11" spans="1:10">
      <c r="A11">
        <v>27</v>
      </c>
      <c r="B11">
        <v>9544662.4364400003</v>
      </c>
      <c r="C11">
        <f>9544.474137*1000</f>
        <v>9544474.1370000001</v>
      </c>
      <c r="D11">
        <f t="shared" si="0"/>
        <v>188.29944000020623</v>
      </c>
      <c r="E11">
        <v>12516483.254512001</v>
      </c>
      <c r="F11">
        <f>12516.604254*1000</f>
        <v>12516604.254000001</v>
      </c>
      <c r="G11">
        <f t="shared" si="1"/>
        <v>120.99948799982667</v>
      </c>
      <c r="H11">
        <v>21878717.204534002</v>
      </c>
      <c r="I11">
        <f xml:space="preserve"> 21878.727396*1000</f>
        <v>21878727.395999998</v>
      </c>
      <c r="J11">
        <f t="shared" si="2"/>
        <v>10.191465996205807</v>
      </c>
    </row>
    <row r="12" spans="1:10">
      <c r="A12">
        <v>28</v>
      </c>
      <c r="B12">
        <v>23778312.648123</v>
      </c>
      <c r="C12">
        <f>23778.331469*1000</f>
        <v>23778331.469000001</v>
      </c>
      <c r="D12">
        <f t="shared" si="0"/>
        <v>18.820877000689507</v>
      </c>
      <c r="E12">
        <v>11792189.993945999</v>
      </c>
      <c r="F12">
        <f>11792.22525*1000</f>
        <v>11792225.25</v>
      </c>
      <c r="G12">
        <f t="shared" si="1"/>
        <v>35.256054000928998</v>
      </c>
      <c r="H12">
        <v>-2950541.7773950002</v>
      </c>
      <c r="I12">
        <f>-2950.281325*1000</f>
        <v>-2950281.3249999997</v>
      </c>
      <c r="J12">
        <f t="shared" si="2"/>
        <v>260.45239500049502</v>
      </c>
    </row>
    <row r="13" spans="1:10">
      <c r="A13">
        <v>29</v>
      </c>
      <c r="B13">
        <v>11084173.931864001</v>
      </c>
      <c r="C13">
        <f>11084.189973*1000</f>
        <v>11084189.973000001</v>
      </c>
      <c r="D13">
        <f t="shared" si="0"/>
        <v>16.041136000305414</v>
      </c>
      <c r="E13">
        <v>-17544464.832653001</v>
      </c>
      <c r="F13">
        <f>-17544.287597*1000</f>
        <v>-17544287.596999999</v>
      </c>
      <c r="G13">
        <f t="shared" si="1"/>
        <v>177.23565300181508</v>
      </c>
      <c r="H13">
        <v>16816648.852921002</v>
      </c>
      <c r="I13">
        <f>16816.826251*1000</f>
        <v>16816826.250999998</v>
      </c>
      <c r="J13">
        <f t="shared" si="2"/>
        <v>177.39807899668813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林子喬</dc:creator>
  <cp:lastModifiedBy>林子喬</cp:lastModifiedBy>
  <dcterms:created xsi:type="dcterms:W3CDTF">2023-03-28T18:50:14Z</dcterms:created>
  <dcterms:modified xsi:type="dcterms:W3CDTF">2023-03-28T19:27:10Z</dcterms:modified>
</cp:coreProperties>
</file>