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1"/>
  </bookViews>
  <sheets>
    <sheet name="Special promotion" sheetId="3" r:id="rId1"/>
    <sheet name="Try + Minigame" sheetId="4" r:id="rId2"/>
  </sheets>
  <calcPr calcId="162913"/>
</workbook>
</file>

<file path=xl/calcChain.xml><?xml version="1.0" encoding="utf-8"?>
<calcChain xmlns="http://schemas.openxmlformats.org/spreadsheetml/2006/main">
  <c r="L21" i="3" l="1"/>
  <c r="L18" i="3"/>
  <c r="L21" i="4"/>
  <c r="L18" i="4"/>
  <c r="L24" i="4" l="1"/>
  <c r="L19" i="4"/>
  <c r="L17" i="4"/>
  <c r="L14" i="4"/>
  <c r="L31" i="4" s="1"/>
  <c r="L32" i="4" s="1"/>
  <c r="L33" i="4" s="1"/>
  <c r="G29" i="4"/>
  <c r="L24" i="3"/>
  <c r="L19" i="3"/>
  <c r="L17" i="3"/>
  <c r="L14" i="3"/>
  <c r="G30" i="4" l="1"/>
  <c r="G31" i="4" s="1"/>
  <c r="L31" i="3"/>
  <c r="G29" i="3"/>
  <c r="G32" i="4" l="1"/>
  <c r="G33" i="4"/>
  <c r="L32" i="3"/>
  <c r="L33" i="3" s="1"/>
  <c r="G30" i="3"/>
  <c r="G31" i="3" s="1"/>
  <c r="G32" i="3" l="1"/>
  <c r="G33" i="3" s="1"/>
</calcChain>
</file>

<file path=xl/sharedStrings.xml><?xml version="1.0" encoding="utf-8"?>
<sst xmlns="http://schemas.openxmlformats.org/spreadsheetml/2006/main" count="158" uniqueCount="78">
  <si>
    <t>QUOTATION</t>
  </si>
  <si>
    <t>CLIENT</t>
  </si>
  <si>
    <t>Address</t>
  </si>
  <si>
    <t>Contact Person</t>
  </si>
  <si>
    <t>Email:</t>
  </si>
  <si>
    <t>Project</t>
  </si>
  <si>
    <t>Date</t>
  </si>
  <si>
    <t>Timeline</t>
  </si>
  <si>
    <t>No.</t>
  </si>
  <si>
    <t xml:space="preserve">Description </t>
  </si>
  <si>
    <t>Unit</t>
  </si>
  <si>
    <t>Quantity</t>
  </si>
  <si>
    <t>Total</t>
  </si>
  <si>
    <t>Note</t>
  </si>
  <si>
    <t>Lên Kế hoạch cho chiến dịch</t>
  </si>
  <si>
    <t>Gói</t>
  </si>
  <si>
    <t>Lập kế hoạch truyền thông trên các kênh và content để reach được KPI</t>
  </si>
  <si>
    <t>Gói MINIGAME trên Fanpage</t>
  </si>
  <si>
    <r>
      <rPr>
        <sz val="11"/>
        <color rgb="FF000000"/>
        <rFont val="Cambria"/>
        <family val="1"/>
      </rPr>
      <t>Minigame trên Fanpage để đẩy piers về trang mua hàng của nhãn hàng</t>
    </r>
    <r>
      <rPr>
        <sz val="11"/>
        <color rgb="FF000000"/>
        <rFont val="Cambria"/>
        <family val="1"/>
      </rPr>
      <t xml:space="preserve">
</t>
    </r>
    <r>
      <rPr>
        <u/>
        <sz val="11"/>
        <color rgb="FF1155CC"/>
        <rFont val="Cambria"/>
        <family val="1"/>
      </rPr>
      <t>https://bitly.clubpiaf.vn/3j8Bwo9</t>
    </r>
  </si>
  <si>
    <t>Sáng tạo nội dung minigame dựa trên mô tả sản phẩm của nhãn hàng</t>
  </si>
  <si>
    <t>Total costs</t>
  </si>
  <si>
    <t xml:space="preserve">   </t>
  </si>
  <si>
    <t>Service Fee (5%)</t>
  </si>
  <si>
    <t>Sub Total</t>
  </si>
  <si>
    <t xml:space="preserve">  </t>
  </si>
  <si>
    <t>VAT (10%)</t>
  </si>
  <si>
    <t>Total value in word:</t>
  </si>
  <si>
    <t xml:space="preserve">- Báo giá này có giá trị đến ngày 30/11/2021 
- Báo giá chưa bao gồm các giá trị về voucher và sản phẩm sponsor cho TRY 
</t>
  </si>
  <si>
    <t>CREATED BY</t>
  </si>
  <si>
    <t>APPROVED BY</t>
  </si>
  <si>
    <t>Signature</t>
  </si>
  <si>
    <t>Full Name</t>
  </si>
  <si>
    <t>Title</t>
  </si>
  <si>
    <t>Telephone</t>
  </si>
  <si>
    <t>Email</t>
  </si>
  <si>
    <t>DM&amp;C COMPANY LIMITED</t>
  </si>
  <si>
    <t>Golden Building, 10th Floor, 194 Dien Bien Phu Street, Ward 25, Binh Thanh District,  Ho Chi Minh</t>
  </si>
  <si>
    <t>Tax: 0314724148</t>
  </si>
  <si>
    <r>
      <rPr>
        <sz val="11"/>
        <color rgb="FF1C2B56"/>
        <rFont val="Arial"/>
        <family val="2"/>
      </rPr>
      <t>Website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ClubPiaf.vn</t>
    </r>
  </si>
  <si>
    <r>
      <rPr>
        <sz val="11"/>
        <color rgb="FF1C2B56"/>
        <rFont val="Arial"/>
        <family val="2"/>
      </rPr>
      <t>Facebook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https://www.facebook.com/clubpiaf.vn</t>
    </r>
  </si>
  <si>
    <t xml:space="preserve">THANK YOU FOR CHOOSING CLUBPIAF! </t>
  </si>
  <si>
    <t>Gói TRY FREE + REVIEW</t>
  </si>
  <si>
    <t>Lần</t>
  </si>
  <si>
    <t>Design template TRY dựa trên materials của nhãn hàng</t>
  </si>
  <si>
    <t>Sáng tạo nội dung TRY dựa trên mô tả sản phẩm của nhãn hàng</t>
  </si>
  <si>
    <t>Remind post trên Fanpage ClubPiaf</t>
  </si>
  <si>
    <t>Packaging và gửi sản phẩm TRY cho các Piers</t>
  </si>
  <si>
    <t>Gói digital ads</t>
  </si>
  <si>
    <t>Tối ưu các chỉ số marketing trên các đơn vị bài</t>
  </si>
  <si>
    <r>
      <t>Branding post trên Fanpage:</t>
    </r>
    <r>
      <rPr>
        <sz val="11"/>
        <color rgb="FF000000"/>
        <rFont val="Cambria"/>
        <family val="1"/>
      </rPr>
      <t xml:space="preserve"> 
Bài PR cho thương hiệu trên Fanpage, đẩy nhận diện thương hiệu</t>
    </r>
  </si>
  <si>
    <t>Design template dựa trên materials của nhãn hàng</t>
  </si>
  <si>
    <t>https://www.facebook.com/clubpiaf.vn/posts/1120787315106817</t>
  </si>
  <si>
    <t>Bio LAK</t>
  </si>
  <si>
    <t>Ms Hà</t>
  </si>
  <si>
    <t>PROFIT AND LOSS</t>
  </si>
  <si>
    <t>INTERNAL COST</t>
  </si>
  <si>
    <t>Thông tin giá đầu vào tham khảo</t>
  </si>
  <si>
    <t>Unit Price
(VND)</t>
  </si>
  <si>
    <t>Amount
(VND)</t>
  </si>
  <si>
    <t>Total cost</t>
  </si>
  <si>
    <t>Thông tin NCC</t>
  </si>
  <si>
    <t>Điều khoản thanh toán</t>
  </si>
  <si>
    <t>Internal</t>
  </si>
  <si>
    <t>Sản xuất</t>
  </si>
  <si>
    <t>Đơn vị đóng gói &amp; vận chuyển</t>
  </si>
  <si>
    <t>Dự kiến nếu số lượng sản phẩm khoảng 20, chi phí này có thể thay đổi nếu số lượng sản phẩm tài trợ thay đổi</t>
  </si>
  <si>
    <t>Digital Ads</t>
  </si>
  <si>
    <t>Tổng CP (trước VAT)</t>
  </si>
  <si>
    <t>Lợi nhuận trực tiếp</t>
  </si>
  <si>
    <t>Margin</t>
  </si>
  <si>
    <t>https://www.facebook.com/clubpiaf.vn/posts/958567681328782</t>
  </si>
  <si>
    <r>
      <rPr>
        <sz val="11"/>
        <color rgb="FF000000"/>
        <rFont val="Cambria"/>
        <family val="1"/>
      </rPr>
      <t xml:space="preserve">Remind post 
</t>
    </r>
    <r>
      <rPr>
        <u/>
        <sz val="11"/>
        <color rgb="FF1155CC"/>
        <rFont val="Cambria"/>
        <family val="1"/>
      </rPr>
      <t>https://www.facebook.com/clubpiaf.vn/posts/1110871909431691</t>
    </r>
  </si>
  <si>
    <t xml:space="preserve">Gói PRODUCT PROMOTION post
</t>
  </si>
  <si>
    <t>Đinh Lệ Thanh</t>
  </si>
  <si>
    <t>dinhthanh.dmnc@gmail.com</t>
  </si>
  <si>
    <t>0931459095</t>
  </si>
  <si>
    <t>Coolmate.vn</t>
  </si>
  <si>
    <t>Ms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</si>
</sst>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yyyy"/>
    <numFmt numFmtId="165" formatCode="_(* #,##0_);_(* \(#,##0\);_(* &quot;-&quot;??_);_(@_)"/>
  </numFmts>
  <fonts count="45" x14ac:knownFonts="1">
    <font>
      <sz val="11"/>
      <color theme="1"/>
      <name val="Arial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u/>
      <sz val="11"/>
      <color rgb="FF1155CC"/>
      <name val="Cambria"/>
      <family val="1"/>
    </font>
    <font>
      <b/>
      <sz val="14"/>
      <color rgb="FFFFC000"/>
      <name val="Cambria"/>
      <family val="1"/>
    </font>
    <font>
      <sz val="14"/>
      <color theme="1"/>
      <name val="Times New Roman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u/>
      <sz val="11"/>
      <color rgb="FF000000"/>
      <name val="Cambria"/>
      <family val="1"/>
    </font>
    <font>
      <i/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sz val="12"/>
      <color theme="1"/>
      <name val="Cambria"/>
      <family val="1"/>
    </font>
    <font>
      <b/>
      <sz val="11"/>
      <color rgb="FF1C2B56"/>
      <name val="Arial"/>
      <family val="2"/>
    </font>
    <font>
      <sz val="11"/>
      <color rgb="FF1C2B56"/>
      <name val="Arial"/>
      <family val="2"/>
    </font>
    <font>
      <sz val="24"/>
      <color rgb="FF000000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u/>
      <sz val="11"/>
      <color rgb="FF1C2B56"/>
      <name val="Arial"/>
      <family val="2"/>
    </font>
    <font>
      <u/>
      <sz val="11"/>
      <color rgb="FF1155CC"/>
      <name val="Arial"/>
      <family val="2"/>
    </font>
    <font>
      <u/>
      <sz val="11"/>
      <color theme="10"/>
      <name val="Arial"/>
      <family val="2"/>
    </font>
    <font>
      <b/>
      <sz val="11"/>
      <color rgb="FF000000"/>
      <name val="Cambria"/>
      <family val="1"/>
    </font>
    <font>
      <sz val="11"/>
      <name val="Arial"/>
      <family val="2"/>
    </font>
    <font>
      <sz val="11"/>
      <name val="Cambria"/>
      <family val="1"/>
    </font>
    <font>
      <u/>
      <sz val="11"/>
      <color theme="10"/>
      <name val="Cambria"/>
      <family val="1"/>
    </font>
    <font>
      <u/>
      <sz val="11"/>
      <color theme="10"/>
      <name val="Calibri"/>
      <family val="2"/>
      <scheme val="major"/>
    </font>
    <font>
      <b/>
      <sz val="36"/>
      <color rgb="FFFFC000"/>
      <name val="Cambria"/>
      <family val="1"/>
    </font>
    <font>
      <sz val="11"/>
      <color rgb="FFBFBFBF"/>
      <name val="Cambria"/>
      <family val="1"/>
    </font>
    <font>
      <b/>
      <i/>
      <sz val="11"/>
      <color rgb="FFBFBFBF"/>
      <name val="Cambria"/>
      <family val="1"/>
    </font>
    <font>
      <b/>
      <sz val="14"/>
      <color rgb="FFFFC000"/>
      <name val="Cambria"/>
      <family val="1"/>
    </font>
    <font>
      <b/>
      <sz val="28"/>
      <color rgb="FFBFBFBF"/>
      <name val="Cambria"/>
      <family val="1"/>
    </font>
    <font>
      <b/>
      <sz val="14"/>
      <color rgb="FFFF0000"/>
      <name val="Cambria"/>
      <family val="1"/>
    </font>
    <font>
      <sz val="11"/>
      <name val="Arial"/>
      <family val="2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757070"/>
      </left>
      <right style="medium">
        <color theme="7"/>
      </right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C00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thin">
        <color rgb="FF757070"/>
      </left>
      <right style="medium">
        <color theme="7"/>
      </right>
      <top/>
      <bottom style="thin">
        <color rgb="FF757070"/>
      </bottom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theme="7"/>
      </right>
      <top style="thin">
        <color rgb="FF75707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/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medium">
        <color rgb="FFFFC00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8D8D8"/>
      </left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thin">
        <color rgb="FF000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000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thin">
        <color rgb="FF757070"/>
      </left>
      <right style="thin">
        <color rgb="FF757070"/>
      </right>
      <top/>
      <bottom/>
      <diagonal/>
    </border>
    <border>
      <left style="thin">
        <color rgb="FF757070"/>
      </left>
      <right/>
      <top/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/>
      <bottom style="thin">
        <color rgb="FF757070"/>
      </bottom>
      <diagonal/>
    </border>
    <border>
      <left/>
      <right style="thin">
        <color rgb="FF75707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/>
      <right style="thin">
        <color rgb="FF757070"/>
      </right>
      <top style="medium">
        <color rgb="FFFFC000"/>
      </top>
      <bottom style="thin">
        <color rgb="FF757070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43" fontId="44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3" fontId="5" fillId="2" borderId="6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3" fontId="5" fillId="3" borderId="13" xfId="0" applyNumberFormat="1" applyFont="1" applyFill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 wrapText="1"/>
    </xf>
    <xf numFmtId="3" fontId="5" fillId="3" borderId="15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vertical="center"/>
    </xf>
    <xf numFmtId="3" fontId="17" fillId="2" borderId="6" xfId="0" applyNumberFormat="1" applyFont="1" applyFill="1" applyBorder="1" applyAlignment="1">
      <alignment vertical="center"/>
    </xf>
    <xf numFmtId="3" fontId="5" fillId="2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1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1" fillId="2" borderId="5" xfId="0" applyNumberFormat="1" applyFont="1" applyFill="1" applyBorder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3" fontId="5" fillId="2" borderId="9" xfId="0" applyNumberFormat="1" applyFont="1" applyFill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5" fillId="2" borderId="6" xfId="0" applyNumberFormat="1" applyFont="1" applyFill="1" applyBorder="1" applyAlignment="1">
      <alignment horizontal="left" wrapText="1"/>
    </xf>
    <xf numFmtId="0" fontId="1" fillId="0" borderId="17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5" fontId="1" fillId="0" borderId="22" xfId="0" applyNumberFormat="1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165" fontId="1" fillId="0" borderId="25" xfId="0" applyNumberFormat="1" applyFont="1" applyBorder="1" applyAlignment="1">
      <alignment wrapText="1"/>
    </xf>
    <xf numFmtId="0" fontId="1" fillId="0" borderId="27" xfId="0" applyFont="1" applyBorder="1" applyAlignment="1">
      <alignment wrapText="1"/>
    </xf>
    <xf numFmtId="165" fontId="14" fillId="0" borderId="29" xfId="0" applyNumberFormat="1" applyFont="1" applyBorder="1" applyAlignment="1">
      <alignment wrapText="1"/>
    </xf>
    <xf numFmtId="165" fontId="1" fillId="0" borderId="21" xfId="0" applyNumberFormat="1" applyFont="1" applyBorder="1" applyAlignment="1">
      <alignment wrapText="1"/>
    </xf>
    <xf numFmtId="165" fontId="1" fillId="0" borderId="34" xfId="0" applyNumberFormat="1" applyFont="1" applyBorder="1" applyAlignment="1">
      <alignment wrapText="1"/>
    </xf>
    <xf numFmtId="165" fontId="14" fillId="0" borderId="25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37" xfId="0" applyFont="1" applyBorder="1"/>
    <xf numFmtId="0" fontId="1" fillId="0" borderId="37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/>
    <xf numFmtId="0" fontId="1" fillId="0" borderId="40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4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" fillId="0" borderId="41" xfId="0" applyFont="1" applyBorder="1" applyAlignment="1">
      <alignment wrapText="1"/>
    </xf>
    <xf numFmtId="0" fontId="1" fillId="0" borderId="0" xfId="0" applyFont="1"/>
    <xf numFmtId="3" fontId="18" fillId="4" borderId="6" xfId="0" applyNumberFormat="1" applyFont="1" applyFill="1" applyBorder="1"/>
    <xf numFmtId="3" fontId="19" fillId="4" borderId="6" xfId="0" applyNumberFormat="1" applyFont="1" applyFill="1" applyBorder="1"/>
    <xf numFmtId="3" fontId="24" fillId="4" borderId="6" xfId="0" applyNumberFormat="1" applyFont="1" applyFill="1" applyBorder="1"/>
    <xf numFmtId="0" fontId="0" fillId="0" borderId="0" xfId="0" applyFont="1" applyAlignment="1"/>
    <xf numFmtId="0" fontId="15" fillId="0" borderId="30" xfId="0" applyFont="1" applyBorder="1" applyAlignment="1">
      <alignment vertical="center" wrapText="1"/>
    </xf>
    <xf numFmtId="0" fontId="11" fillId="0" borderId="33" xfId="0" applyFont="1" applyBorder="1"/>
    <xf numFmtId="0" fontId="11" fillId="0" borderId="36" xfId="0" applyFont="1" applyBorder="1"/>
    <xf numFmtId="0" fontId="9" fillId="0" borderId="48" xfId="0" applyFont="1" applyBorder="1" applyAlignment="1">
      <alignment horizontal="center" vertical="center" wrapText="1"/>
    </xf>
    <xf numFmtId="0" fontId="10" fillId="0" borderId="19" xfId="0" applyFont="1" applyBorder="1" applyAlignment="1">
      <alignment wrapText="1"/>
    </xf>
    <xf numFmtId="165" fontId="10" fillId="0" borderId="19" xfId="0" applyNumberFormat="1" applyFont="1" applyBorder="1" applyAlignment="1">
      <alignment wrapText="1"/>
    </xf>
    <xf numFmtId="0" fontId="9" fillId="0" borderId="47" xfId="0" applyFont="1" applyBorder="1" applyAlignment="1">
      <alignment vertical="center" wrapText="1"/>
    </xf>
    <xf numFmtId="0" fontId="13" fillId="0" borderId="47" xfId="0" applyFont="1" applyBorder="1" applyAlignment="1">
      <alignment wrapText="1"/>
    </xf>
    <xf numFmtId="0" fontId="10" fillId="0" borderId="47" xfId="0" applyFont="1" applyBorder="1" applyAlignment="1">
      <alignment vertical="center" wrapText="1"/>
    </xf>
    <xf numFmtId="0" fontId="13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 wrapText="1"/>
    </xf>
    <xf numFmtId="165" fontId="1" fillId="0" borderId="47" xfId="0" applyNumberFormat="1" applyFont="1" applyFill="1" applyBorder="1" applyAlignment="1">
      <alignment vertical="center" wrapText="1"/>
    </xf>
    <xf numFmtId="165" fontId="10" fillId="0" borderId="47" xfId="0" applyNumberFormat="1" applyFont="1" applyBorder="1" applyAlignment="1">
      <alignment horizontal="center" vertical="center" wrapText="1"/>
    </xf>
    <xf numFmtId="0" fontId="29" fillId="0" borderId="47" xfId="0" applyFont="1" applyBorder="1" applyAlignment="1">
      <alignment vertical="center"/>
    </xf>
    <xf numFmtId="0" fontId="1" fillId="0" borderId="44" xfId="0" applyFont="1" applyBorder="1" applyAlignment="1">
      <alignment wrapText="1"/>
    </xf>
    <xf numFmtId="0" fontId="0" fillId="0" borderId="0" xfId="0" applyFont="1" applyAlignment="1"/>
    <xf numFmtId="0" fontId="10" fillId="0" borderId="47" xfId="0" applyFont="1" applyBorder="1" applyAlignment="1">
      <alignment horizontal="center" vertical="center" wrapText="1"/>
    </xf>
    <xf numFmtId="0" fontId="10" fillId="0" borderId="47" xfId="0" applyFont="1" applyBorder="1" applyAlignment="1">
      <alignment vertical="center" wrapText="1"/>
    </xf>
    <xf numFmtId="0" fontId="32" fillId="5" borderId="44" xfId="0" applyFont="1" applyFill="1" applyBorder="1" applyAlignment="1"/>
    <xf numFmtId="0" fontId="33" fillId="5" borderId="44" xfId="0" applyFont="1" applyFill="1" applyBorder="1" applyAlignment="1">
      <alignment wrapText="1"/>
    </xf>
    <xf numFmtId="0" fontId="33" fillId="5" borderId="44" xfId="0" applyFont="1" applyFill="1" applyBorder="1" applyAlignment="1">
      <alignment horizontal="right" wrapText="1"/>
    </xf>
    <xf numFmtId="0" fontId="34" fillId="5" borderId="44" xfId="0" applyFont="1" applyFill="1" applyBorder="1" applyAlignment="1">
      <alignment wrapText="1"/>
    </xf>
    <xf numFmtId="0" fontId="35" fillId="5" borderId="49" xfId="0" applyFont="1" applyFill="1" applyBorder="1" applyAlignment="1">
      <alignment horizontal="center" vertical="center" wrapText="1"/>
    </xf>
    <xf numFmtId="0" fontId="35" fillId="5" borderId="44" xfId="0" applyFont="1" applyFill="1" applyBorder="1" applyAlignment="1">
      <alignment horizontal="center" vertical="center" wrapText="1"/>
    </xf>
    <xf numFmtId="0" fontId="35" fillId="5" borderId="44" xfId="0" applyFont="1" applyFill="1" applyBorder="1" applyAlignment="1">
      <alignment horizontal="right" vertical="center" wrapText="1"/>
    </xf>
    <xf numFmtId="0" fontId="36" fillId="5" borderId="44" xfId="0" applyFont="1" applyFill="1" applyBorder="1" applyAlignment="1">
      <alignment wrapText="1"/>
    </xf>
    <xf numFmtId="3" fontId="39" fillId="5" borderId="17" xfId="0" applyNumberFormat="1" applyFont="1" applyFill="1" applyBorder="1" applyAlignment="1">
      <alignment horizontal="right" vertical="center" wrapText="1"/>
    </xf>
    <xf numFmtId="3" fontId="39" fillId="5" borderId="51" xfId="0" applyNumberFormat="1" applyFont="1" applyFill="1" applyBorder="1" applyAlignment="1">
      <alignment horizontal="left" vertical="center" wrapText="1"/>
    </xf>
    <xf numFmtId="3" fontId="39" fillId="5" borderId="52" xfId="0" applyNumberFormat="1" applyFont="1" applyFill="1" applyBorder="1" applyAlignment="1">
      <alignment horizontal="center" vertical="center" wrapText="1"/>
    </xf>
    <xf numFmtId="0" fontId="33" fillId="5" borderId="53" xfId="0" applyFont="1" applyFill="1" applyBorder="1" applyAlignment="1">
      <alignment wrapText="1"/>
    </xf>
    <xf numFmtId="3" fontId="39" fillId="5" borderId="54" xfId="0" applyNumberFormat="1" applyFont="1" applyFill="1" applyBorder="1" applyAlignment="1">
      <alignment horizontal="center" vertical="center" wrapText="1"/>
    </xf>
    <xf numFmtId="3" fontId="39" fillId="5" borderId="55" xfId="0" applyNumberFormat="1" applyFont="1" applyFill="1" applyBorder="1" applyAlignment="1">
      <alignment horizontal="center" vertical="center" wrapText="1"/>
    </xf>
    <xf numFmtId="3" fontId="39" fillId="5" borderId="17" xfId="0" applyNumberFormat="1" applyFont="1" applyFill="1" applyBorder="1" applyAlignment="1">
      <alignment horizontal="center" vertical="center" wrapText="1"/>
    </xf>
    <xf numFmtId="3" fontId="39" fillId="5" borderId="56" xfId="0" applyNumberFormat="1" applyFont="1" applyFill="1" applyBorder="1" applyAlignment="1">
      <alignment horizontal="center" vertical="center" wrapText="1"/>
    </xf>
    <xf numFmtId="3" fontId="39" fillId="5" borderId="34" xfId="0" applyNumberFormat="1" applyFont="1" applyFill="1" applyBorder="1" applyAlignment="1">
      <alignment horizontal="center" vertical="center" wrapText="1"/>
    </xf>
    <xf numFmtId="0" fontId="40" fillId="5" borderId="17" xfId="0" applyFont="1" applyFill="1" applyBorder="1" applyAlignment="1">
      <alignment horizontal="center" vertical="center" wrapText="1"/>
    </xf>
    <xf numFmtId="0" fontId="40" fillId="5" borderId="17" xfId="0" applyFont="1" applyFill="1" applyBorder="1" applyAlignment="1">
      <alignment vertical="center" wrapText="1"/>
    </xf>
    <xf numFmtId="0" fontId="41" fillId="5" borderId="17" xfId="0" applyFont="1" applyFill="1" applyBorder="1" applyAlignment="1">
      <alignment horizontal="right" vertical="center" wrapText="1"/>
    </xf>
    <xf numFmtId="0" fontId="41" fillId="5" borderId="57" xfId="0" applyFont="1" applyFill="1" applyBorder="1" applyAlignment="1">
      <alignment vertical="center" wrapText="1"/>
    </xf>
    <xf numFmtId="0" fontId="41" fillId="5" borderId="21" xfId="0" applyFont="1" applyFill="1" applyBorder="1" applyAlignment="1">
      <alignment vertical="center" wrapText="1"/>
    </xf>
    <xf numFmtId="0" fontId="41" fillId="5" borderId="34" xfId="0" applyFont="1" applyFill="1" applyBorder="1" applyAlignment="1">
      <alignment vertical="center" wrapText="1"/>
    </xf>
    <xf numFmtId="0" fontId="41" fillId="5" borderId="34" xfId="0" applyFont="1" applyFill="1" applyBorder="1" applyAlignment="1">
      <alignment wrapText="1"/>
    </xf>
    <xf numFmtId="3" fontId="40" fillId="5" borderId="17" xfId="0" applyNumberFormat="1" applyFont="1" applyFill="1" applyBorder="1" applyAlignment="1">
      <alignment horizontal="center" vertical="center" wrapText="1"/>
    </xf>
    <xf numFmtId="3" fontId="41" fillId="5" borderId="17" xfId="0" applyNumberFormat="1" applyFont="1" applyFill="1" applyBorder="1" applyAlignment="1">
      <alignment horizontal="right" vertical="center" wrapText="1"/>
    </xf>
    <xf numFmtId="3" fontId="40" fillId="5" borderId="17" xfId="0" applyNumberFormat="1" applyFont="1" applyFill="1" applyBorder="1" applyAlignment="1">
      <alignment vertical="center" wrapText="1"/>
    </xf>
    <xf numFmtId="0" fontId="41" fillId="5" borderId="56" xfId="0" applyFont="1" applyFill="1" applyBorder="1" applyAlignment="1">
      <alignment horizontal="left" vertical="center" wrapText="1"/>
    </xf>
    <xf numFmtId="0" fontId="40" fillId="5" borderId="17" xfId="0" applyFont="1" applyFill="1" applyBorder="1" applyAlignment="1">
      <alignment wrapText="1"/>
    </xf>
    <xf numFmtId="0" fontId="41" fillId="5" borderId="17" xfId="0" applyFont="1" applyFill="1" applyBorder="1" applyAlignment="1">
      <alignment horizontal="right" wrapText="1"/>
    </xf>
    <xf numFmtId="0" fontId="41" fillId="5" borderId="56" xfId="0" applyFont="1" applyFill="1" applyBorder="1" applyAlignment="1">
      <alignment wrapText="1"/>
    </xf>
    <xf numFmtId="0" fontId="41" fillId="5" borderId="34" xfId="0" applyFont="1" applyFill="1" applyBorder="1" applyAlignment="1">
      <alignment horizontal="right" wrapText="1"/>
    </xf>
    <xf numFmtId="0" fontId="42" fillId="5" borderId="34" xfId="0" applyFont="1" applyFill="1" applyBorder="1" applyAlignment="1">
      <alignment wrapText="1"/>
    </xf>
    <xf numFmtId="0" fontId="42" fillId="5" borderId="34" xfId="0" applyFont="1" applyFill="1" applyBorder="1" applyAlignment="1">
      <alignment horizontal="right" wrapText="1"/>
    </xf>
    <xf numFmtId="0" fontId="43" fillId="5" borderId="34" xfId="0" applyFont="1" applyFill="1" applyBorder="1" applyAlignment="1">
      <alignment wrapText="1"/>
    </xf>
    <xf numFmtId="3" fontId="43" fillId="5" borderId="34" xfId="0" applyNumberFormat="1" applyFont="1" applyFill="1" applyBorder="1" applyAlignment="1">
      <alignment horizontal="right" wrapText="1"/>
    </xf>
    <xf numFmtId="165" fontId="43" fillId="5" borderId="34" xfId="0" applyNumberFormat="1" applyFont="1" applyFill="1" applyBorder="1" applyAlignment="1">
      <alignment horizontal="right" wrapText="1"/>
    </xf>
    <xf numFmtId="10" fontId="43" fillId="5" borderId="34" xfId="0" applyNumberFormat="1" applyFont="1" applyFill="1" applyBorder="1" applyAlignment="1">
      <alignment horizontal="right" wrapText="1"/>
    </xf>
    <xf numFmtId="0" fontId="12" fillId="0" borderId="47" xfId="0" applyFont="1" applyBorder="1" applyAlignment="1">
      <alignment vertical="center" wrapText="1"/>
    </xf>
    <xf numFmtId="0" fontId="41" fillId="5" borderId="57" xfId="0" applyFont="1" applyFill="1" applyBorder="1" applyAlignment="1">
      <alignment horizontal="left" vertical="center" wrapText="1"/>
    </xf>
    <xf numFmtId="0" fontId="0" fillId="0" borderId="44" xfId="0" applyBorder="1"/>
    <xf numFmtId="0" fontId="9" fillId="6" borderId="47" xfId="0" applyFont="1" applyFill="1" applyBorder="1" applyAlignment="1">
      <alignment vertical="center" wrapText="1"/>
    </xf>
    <xf numFmtId="0" fontId="5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 wrapText="1"/>
    </xf>
    <xf numFmtId="0" fontId="1" fillId="0" borderId="0" xfId="0" quotePrefix="1" applyFont="1" applyAlignment="1">
      <alignment horizontal="left" wrapText="1"/>
    </xf>
    <xf numFmtId="0" fontId="13" fillId="0" borderId="47" xfId="0" applyFont="1" applyBorder="1" applyAlignment="1">
      <alignment horizontal="left" vertical="center" wrapText="1"/>
    </xf>
    <xf numFmtId="3" fontId="5" fillId="2" borderId="44" xfId="0" applyNumberFormat="1" applyFont="1" applyFill="1" applyBorder="1" applyAlignment="1">
      <alignment horizontal="left" wrapText="1"/>
    </xf>
    <xf numFmtId="3" fontId="5" fillId="2" borderId="44" xfId="0" applyNumberFormat="1" applyFont="1" applyFill="1" applyBorder="1" applyAlignment="1">
      <alignment vertical="center" wrapText="1"/>
    </xf>
    <xf numFmtId="0" fontId="2" fillId="0" borderId="0" xfId="0" applyFont="1" applyAlignment="1"/>
    <xf numFmtId="3" fontId="5" fillId="2" borderId="38" xfId="0" applyNumberFormat="1" applyFont="1" applyFill="1" applyBorder="1" applyAlignment="1">
      <alignment horizontal="left" wrapText="1"/>
    </xf>
    <xf numFmtId="3" fontId="5" fillId="2" borderId="39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3" fontId="1" fillId="2" borderId="40" xfId="0" applyNumberFormat="1" applyFont="1" applyFill="1" applyBorder="1" applyAlignment="1">
      <alignment horizontal="left" wrapText="1"/>
    </xf>
    <xf numFmtId="3" fontId="5" fillId="2" borderId="41" xfId="0" applyNumberFormat="1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21" fillId="0" borderId="38" xfId="0" applyFont="1" applyBorder="1" applyAlignment="1">
      <alignment horizontal="center" wrapText="1"/>
    </xf>
    <xf numFmtId="0" fontId="11" fillId="0" borderId="39" xfId="0" applyFont="1" applyBorder="1"/>
    <xf numFmtId="0" fontId="11" fillId="0" borderId="4" xfId="0" applyFont="1" applyBorder="1"/>
    <xf numFmtId="3" fontId="5" fillId="2" borderId="42" xfId="0" applyNumberFormat="1" applyFont="1" applyFill="1" applyBorder="1" applyAlignment="1">
      <alignment horizontal="center" vertical="center"/>
    </xf>
    <xf numFmtId="0" fontId="11" fillId="0" borderId="43" xfId="0" applyFont="1" applyBorder="1"/>
    <xf numFmtId="0" fontId="11" fillId="0" borderId="44" xfId="0" applyFont="1" applyBorder="1"/>
    <xf numFmtId="164" fontId="8" fillId="0" borderId="16" xfId="0" applyNumberFormat="1" applyFont="1" applyBorder="1" applyAlignment="1">
      <alignment horizontal="center" vertical="center" textRotation="90" wrapText="1"/>
    </xf>
    <xf numFmtId="0" fontId="11" fillId="0" borderId="18" xfId="0" applyFont="1" applyBorder="1"/>
    <xf numFmtId="0" fontId="11" fillId="0" borderId="19" xfId="0" applyFont="1" applyBorder="1"/>
    <xf numFmtId="3" fontId="20" fillId="0" borderId="47" xfId="0" applyNumberFormat="1" applyFont="1" applyBorder="1" applyAlignment="1">
      <alignment horizontal="center" vertical="center" textRotation="180" wrapText="1"/>
    </xf>
    <xf numFmtId="0" fontId="11" fillId="0" borderId="47" xfId="0" applyFont="1" applyBorder="1"/>
    <xf numFmtId="0" fontId="31" fillId="0" borderId="47" xfId="1" applyFont="1" applyBorder="1" applyAlignment="1">
      <alignment horizontal="left" vertical="center" wrapText="1"/>
    </xf>
    <xf numFmtId="0" fontId="31" fillId="0" borderId="47" xfId="1" applyFont="1" applyBorder="1" applyAlignment="1">
      <alignment horizontal="left" vertical="center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left" vertical="center" wrapText="1"/>
    </xf>
    <xf numFmtId="0" fontId="27" fillId="6" borderId="47" xfId="0" applyFont="1" applyFill="1" applyBorder="1" applyAlignment="1">
      <alignment horizontal="left" vertical="center" wrapText="1"/>
    </xf>
    <xf numFmtId="0" fontId="29" fillId="0" borderId="47" xfId="0" applyFont="1" applyBorder="1" applyAlignment="1">
      <alignment horizontal="center" vertical="center"/>
    </xf>
    <xf numFmtId="0" fontId="41" fillId="5" borderId="58" xfId="0" applyFont="1" applyFill="1" applyBorder="1" applyAlignment="1">
      <alignment vertical="center" wrapText="1"/>
    </xf>
    <xf numFmtId="0" fontId="38" fillId="0" borderId="58" xfId="0" applyFont="1" applyBorder="1"/>
    <xf numFmtId="0" fontId="38" fillId="0" borderId="57" xfId="0" applyFont="1" applyBorder="1"/>
    <xf numFmtId="0" fontId="29" fillId="0" borderId="47" xfId="0" applyFont="1" applyBorder="1" applyAlignment="1">
      <alignment horizontal="right" vertical="center"/>
    </xf>
    <xf numFmtId="0" fontId="10" fillId="0" borderId="47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165" fontId="10" fillId="0" borderId="47" xfId="0" applyNumberFormat="1" applyFont="1" applyBorder="1" applyAlignment="1">
      <alignment vertical="center" wrapText="1"/>
    </xf>
    <xf numFmtId="0" fontId="11" fillId="0" borderId="47" xfId="0" applyFont="1" applyBorder="1" applyAlignment="1">
      <alignment vertical="center"/>
    </xf>
    <xf numFmtId="0" fontId="30" fillId="0" borderId="47" xfId="1" applyFont="1" applyBorder="1" applyAlignment="1">
      <alignment vertical="center" wrapText="1"/>
    </xf>
    <xf numFmtId="0" fontId="30" fillId="0" borderId="47" xfId="1" applyFont="1" applyBorder="1" applyAlignment="1">
      <alignment vertical="center"/>
    </xf>
    <xf numFmtId="0" fontId="0" fillId="0" borderId="62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0" borderId="64" xfId="0" applyBorder="1" applyAlignment="1">
      <alignment horizontal="center" wrapText="1"/>
    </xf>
    <xf numFmtId="0" fontId="37" fillId="5" borderId="50" xfId="0" applyFont="1" applyFill="1" applyBorder="1" applyAlignment="1">
      <alignment horizontal="center" vertical="center" wrapText="1"/>
    </xf>
    <xf numFmtId="0" fontId="38" fillId="0" borderId="51" xfId="0" applyFont="1" applyBorder="1"/>
    <xf numFmtId="3" fontId="40" fillId="5" borderId="16" xfId="0" applyNumberFormat="1" applyFont="1" applyFill="1" applyBorder="1" applyAlignment="1">
      <alignment horizontal="center" vertical="center" wrapText="1"/>
    </xf>
    <xf numFmtId="0" fontId="38" fillId="0" borderId="18" xfId="0" applyFont="1" applyBorder="1"/>
    <xf numFmtId="0" fontId="38" fillId="0" borderId="19" xfId="0" applyFont="1" applyBorder="1"/>
    <xf numFmtId="3" fontId="40" fillId="5" borderId="16" xfId="0" applyNumberFormat="1" applyFont="1" applyFill="1" applyBorder="1" applyAlignment="1">
      <alignment vertical="center" wrapText="1"/>
    </xf>
    <xf numFmtId="3" fontId="41" fillId="5" borderId="16" xfId="0" applyNumberFormat="1" applyFont="1" applyFill="1" applyBorder="1" applyAlignment="1">
      <alignment horizontal="right" vertical="center" wrapText="1"/>
    </xf>
    <xf numFmtId="0" fontId="9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6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69" xfId="0" applyFont="1" applyBorder="1" applyAlignment="1">
      <alignment horizontal="left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65" fontId="10" fillId="0" borderId="59" xfId="0" applyNumberFormat="1" applyFont="1" applyBorder="1" applyAlignment="1">
      <alignment horizontal="center" vertical="center" wrapText="1"/>
    </xf>
    <xf numFmtId="165" fontId="10" fillId="0" borderId="60" xfId="0" applyNumberFormat="1" applyFont="1" applyBorder="1" applyAlignment="1">
      <alignment horizontal="center" vertical="center" wrapText="1"/>
    </xf>
    <xf numFmtId="165" fontId="10" fillId="0" borderId="61" xfId="0" applyNumberFormat="1" applyFont="1" applyBorder="1" applyAlignment="1">
      <alignment horizontal="center" vertical="center" wrapText="1"/>
    </xf>
    <xf numFmtId="0" fontId="27" fillId="6" borderId="47" xfId="0" applyFont="1" applyFill="1" applyBorder="1" applyAlignment="1">
      <alignment vertical="center" wrapText="1"/>
    </xf>
    <xf numFmtId="0" fontId="28" fillId="6" borderId="47" xfId="0" applyFont="1" applyFill="1" applyBorder="1"/>
    <xf numFmtId="0" fontId="12" fillId="0" borderId="47" xfId="0" applyFont="1" applyBorder="1" applyAlignment="1">
      <alignment horizontal="left" vertical="center" wrapText="1"/>
    </xf>
    <xf numFmtId="165" fontId="41" fillId="5" borderId="17" xfId="2" applyNumberFormat="1" applyFont="1" applyFill="1" applyBorder="1" applyAlignment="1">
      <alignment horizontal="righ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163830</xdr:colOff>
      <xdr:row>0</xdr:row>
      <xdr:rowOff>0</xdr:rowOff>
    </xdr:from>
    <xdr:ext cx="1524000" cy="742950"/>
    <xdr:pic>
      <xdr:nvPicPr>
        <xdr:cNvPr id="2" name="image1.jp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470" y="0"/>
          <a:ext cx="1524000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552450</xdr:colOff>
      <xdr:row>2</xdr:row>
      <xdr:rowOff>228600</xdr:rowOff>
    </xdr:from>
    <xdr:ext cx="2933700" cy="876300"/>
    <xdr:sp macro="" textlink="">
      <xdr:nvSpPr>
        <xdr:cNvPr id="3" name="Shape 3"/>
        <xdr:cNvSpPr/>
      </xdr:nvSpPr>
      <xdr:spPr>
        <a:xfrm>
          <a:off x="12995910" y="115824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oneCellAnchor>
    <xdr:from>
      <xdr:col>9</xdr:col>
      <xdr:colOff>552450</xdr:colOff>
      <xdr:row>2</xdr:row>
      <xdr:rowOff>228600</xdr:rowOff>
    </xdr:from>
    <xdr:ext cx="2933700" cy="876300"/>
    <xdr:sp macro="" textlink="">
      <xdr:nvSpPr>
        <xdr:cNvPr id="4" name="Shape 4"/>
        <xdr:cNvSpPr/>
      </xdr:nvSpPr>
      <xdr:spPr>
        <a:xfrm>
          <a:off x="12995910" y="1158240"/>
          <a:ext cx="2933700" cy="876300"/>
        </a:xfrm>
        <a:prstGeom prst="rect">
          <a:avLst/>
        </a:prstGeom>
        <a:noFill/>
        <a:ln w="1905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FF0000"/>
              </a:solidFill>
            </a:rPr>
            <a:t>CONFIDENTIAL INFORMATION!</a:t>
          </a:r>
          <a:endParaRPr sz="1400"/>
        </a:p>
      </xdr:txBody>
    </xdr:sp>
    <xdr:clientData fLocksWithSheet="0"/>
  </xdr:oneCellAnchor>
  <xdr:twoCellAnchor editAs="oneCell">
    <xdr:from>
      <xdr:col>7</xdr:col>
      <xdr:colOff>45720</xdr:colOff>
      <xdr:row>13</xdr:row>
      <xdr:rowOff>22861</xdr:rowOff>
    </xdr:from>
    <xdr:to>
      <xdr:col>7</xdr:col>
      <xdr:colOff>2209142</xdr:colOff>
      <xdr:row>16</xdr:row>
      <xdr:rowOff>160021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820" y="3695701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2369820</xdr:colOff>
      <xdr:row>13</xdr:row>
      <xdr:rowOff>68581</xdr:rowOff>
    </xdr:from>
    <xdr:to>
      <xdr:col>7</xdr:col>
      <xdr:colOff>4563430</xdr:colOff>
      <xdr:row>16</xdr:row>
      <xdr:rowOff>182880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9920" y="3741421"/>
          <a:ext cx="2193610" cy="2202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</xdr:colOff>
      <xdr:row>13</xdr:row>
      <xdr:rowOff>83820</xdr:rowOff>
    </xdr:from>
    <xdr:to>
      <xdr:col>7</xdr:col>
      <xdr:colOff>2254862</xdr:colOff>
      <xdr:row>16</xdr:row>
      <xdr:rowOff>220980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540" y="5036820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2293620</xdr:colOff>
      <xdr:row>13</xdr:row>
      <xdr:rowOff>121920</xdr:rowOff>
    </xdr:from>
    <xdr:to>
      <xdr:col>7</xdr:col>
      <xdr:colOff>4487230</xdr:colOff>
      <xdr:row>16</xdr:row>
      <xdr:rowOff>236219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5074920"/>
          <a:ext cx="2193610" cy="2202179"/>
        </a:xfrm>
        <a:prstGeom prst="rect">
          <a:avLst/>
        </a:prstGeom>
      </xdr:spPr>
    </xdr:pic>
    <xdr:clientData/>
  </xdr:twoCellAnchor>
  <xdr:oneCellAnchor>
    <xdr:from>
      <xdr:col>1</xdr:col>
      <xdr:colOff>194310</xdr:colOff>
      <xdr:row>1</xdr:row>
      <xdr:rowOff>15240</xdr:rowOff>
    </xdr:from>
    <xdr:ext cx="1524000" cy="742950"/>
    <xdr:pic>
      <xdr:nvPicPr>
        <xdr:cNvPr id="12" name="image1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1950" y="190500"/>
          <a:ext cx="1524000" cy="74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facebook.com/clubpiaf.vn/posts/125100176875203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hyperlink" Target="https://bitly.clubpiaf.vn/3mp5WnT" TargetMode="External"/><Relationship Id="rId5" Type="http://schemas.openxmlformats.org/officeDocument/2006/relationships/hyperlink" Target="https://www.facebook.com/clubpiaf.vn/posts/958567681328782" TargetMode="External"/><Relationship Id="rId4" Type="http://schemas.openxmlformats.org/officeDocument/2006/relationships/hyperlink" Target="https://www.facebook.com/clubpiaf.vn/posts/11207873151068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clubpiaf.vn/posts/1120787315106817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hyperlink" Target="http://coolmate.vn/" TargetMode="External"/><Relationship Id="rId5" Type="http://schemas.openxmlformats.org/officeDocument/2006/relationships/hyperlink" Target="https://bitly.clubpiaf.vn/3j8Bwo9" TargetMode="External"/><Relationship Id="rId4" Type="http://schemas.openxmlformats.org/officeDocument/2006/relationships/hyperlink" Target="https://bitly.clubpiaf.vn/3mp5W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7"/>
  <sheetViews>
    <sheetView topLeftCell="F16" workbookViewId="0">
      <selection activeCell="J25" sqref="J25"/>
    </sheetView>
  </sheetViews>
  <sheetFormatPr defaultColWidth="12.59765625" defaultRowHeight="15" customHeight="1" x14ac:dyDescent="0.25"/>
  <cols>
    <col min="1" max="1" width="2.19921875" style="57" customWidth="1"/>
    <col min="2" max="2" width="10.19921875" style="57" customWidth="1"/>
    <col min="3" max="3" width="6.59765625" style="57" customWidth="1"/>
    <col min="4" max="4" width="55.19921875" style="57" customWidth="1"/>
    <col min="5" max="5" width="7.19921875" style="57" customWidth="1"/>
    <col min="6" max="6" width="10.09765625" style="57" customWidth="1"/>
    <col min="7" max="7" width="19" style="57" customWidth="1"/>
    <col min="8" max="8" width="60.8984375" style="57" customWidth="1"/>
    <col min="9" max="12" width="12.59765625" style="57"/>
    <col min="13" max="13" width="17.296875" style="57" customWidth="1"/>
    <col min="14" max="14" width="12.59765625" style="57" customWidth="1"/>
    <col min="15" max="15" width="49.796875" style="57" customWidth="1"/>
    <col min="16" max="16384" width="12.59765625" style="57"/>
  </cols>
  <sheetData>
    <row r="1" spans="1:15" ht="14.25" customHeight="1" x14ac:dyDescent="0.25">
      <c r="A1" s="11"/>
      <c r="B1" s="11"/>
      <c r="C1" s="11"/>
      <c r="D1" s="11"/>
      <c r="E1" s="11"/>
      <c r="F1" s="11"/>
      <c r="G1" s="11"/>
      <c r="H1" s="11"/>
    </row>
    <row r="2" spans="1:15" ht="59.4" x14ac:dyDescent="0.95">
      <c r="A2" s="11"/>
      <c r="B2" s="11"/>
      <c r="C2" s="11"/>
      <c r="D2" s="11"/>
      <c r="E2" s="12" t="s">
        <v>0</v>
      </c>
      <c r="F2" s="13"/>
      <c r="G2" s="11"/>
      <c r="H2" s="11"/>
      <c r="J2" s="76" t="s">
        <v>54</v>
      </c>
      <c r="K2" s="77"/>
      <c r="L2" s="78"/>
      <c r="M2" s="77"/>
      <c r="N2" s="77"/>
      <c r="O2" s="77"/>
    </row>
    <row r="3" spans="1:15" ht="27" customHeight="1" thickBot="1" x14ac:dyDescent="0.3">
      <c r="A3" s="11"/>
      <c r="B3" s="11"/>
      <c r="C3" s="11"/>
      <c r="D3" s="11"/>
      <c r="E3" s="11"/>
      <c r="F3" s="11"/>
      <c r="G3" s="14"/>
      <c r="H3" s="14"/>
      <c r="J3" s="79"/>
      <c r="K3" s="79"/>
      <c r="L3" s="78"/>
      <c r="M3" s="77"/>
      <c r="N3" s="77"/>
      <c r="O3" s="77"/>
    </row>
    <row r="4" spans="1:15" ht="17.25" customHeight="1" x14ac:dyDescent="0.25">
      <c r="A4" s="11"/>
      <c r="B4" s="15" t="s">
        <v>1</v>
      </c>
      <c r="C4" s="16"/>
      <c r="D4" s="17" t="s">
        <v>52</v>
      </c>
      <c r="E4" s="18"/>
      <c r="F4" s="18"/>
      <c r="G4" s="18"/>
      <c r="H4" s="19"/>
      <c r="J4" s="77"/>
      <c r="K4" s="77"/>
      <c r="L4" s="78"/>
      <c r="M4" s="77"/>
      <c r="N4" s="77"/>
      <c r="O4" s="77"/>
    </row>
    <row r="5" spans="1:15" ht="14.25" customHeight="1" x14ac:dyDescent="0.25">
      <c r="A5" s="11"/>
      <c r="B5" s="20" t="s">
        <v>2</v>
      </c>
      <c r="C5" s="2"/>
      <c r="D5" s="22"/>
      <c r="E5" s="22"/>
      <c r="F5" s="22"/>
      <c r="G5" s="22"/>
      <c r="H5" s="21"/>
      <c r="J5" s="80"/>
      <c r="K5" s="81"/>
      <c r="L5" s="82"/>
      <c r="M5" s="81"/>
      <c r="N5" s="81"/>
      <c r="O5" s="81"/>
    </row>
    <row r="6" spans="1:15" ht="14.25" customHeight="1" x14ac:dyDescent="0.25">
      <c r="A6" s="11"/>
      <c r="B6" s="20" t="s">
        <v>3</v>
      </c>
      <c r="C6" s="11"/>
      <c r="D6" s="22" t="s">
        <v>53</v>
      </c>
      <c r="E6" s="22" t="s">
        <v>4</v>
      </c>
      <c r="F6" s="22"/>
      <c r="G6" s="22"/>
      <c r="H6" s="21"/>
      <c r="J6" s="77"/>
      <c r="K6" s="77"/>
      <c r="L6" s="78"/>
      <c r="M6" s="77"/>
      <c r="N6" s="77"/>
      <c r="O6" s="77"/>
    </row>
    <row r="7" spans="1:15" ht="14.25" customHeight="1" x14ac:dyDescent="0.25">
      <c r="A7" s="11"/>
      <c r="B7" s="20" t="s">
        <v>5</v>
      </c>
      <c r="C7" s="11"/>
      <c r="D7" s="22"/>
      <c r="E7" s="22"/>
      <c r="F7" s="22"/>
      <c r="G7" s="22"/>
      <c r="H7" s="21"/>
      <c r="J7" s="77"/>
      <c r="K7" s="77"/>
      <c r="L7" s="78"/>
      <c r="M7" s="77"/>
      <c r="N7" s="77"/>
      <c r="O7" s="77"/>
    </row>
    <row r="8" spans="1:15" ht="14.25" customHeight="1" x14ac:dyDescent="0.25">
      <c r="A8" s="11"/>
      <c r="B8" s="20" t="s">
        <v>6</v>
      </c>
      <c r="C8" s="11"/>
      <c r="D8" s="22"/>
      <c r="E8" s="22"/>
      <c r="F8" s="22"/>
      <c r="G8" s="22"/>
      <c r="H8" s="21"/>
      <c r="J8" s="77"/>
      <c r="K8" s="77"/>
      <c r="L8" s="78"/>
      <c r="M8" s="77"/>
      <c r="N8" s="77"/>
      <c r="O8" s="77"/>
    </row>
    <row r="9" spans="1:15" ht="12.75" customHeight="1" thickBot="1" x14ac:dyDescent="0.6">
      <c r="A9" s="11"/>
      <c r="B9" s="23"/>
      <c r="C9" s="24"/>
      <c r="D9" s="24"/>
      <c r="E9" s="24"/>
      <c r="F9" s="24"/>
      <c r="G9" s="24"/>
      <c r="H9" s="25"/>
      <c r="J9" s="83"/>
      <c r="K9" s="77"/>
      <c r="L9" s="78"/>
      <c r="M9" s="77"/>
      <c r="N9" s="77"/>
      <c r="O9" s="77"/>
    </row>
    <row r="10" spans="1:15" ht="14.25" customHeight="1" x14ac:dyDescent="0.25">
      <c r="A10" s="11"/>
      <c r="B10" s="26"/>
      <c r="C10" s="11"/>
      <c r="D10" s="11"/>
      <c r="E10" s="11"/>
      <c r="F10" s="11"/>
      <c r="G10" s="11"/>
      <c r="H10" s="11"/>
      <c r="J10" s="77"/>
      <c r="K10" s="77"/>
      <c r="L10" s="78"/>
      <c r="M10" s="77"/>
      <c r="N10" s="77"/>
      <c r="O10" s="77"/>
    </row>
    <row r="11" spans="1:15" ht="30.6" thickBot="1" x14ac:dyDescent="0.3">
      <c r="A11" s="11"/>
      <c r="B11" s="11"/>
      <c r="C11" s="11"/>
      <c r="D11" s="11"/>
      <c r="E11" s="11"/>
      <c r="F11" s="11"/>
      <c r="G11" s="3"/>
      <c r="H11" s="3"/>
      <c r="J11" s="163" t="s">
        <v>55</v>
      </c>
      <c r="K11" s="164"/>
      <c r="L11" s="84"/>
      <c r="M11" s="85" t="s">
        <v>56</v>
      </c>
      <c r="N11" s="86"/>
      <c r="O11" s="87"/>
    </row>
    <row r="12" spans="1:15" ht="14.2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  <c r="J12" s="88" t="s">
        <v>57</v>
      </c>
      <c r="K12" s="89" t="s">
        <v>58</v>
      </c>
      <c r="L12" s="90" t="s">
        <v>59</v>
      </c>
      <c r="M12" s="91" t="s">
        <v>60</v>
      </c>
      <c r="N12" s="92" t="s">
        <v>61</v>
      </c>
      <c r="O12" s="92" t="s">
        <v>13</v>
      </c>
    </row>
    <row r="13" spans="1:15" ht="31.5" customHeight="1" x14ac:dyDescent="0.25">
      <c r="A13" s="1"/>
      <c r="B13" s="138">
        <v>44501</v>
      </c>
      <c r="C13" s="61">
        <v>1</v>
      </c>
      <c r="D13" s="64" t="s">
        <v>14</v>
      </c>
      <c r="E13" s="68" t="s">
        <v>15</v>
      </c>
      <c r="F13" s="70">
        <v>1</v>
      </c>
      <c r="G13" s="141">
        <v>23000000</v>
      </c>
      <c r="H13" s="66" t="s">
        <v>16</v>
      </c>
      <c r="J13" s="93"/>
      <c r="K13" s="94"/>
      <c r="L13" s="95">
        <v>0</v>
      </c>
      <c r="M13" s="96" t="s">
        <v>62</v>
      </c>
      <c r="N13" s="97"/>
      <c r="O13" s="97"/>
    </row>
    <row r="14" spans="1:15" ht="114" customHeight="1" x14ac:dyDescent="0.25">
      <c r="A14" s="1"/>
      <c r="B14" s="139"/>
      <c r="C14" s="170">
        <v>2</v>
      </c>
      <c r="D14" s="117" t="s">
        <v>41</v>
      </c>
      <c r="E14" s="179" t="s">
        <v>42</v>
      </c>
      <c r="F14" s="182">
        <v>2</v>
      </c>
      <c r="G14" s="142"/>
      <c r="H14" s="160"/>
      <c r="J14" s="165">
        <v>1000000</v>
      </c>
      <c r="K14" s="168">
        <v>2</v>
      </c>
      <c r="L14" s="169">
        <f>K14*J14</f>
        <v>2000000</v>
      </c>
      <c r="M14" s="150" t="s">
        <v>63</v>
      </c>
      <c r="N14" s="98"/>
      <c r="O14" s="98"/>
    </row>
    <row r="15" spans="1:15" ht="25.8" customHeight="1" x14ac:dyDescent="0.25">
      <c r="A15" s="11"/>
      <c r="B15" s="139"/>
      <c r="C15" s="171"/>
      <c r="D15" s="121" t="s">
        <v>43</v>
      </c>
      <c r="E15" s="180"/>
      <c r="F15" s="183"/>
      <c r="G15" s="142"/>
      <c r="H15" s="161"/>
      <c r="J15" s="166"/>
      <c r="K15" s="166"/>
      <c r="L15" s="166"/>
      <c r="M15" s="151"/>
      <c r="N15" s="99"/>
      <c r="O15" s="99"/>
    </row>
    <row r="16" spans="1:15" ht="24.6" customHeight="1" x14ac:dyDescent="0.25">
      <c r="A16" s="11"/>
      <c r="B16" s="139"/>
      <c r="C16" s="171"/>
      <c r="D16" s="121" t="s">
        <v>44</v>
      </c>
      <c r="E16" s="180"/>
      <c r="F16" s="183"/>
      <c r="G16" s="142"/>
      <c r="H16" s="161"/>
      <c r="J16" s="167"/>
      <c r="K16" s="167"/>
      <c r="L16" s="167"/>
      <c r="M16" s="152"/>
      <c r="N16" s="99"/>
      <c r="O16" s="99"/>
    </row>
    <row r="17" spans="1:15" ht="28.8" customHeight="1" x14ac:dyDescent="0.25">
      <c r="A17" s="1"/>
      <c r="B17" s="139"/>
      <c r="C17" s="171"/>
      <c r="D17" s="67" t="s">
        <v>46</v>
      </c>
      <c r="E17" s="180"/>
      <c r="F17" s="183"/>
      <c r="G17" s="142"/>
      <c r="H17" s="162"/>
      <c r="J17" s="100">
        <v>25000</v>
      </c>
      <c r="K17" s="102">
        <v>10</v>
      </c>
      <c r="L17" s="101">
        <f t="shared" ref="L17:L19" si="0">K17*J17</f>
        <v>250000</v>
      </c>
      <c r="M17" s="103" t="s">
        <v>64</v>
      </c>
      <c r="N17" s="98"/>
      <c r="O17" s="98" t="s">
        <v>65</v>
      </c>
    </row>
    <row r="18" spans="1:15" s="73" customFormat="1" ht="33.6" customHeight="1" x14ac:dyDescent="0.25">
      <c r="A18" s="1"/>
      <c r="B18" s="139"/>
      <c r="C18" s="172"/>
      <c r="D18" s="117" t="s">
        <v>45</v>
      </c>
      <c r="E18" s="181"/>
      <c r="F18" s="184"/>
      <c r="G18" s="142"/>
      <c r="H18" s="114" t="s">
        <v>71</v>
      </c>
      <c r="J18" s="100">
        <v>400000</v>
      </c>
      <c r="K18" s="102">
        <v>2</v>
      </c>
      <c r="L18" s="101">
        <f>J18*K18</f>
        <v>800000</v>
      </c>
      <c r="M18" s="115"/>
      <c r="N18" s="98"/>
      <c r="O18" s="98"/>
    </row>
    <row r="19" spans="1:15" ht="30" customHeight="1" x14ac:dyDescent="0.25">
      <c r="A19" s="1"/>
      <c r="B19" s="139"/>
      <c r="C19" s="145">
        <v>3</v>
      </c>
      <c r="D19" s="147" t="s">
        <v>49</v>
      </c>
      <c r="E19" s="154" t="s">
        <v>15</v>
      </c>
      <c r="F19" s="156">
        <v>1</v>
      </c>
      <c r="G19" s="142"/>
      <c r="H19" s="143" t="s">
        <v>51</v>
      </c>
      <c r="J19" s="100">
        <v>400000</v>
      </c>
      <c r="K19" s="102">
        <v>1</v>
      </c>
      <c r="L19" s="101">
        <f t="shared" si="0"/>
        <v>400000</v>
      </c>
      <c r="M19" s="96" t="s">
        <v>63</v>
      </c>
      <c r="N19" s="98"/>
      <c r="O19" s="98"/>
    </row>
    <row r="20" spans="1:15" ht="25.5" customHeight="1" x14ac:dyDescent="0.25">
      <c r="A20" s="1"/>
      <c r="B20" s="139"/>
      <c r="C20" s="146"/>
      <c r="D20" s="148"/>
      <c r="E20" s="155"/>
      <c r="F20" s="157"/>
      <c r="G20" s="142"/>
      <c r="H20" s="144"/>
      <c r="J20" s="100"/>
      <c r="K20" s="94"/>
      <c r="L20" s="101"/>
      <c r="M20" s="96"/>
      <c r="N20" s="98"/>
      <c r="O20" s="98"/>
    </row>
    <row r="21" spans="1:15" ht="16.8" customHeight="1" x14ac:dyDescent="0.25">
      <c r="A21" s="1"/>
      <c r="B21" s="139"/>
      <c r="C21" s="145">
        <v>4</v>
      </c>
      <c r="D21" s="147" t="s">
        <v>72</v>
      </c>
      <c r="E21" s="149" t="s">
        <v>15</v>
      </c>
      <c r="F21" s="153">
        <v>1</v>
      </c>
      <c r="G21" s="142"/>
      <c r="H21" s="158" t="s">
        <v>70</v>
      </c>
      <c r="J21" s="100">
        <v>1500000</v>
      </c>
      <c r="K21" s="94">
        <v>1</v>
      </c>
      <c r="L21" s="188">
        <f>J21*K21</f>
        <v>1500000</v>
      </c>
      <c r="M21" s="96"/>
      <c r="N21" s="98"/>
      <c r="O21" s="98"/>
    </row>
    <row r="22" spans="1:15" ht="21.6" customHeight="1" x14ac:dyDescent="0.25">
      <c r="A22" s="1"/>
      <c r="B22" s="139"/>
      <c r="C22" s="146"/>
      <c r="D22" s="148"/>
      <c r="E22" s="149"/>
      <c r="F22" s="153"/>
      <c r="G22" s="142"/>
      <c r="H22" s="159"/>
      <c r="J22" s="100"/>
      <c r="K22" s="102"/>
      <c r="L22" s="101"/>
      <c r="M22" s="103"/>
      <c r="N22" s="98"/>
      <c r="O22" s="98"/>
    </row>
    <row r="23" spans="1:15" ht="16.8" customHeight="1" x14ac:dyDescent="0.25">
      <c r="A23" s="1"/>
      <c r="B23" s="139"/>
      <c r="C23" s="146"/>
      <c r="D23" s="69" t="s">
        <v>50</v>
      </c>
      <c r="E23" s="149"/>
      <c r="F23" s="153"/>
      <c r="G23" s="142"/>
      <c r="H23" s="159"/>
      <c r="J23" s="104"/>
      <c r="K23" s="104"/>
      <c r="L23" s="105"/>
      <c r="M23" s="106"/>
      <c r="N23" s="99"/>
      <c r="O23" s="99"/>
    </row>
    <row r="24" spans="1:15" ht="23.25" customHeight="1" x14ac:dyDescent="0.25">
      <c r="A24" s="1"/>
      <c r="B24" s="140"/>
      <c r="C24" s="61">
        <v>5</v>
      </c>
      <c r="D24" s="117" t="s">
        <v>47</v>
      </c>
      <c r="E24" s="68" t="s">
        <v>15</v>
      </c>
      <c r="F24" s="71">
        <v>1</v>
      </c>
      <c r="G24" s="142"/>
      <c r="H24" s="66" t="s">
        <v>48</v>
      </c>
      <c r="J24" s="100">
        <v>13000000</v>
      </c>
      <c r="K24" s="102">
        <v>1</v>
      </c>
      <c r="L24" s="101">
        <f>K24*J24</f>
        <v>13000000</v>
      </c>
      <c r="M24" s="103" t="s">
        <v>66</v>
      </c>
      <c r="N24" s="99"/>
      <c r="O24" s="99"/>
    </row>
    <row r="25" spans="1:15" ht="14.25" customHeight="1" x14ac:dyDescent="0.25">
      <c r="A25" s="11"/>
      <c r="B25" s="27"/>
      <c r="C25" s="28"/>
      <c r="D25" s="62"/>
      <c r="E25" s="62"/>
      <c r="F25" s="71"/>
      <c r="G25" s="63"/>
      <c r="H25" s="62"/>
      <c r="J25" s="99"/>
      <c r="K25" s="99"/>
      <c r="L25" s="107"/>
      <c r="M25" s="99"/>
      <c r="N25" s="99"/>
      <c r="O25" s="99"/>
    </row>
    <row r="26" spans="1:15" ht="14.25" customHeight="1" x14ac:dyDescent="0.25">
      <c r="A26" s="11"/>
      <c r="B26" s="29"/>
      <c r="C26" s="30"/>
      <c r="D26" s="31"/>
      <c r="E26" s="31"/>
      <c r="F26" s="71"/>
      <c r="G26" s="32"/>
      <c r="H26" s="33"/>
      <c r="J26" s="99"/>
      <c r="K26" s="99"/>
      <c r="L26" s="107"/>
      <c r="M26" s="99"/>
      <c r="N26" s="99"/>
      <c r="O26" s="99"/>
    </row>
    <row r="27" spans="1:15" ht="14.25" customHeight="1" thickBot="1" x14ac:dyDescent="0.3">
      <c r="A27" s="11"/>
      <c r="B27" s="34"/>
      <c r="C27" s="35"/>
      <c r="D27" s="36"/>
      <c r="E27" s="35"/>
      <c r="F27" s="37"/>
      <c r="G27" s="37"/>
      <c r="H27" s="38"/>
      <c r="J27" s="108"/>
      <c r="K27" s="108"/>
      <c r="L27" s="109"/>
      <c r="M27" s="108"/>
      <c r="N27" s="108"/>
      <c r="O27" s="108"/>
    </row>
    <row r="28" spans="1:15" ht="14.25" customHeight="1" thickBot="1" x14ac:dyDescent="0.3">
      <c r="A28" s="11"/>
      <c r="B28" s="11"/>
      <c r="C28" s="11"/>
      <c r="D28" s="11"/>
      <c r="E28" s="11"/>
      <c r="F28" s="11"/>
      <c r="G28" s="11"/>
      <c r="H28" s="11"/>
      <c r="J28" s="108"/>
      <c r="K28" s="108"/>
      <c r="L28" s="109"/>
      <c r="M28" s="108"/>
      <c r="N28" s="108"/>
      <c r="O28" s="108"/>
    </row>
    <row r="29" spans="1:15" ht="15" customHeight="1" x14ac:dyDescent="0.25">
      <c r="A29" s="11"/>
      <c r="B29" s="11"/>
      <c r="C29" s="11"/>
      <c r="D29" s="11"/>
      <c r="E29" s="177" t="s">
        <v>20</v>
      </c>
      <c r="F29" s="178"/>
      <c r="G29" s="39">
        <f>G13</f>
        <v>23000000</v>
      </c>
      <c r="H29" s="58"/>
      <c r="J29" s="108"/>
      <c r="K29" s="108"/>
      <c r="L29" s="109"/>
      <c r="M29" s="108"/>
      <c r="N29" s="108"/>
      <c r="O29" s="108"/>
    </row>
    <row r="30" spans="1:15" ht="15" customHeight="1" x14ac:dyDescent="0.25">
      <c r="A30" s="11"/>
      <c r="B30" s="11"/>
      <c r="C30" s="11" t="s">
        <v>21</v>
      </c>
      <c r="D30" s="11"/>
      <c r="E30" s="118" t="s">
        <v>22</v>
      </c>
      <c r="F30" s="119"/>
      <c r="G30" s="40">
        <f>G29*5%</f>
        <v>1150000</v>
      </c>
      <c r="H30" s="59"/>
      <c r="J30" s="108"/>
      <c r="K30" s="108"/>
      <c r="L30" s="109"/>
      <c r="M30" s="108"/>
      <c r="N30" s="108"/>
      <c r="O30" s="108"/>
    </row>
    <row r="31" spans="1:15" ht="31.2" customHeight="1" x14ac:dyDescent="0.25">
      <c r="A31" s="11"/>
      <c r="B31" s="11"/>
      <c r="C31" s="11"/>
      <c r="D31" s="11"/>
      <c r="E31" s="173" t="s">
        <v>23</v>
      </c>
      <c r="F31" s="174"/>
      <c r="G31" s="41">
        <f>G29+G30</f>
        <v>24150000</v>
      </c>
      <c r="H31" s="59"/>
      <c r="J31" s="110" t="s">
        <v>67</v>
      </c>
      <c r="K31" s="110"/>
      <c r="L31" s="111">
        <f>SUM(L13:L24)</f>
        <v>17950000</v>
      </c>
      <c r="M31" s="110" t="s">
        <v>21</v>
      </c>
      <c r="N31" s="110"/>
      <c r="O31" s="110"/>
    </row>
    <row r="32" spans="1:15" ht="15" customHeight="1" x14ac:dyDescent="0.25">
      <c r="A32" s="11"/>
      <c r="B32" s="11"/>
      <c r="C32" s="11"/>
      <c r="D32" s="11" t="s">
        <v>24</v>
      </c>
      <c r="E32" s="173" t="s">
        <v>25</v>
      </c>
      <c r="F32" s="174"/>
      <c r="G32" s="41">
        <f>G31*10%</f>
        <v>2415000</v>
      </c>
      <c r="H32" s="59"/>
      <c r="J32" s="110" t="s">
        <v>68</v>
      </c>
      <c r="K32" s="110"/>
      <c r="L32" s="112">
        <f>G29-L31</f>
        <v>5050000</v>
      </c>
      <c r="M32" s="110"/>
      <c r="N32" s="110"/>
      <c r="O32" s="110"/>
    </row>
    <row r="33" spans="1:15" ht="48.75" customHeight="1" thickBot="1" x14ac:dyDescent="0.3">
      <c r="A33" s="11"/>
      <c r="B33" s="11"/>
      <c r="C33" s="11"/>
      <c r="D33" s="11"/>
      <c r="E33" s="175" t="s">
        <v>12</v>
      </c>
      <c r="F33" s="176"/>
      <c r="G33" s="42">
        <f>G31+G32</f>
        <v>26565000</v>
      </c>
      <c r="H33" s="60"/>
      <c r="J33" s="110" t="s">
        <v>69</v>
      </c>
      <c r="K33" s="110"/>
      <c r="L33" s="113">
        <f>L32/G29</f>
        <v>0.21956521739130436</v>
      </c>
      <c r="M33" s="110"/>
      <c r="N33" s="110"/>
      <c r="O33" s="110"/>
    </row>
    <row r="34" spans="1:15" ht="29.25" customHeight="1" x14ac:dyDescent="0.25">
      <c r="A34" s="11"/>
      <c r="B34" s="130" t="s">
        <v>26</v>
      </c>
      <c r="C34" s="131"/>
      <c r="D34" s="131"/>
      <c r="E34" s="43"/>
      <c r="F34" s="11"/>
      <c r="G34" s="11"/>
      <c r="H34" s="11"/>
    </row>
    <row r="35" spans="1:15" ht="15" customHeight="1" x14ac:dyDescent="0.25">
      <c r="A35" s="11"/>
      <c r="B35" s="44"/>
      <c r="C35" s="45"/>
      <c r="D35" s="45"/>
      <c r="E35" s="45"/>
      <c r="F35" s="45"/>
      <c r="G35" s="45"/>
      <c r="H35" s="45"/>
    </row>
    <row r="36" spans="1:15" ht="14.25" customHeight="1" x14ac:dyDescent="0.25">
      <c r="A36" s="11"/>
      <c r="B36" s="11"/>
      <c r="C36" s="11"/>
      <c r="D36" s="11"/>
      <c r="E36" s="11"/>
      <c r="F36" s="11"/>
      <c r="G36" s="11"/>
      <c r="H36" s="11"/>
    </row>
    <row r="37" spans="1:15" ht="61.5" customHeight="1" x14ac:dyDescent="0.25">
      <c r="A37" s="46"/>
      <c r="B37" s="47" t="s">
        <v>27</v>
      </c>
      <c r="C37" s="11"/>
      <c r="D37" s="11"/>
      <c r="E37" s="11"/>
      <c r="F37" s="11"/>
      <c r="G37" s="11"/>
      <c r="H37" s="11"/>
    </row>
    <row r="38" spans="1:15" ht="14.25" customHeight="1" thickBot="1" x14ac:dyDescent="0.3">
      <c r="A38" s="11"/>
      <c r="B38" s="11"/>
      <c r="C38" s="11"/>
      <c r="D38" s="11"/>
      <c r="E38" s="11"/>
      <c r="F38" s="11"/>
      <c r="G38" s="11"/>
      <c r="H38" s="11"/>
    </row>
    <row r="39" spans="1:15" ht="14.25" customHeight="1" x14ac:dyDescent="0.25">
      <c r="A39" s="11"/>
      <c r="B39" s="132" t="s">
        <v>28</v>
      </c>
      <c r="C39" s="133"/>
      <c r="D39" s="133"/>
      <c r="E39" s="132" t="s">
        <v>29</v>
      </c>
      <c r="F39" s="133"/>
      <c r="G39" s="133"/>
      <c r="H39" s="134"/>
    </row>
    <row r="40" spans="1:15" ht="36" customHeight="1" x14ac:dyDescent="0.25">
      <c r="A40" s="11"/>
      <c r="B40" s="48" t="s">
        <v>30</v>
      </c>
      <c r="C40" s="49"/>
      <c r="D40" s="49"/>
      <c r="E40" s="50"/>
      <c r="F40" s="49"/>
      <c r="G40" s="49"/>
      <c r="H40" s="51"/>
    </row>
    <row r="41" spans="1:15" ht="14.25" customHeight="1" x14ac:dyDescent="0.25">
      <c r="A41" s="11"/>
      <c r="B41" s="48" t="s">
        <v>31</v>
      </c>
      <c r="C41" s="11"/>
      <c r="D41" s="11" t="s">
        <v>73</v>
      </c>
      <c r="E41" s="48"/>
      <c r="F41" s="43"/>
      <c r="G41" s="11"/>
      <c r="H41" s="21"/>
    </row>
    <row r="42" spans="1:15" ht="14.25" customHeight="1" x14ac:dyDescent="0.25">
      <c r="A42" s="11"/>
      <c r="B42" s="48" t="s">
        <v>32</v>
      </c>
      <c r="C42" s="11"/>
      <c r="D42" s="11"/>
      <c r="E42" s="48"/>
      <c r="F42" s="11"/>
      <c r="G42" s="11"/>
      <c r="H42" s="21"/>
    </row>
    <row r="43" spans="1:15" ht="14.25" customHeight="1" x14ac:dyDescent="0.25">
      <c r="A43" s="11"/>
      <c r="B43" s="48" t="s">
        <v>33</v>
      </c>
      <c r="C43" s="11"/>
      <c r="D43" s="120" t="s">
        <v>75</v>
      </c>
      <c r="E43" s="48"/>
      <c r="F43" s="11"/>
      <c r="G43" s="11"/>
      <c r="H43" s="21"/>
    </row>
    <row r="44" spans="1:15" ht="14.25" customHeight="1" x14ac:dyDescent="0.25">
      <c r="A44" s="11"/>
      <c r="B44" s="48" t="s">
        <v>34</v>
      </c>
      <c r="C44" s="11"/>
      <c r="D44" s="116" t="s">
        <v>74</v>
      </c>
      <c r="E44" s="48"/>
      <c r="F44" s="11"/>
      <c r="G44" s="11"/>
      <c r="H44" s="21"/>
    </row>
    <row r="45" spans="1:15" ht="14.25" customHeight="1" thickBot="1" x14ac:dyDescent="0.3">
      <c r="A45" s="11"/>
      <c r="B45" s="52"/>
      <c r="C45" s="24"/>
      <c r="D45" s="24"/>
      <c r="E45" s="52"/>
      <c r="F45" s="24"/>
      <c r="G45" s="24"/>
      <c r="H45" s="25"/>
    </row>
    <row r="46" spans="1:15" ht="14.25" customHeight="1" x14ac:dyDescent="0.25">
      <c r="A46" s="53"/>
      <c r="B46" s="53"/>
      <c r="C46" s="53"/>
      <c r="D46" s="53"/>
      <c r="E46" s="53"/>
      <c r="F46" s="53"/>
      <c r="G46" s="53"/>
      <c r="H46" s="53"/>
    </row>
    <row r="47" spans="1:15" ht="14.25" customHeight="1" x14ac:dyDescent="0.25">
      <c r="A47" s="8"/>
      <c r="B47" s="9"/>
      <c r="C47" s="53"/>
      <c r="D47" s="53"/>
      <c r="E47" s="53"/>
      <c r="F47" s="53"/>
      <c r="G47" s="53"/>
      <c r="H47" s="53"/>
    </row>
    <row r="48" spans="1:15" ht="14.25" customHeight="1" x14ac:dyDescent="0.25">
      <c r="A48" s="54" t="s">
        <v>35</v>
      </c>
      <c r="B48" s="9"/>
      <c r="C48" s="53"/>
      <c r="D48" s="53"/>
      <c r="E48" s="53"/>
      <c r="F48" s="53"/>
      <c r="G48" s="53"/>
      <c r="H48" s="53"/>
    </row>
    <row r="49" spans="1:8" ht="14.25" customHeight="1" x14ac:dyDescent="0.25">
      <c r="A49" s="55" t="s">
        <v>36</v>
      </c>
      <c r="B49" s="9"/>
      <c r="C49" s="10"/>
      <c r="D49" s="10"/>
      <c r="E49" s="10"/>
      <c r="F49" s="10"/>
      <c r="G49" s="10"/>
      <c r="H49" s="10"/>
    </row>
    <row r="50" spans="1:8" ht="14.25" customHeight="1" x14ac:dyDescent="0.25">
      <c r="A50" s="55" t="s">
        <v>37</v>
      </c>
      <c r="B50" s="10"/>
      <c r="C50" s="10"/>
      <c r="D50" s="10"/>
      <c r="E50" s="10"/>
      <c r="F50" s="10"/>
      <c r="G50" s="10"/>
      <c r="H50" s="10"/>
    </row>
    <row r="51" spans="1:8" ht="14.25" customHeight="1" x14ac:dyDescent="0.25">
      <c r="A51" s="56" t="s">
        <v>38</v>
      </c>
      <c r="B51" s="53"/>
      <c r="C51" s="53"/>
      <c r="D51" s="53"/>
      <c r="E51" s="53"/>
      <c r="F51" s="53"/>
      <c r="G51" s="53"/>
      <c r="H51" s="53"/>
    </row>
    <row r="52" spans="1:8" ht="14.25" customHeight="1" x14ac:dyDescent="0.25">
      <c r="A52" s="56" t="s">
        <v>39</v>
      </c>
      <c r="B52" s="53"/>
      <c r="C52" s="53"/>
      <c r="D52" s="53"/>
      <c r="E52" s="53"/>
      <c r="F52" s="53"/>
      <c r="G52" s="53"/>
      <c r="H52" s="53"/>
    </row>
    <row r="53" spans="1:8" ht="14.25" customHeight="1" x14ac:dyDescent="0.25">
      <c r="A53" s="135" t="s">
        <v>40</v>
      </c>
      <c r="B53" s="136"/>
      <c r="C53" s="136"/>
      <c r="D53" s="136"/>
      <c r="E53" s="136"/>
      <c r="F53" s="136"/>
      <c r="G53" s="136"/>
      <c r="H53" s="137"/>
    </row>
    <row r="54" spans="1:8" ht="14.25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14.25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14.25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14.25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14.25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14.25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14.25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14.25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14.25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14.25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14.25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14.25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14.25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14.25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14.25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14.25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14.25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14.25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14.25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14.25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14.25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14.25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14.25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14.25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14.25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14.25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14.25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14.25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14.25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14.25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14.25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14.25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14.25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14.25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14.25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14.25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14.25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14.25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14.25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14.25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14.25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14.25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14.25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14.25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14.25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14.25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14.25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14.25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14.25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14.25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14.25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14.25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14.25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14.25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14.25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14.25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14.25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14.25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14.25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14.25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14.25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14.25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14.25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14.25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14.25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14.25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14.25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14.25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14.25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14.25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14.25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14.25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14.25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14.25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14.25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14.25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14.25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14.25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14.25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14.25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14.25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14.25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14.25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14.25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14.25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14.25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14.25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14.25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14.25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14.25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14.25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14.25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14.25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14.25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14.25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14.25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14.25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14.25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14.25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14.25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14.25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14.25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14.25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14.25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14.25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14.25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14.25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14.25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14.25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14.25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14.25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14.25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14.25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14.25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14.25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14.25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14.25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14.25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14.25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14.25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14.25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14.25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14.25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14.25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14.25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14.25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14.25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14.25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14.25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14.25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14.25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14.25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14.25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14.25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14.25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14.25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14.25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14.25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14.25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14.25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14.25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14.25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14.25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14.25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14.25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14.25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14.25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14.25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14.25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14.25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14.25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14.25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14.25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14.25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14.25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14.25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14.25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14.25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14.25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14.25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14.25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14.25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14.25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14.25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14.25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14.25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14.25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14.25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14.25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14.25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14.25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14.25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14.25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14.25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14.25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14.25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14.25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14.25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14.25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14.25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14.25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14.25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14.25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14.25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14.25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14.25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14.25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14.25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14.25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14.25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14.25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14.25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14.25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14.25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14.25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14.25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14.25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14.25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14.25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14.25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14.25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14.25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14.25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14.25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14.25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14.25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14.25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14.25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14.25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14.25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14.25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14.25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14.25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14.25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14.25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14.25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14.25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14.25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14.25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14.25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14.25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14.25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14.25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14.25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14.25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14.25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14.25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14.25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14.25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14.25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14.25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14.25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14.25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14.25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14.25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14.25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14.25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14.25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14.25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14.25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14.25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14.25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14.25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14.25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14.25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14.25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14.25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14.25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14.25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14.25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14.25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14.25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14.25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14.25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14.25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14.25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14.25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14.25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14.25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14.25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14.25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14.25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14.25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14.25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14.25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14.25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14.25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14.25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14.25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14.25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14.25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14.25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14.25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14.25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14.25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14.25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14.25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14.25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14.25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14.25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14.25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14.25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14.25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14.25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14.25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14.25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14.25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14.25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14.25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14.25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14.25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14.25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14.25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14.25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14.25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14.25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14.25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14.25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14.25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14.25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14.25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14.25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14.25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14.25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14.25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14.25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14.25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14.25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14.25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14.25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14.25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14.25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14.25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14.25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14.25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14.25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14.25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14.25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14.25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14.25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14.25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14.25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14.25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14.25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14.25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14.25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14.25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14.25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14.25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14.25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14.25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14.25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14.25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14.25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14.25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14.25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14.25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14.25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14.25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14.25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14.25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14.25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14.25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14.25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14.25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14.25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14.25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14.25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14.25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14.25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14.25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14.25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14.25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14.25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14.25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14.25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14.25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14.25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14.25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14.25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14.25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14.25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14.25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14.25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14.25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14.25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14.25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14.25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14.25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14.25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14.25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14.25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14.25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14.25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14.25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14.25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14.25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14.25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14.25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14.25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14.25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14.25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14.25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14.25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14.25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14.25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14.25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14.25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14.25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14.25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14.25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14.25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14.25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14.25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14.25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14.25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14.25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14.25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14.25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14.25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14.25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14.25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14.25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14.25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14.25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14.25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14.25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14.25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14.25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14.25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14.25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14.25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14.25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14.25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14.25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14.25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14.25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14.25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14.25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14.25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14.25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14.25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14.25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14.25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14.25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14.25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14.25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14.25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14.25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14.25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14.25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14.25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14.25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14.25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14.25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14.25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14.25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14.25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14.25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14.25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14.25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14.25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14.25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14.25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14.25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14.25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14.25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14.25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14.25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14.25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14.25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14.25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14.25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14.25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14.25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14.25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14.25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14.25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14.25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14.25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14.25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14.25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14.25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14.25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14.25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14.25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14.25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14.25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14.25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14.25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14.25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14.25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14.25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14.25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14.25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14.25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14.25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14.25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14.25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14.25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14.25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14.25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14.25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14.25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14.25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14.25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14.25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14.25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14.25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14.25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14.25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14.25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14.25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14.25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14.25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14.25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14.25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14.25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14.25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14.25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14.25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14.25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14.25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14.25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14.25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14.25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14.25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14.25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14.25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14.25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14.25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14.25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14.25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14.25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14.25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14.25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14.25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14.25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14.25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14.25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14.25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14.25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14.25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14.25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14.25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14.25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14.25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14.25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14.25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14.25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14.25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14.25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14.25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14.25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14.25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14.25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14.25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14.25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14.25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14.25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14.25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14.25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14.25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14.25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14.25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14.25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14.25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14.25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14.25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14.25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14.25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14.25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14.25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14.25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14.25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14.25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14.25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14.25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14.25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14.25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14.25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14.25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14.25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14.25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14.25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14.25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14.25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14.25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14.25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14.25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14.25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14.25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14.25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14.25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14.25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14.25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14.25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14.25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14.25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14.25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14.25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14.25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14.25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14.25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14.25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14.25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14.25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14.25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14.25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14.25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14.25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14.25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14.25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14.25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14.25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14.25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14.25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14.25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14.25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14.25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14.25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14.25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14.25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14.25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14.25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14.25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14.25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14.25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14.25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14.25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14.25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14.25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14.25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14.25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14.25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14.25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14.25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14.25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14.25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14.25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14.25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14.25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14.25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14.25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14.25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14.25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14.25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14.25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14.25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14.25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14.25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14.25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14.25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14.25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14.25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14.25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14.25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14.25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14.25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14.25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14.25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14.25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14.25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14.25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14.25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14.25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14.25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14.25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14.25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14.25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14.25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14.25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14.25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14.25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14.25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14.25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14.25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14.25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14.25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14.25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14.25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14.25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14.25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14.25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14.25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14.25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14.25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14.25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14.25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14.25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14.25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14.25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14.25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14.25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14.25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14.25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14.25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14.25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14.25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14.25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14.25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14.25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14.25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14.25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14.25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14.25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14.25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14.25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14.25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14.25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14.25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14.25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14.25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14.25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14.25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14.25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14.25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14.25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14.25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14.25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14.25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14.25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14.25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14.25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14.25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14.25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14.25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14.25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14.25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14.25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14.25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14.25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14.25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14.25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14.25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14.25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14.25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14.25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14.25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14.25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14.25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14.25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14.25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14.25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14.25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14.25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14.25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14.25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14.25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14.25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14.25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14.25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14.25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14.25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14.25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14.25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14.25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14.25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14.25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14.25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14.25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14.25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14.25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14.25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14.25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14.25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14.25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14.25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14.25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14.25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14.25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14.25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14.25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14.25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14.25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14.25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14.25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14.25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14.25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14.25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14.25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14.25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14.25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14.25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14.25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14.25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14.25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14.25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14.25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14.25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14.25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14.25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14.25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14.25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14.25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14.25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14.25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14.25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14.25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14.25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14.25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14.25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14.25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14.25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14.25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14.25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14.25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14.25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14.25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14.25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14.25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14.25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14.25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14.25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14.25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14.25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14.25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14.25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14.25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14.25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14.25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14.25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14.25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14.25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14.25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14.25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14.25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14.25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14.25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14.25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14.25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14.25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14.25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14.25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14.25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14.25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14.25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14.25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14.25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14.25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14.25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14.25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14.25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14.25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14.25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14.25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14.25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14.25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14.25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14.25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14.25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14.25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14.25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14.25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14.25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14.25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14.25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14.25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14.25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14.25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14.25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14.25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14.25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14.25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14.25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14.25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14.25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14.25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14.25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14.25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14.25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14.25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14.25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14.25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14.25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14.25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14.25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14.25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14.25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14.25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14.25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14.25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14.25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14.25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14.25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14.25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14.25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14.25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14.25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14.25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14.25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14.25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14.25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14.25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14.25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14.25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14.25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14.25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14.25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14.25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14.25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14.25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14.25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14.25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14.25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14.25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14.25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14.25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14.25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14.25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14.25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14.25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14.25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14.25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14.25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14.25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14.25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14.25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14.25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14.25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14.25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14.25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14.25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14.25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14.25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14.25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14.25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14.25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14.25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14.25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14.25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14.25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14.25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14.25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14.25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14.25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14.25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14.25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14.25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14.25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14.25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14.25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14.25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14.25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14.25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14.25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14.25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14.25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14.25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14.25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14.25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14.25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14.25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14.25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14.25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14.25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14.25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14.25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14.25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14.25" customHeight="1" x14ac:dyDescent="0.25">
      <c r="A993" s="11"/>
      <c r="B993" s="11"/>
      <c r="C993" s="11"/>
      <c r="D993" s="11"/>
      <c r="E993" s="11"/>
      <c r="F993" s="11"/>
      <c r="G993" s="11"/>
      <c r="H993" s="11"/>
    </row>
    <row r="994" spans="1:8" ht="14.25" customHeight="1" x14ac:dyDescent="0.25">
      <c r="A994" s="11"/>
      <c r="B994" s="11"/>
      <c r="C994" s="11"/>
      <c r="D994" s="11"/>
      <c r="E994" s="11"/>
      <c r="F994" s="11"/>
      <c r="G994" s="11"/>
      <c r="H994" s="11"/>
    </row>
    <row r="995" spans="1:8" ht="14.25" customHeight="1" x14ac:dyDescent="0.25">
      <c r="A995" s="11"/>
      <c r="B995" s="11"/>
      <c r="C995" s="11"/>
      <c r="D995" s="11"/>
      <c r="E995" s="11"/>
      <c r="F995" s="11"/>
      <c r="G995" s="11"/>
      <c r="H995" s="11"/>
    </row>
    <row r="996" spans="1:8" ht="14.25" customHeight="1" x14ac:dyDescent="0.25">
      <c r="A996" s="11"/>
      <c r="B996" s="11"/>
      <c r="C996" s="11"/>
      <c r="D996" s="11"/>
      <c r="E996" s="11"/>
      <c r="F996" s="11"/>
      <c r="G996" s="11"/>
      <c r="H996" s="11"/>
    </row>
    <row r="997" spans="1:8" ht="14.25" customHeight="1" x14ac:dyDescent="0.25">
      <c r="A997" s="11"/>
      <c r="B997" s="11"/>
      <c r="C997" s="11"/>
      <c r="D997" s="11"/>
      <c r="E997" s="11"/>
      <c r="F997" s="11"/>
      <c r="G997" s="11"/>
      <c r="H997" s="11"/>
    </row>
  </sheetData>
  <mergeCells count="29">
    <mergeCell ref="J11:K11"/>
    <mergeCell ref="J14:J16"/>
    <mergeCell ref="K14:K16"/>
    <mergeCell ref="L14:L16"/>
    <mergeCell ref="C14:C18"/>
    <mergeCell ref="E14:E18"/>
    <mergeCell ref="F14:F18"/>
    <mergeCell ref="M14:M16"/>
    <mergeCell ref="F21:F23"/>
    <mergeCell ref="C19:C20"/>
    <mergeCell ref="D19:D20"/>
    <mergeCell ref="E19:E20"/>
    <mergeCell ref="F19:F20"/>
    <mergeCell ref="H21:H23"/>
    <mergeCell ref="H14:H17"/>
    <mergeCell ref="B34:D34"/>
    <mergeCell ref="B39:D39"/>
    <mergeCell ref="E39:H39"/>
    <mergeCell ref="A53:H53"/>
    <mergeCell ref="B13:B24"/>
    <mergeCell ref="G13:G24"/>
    <mergeCell ref="H19:H20"/>
    <mergeCell ref="C21:C23"/>
    <mergeCell ref="D21:D22"/>
    <mergeCell ref="E21:E23"/>
    <mergeCell ref="E31:F31"/>
    <mergeCell ref="E32:F32"/>
    <mergeCell ref="E33:F33"/>
    <mergeCell ref="E29:F29"/>
  </mergeCells>
  <hyperlinks>
    <hyperlink ref="A51" r:id="rId1"/>
    <hyperlink ref="A52" r:id="rId2"/>
    <hyperlink ref="H21:H23" r:id="rId3" display="https://www.facebook.com/clubpiaf.vn/posts/1251001768752037"/>
    <hyperlink ref="H19:H20" r:id="rId4" display="https://www.facebook.com/clubpiaf.vn/posts/1120787315106817"/>
    <hyperlink ref="H21" r:id="rId5"/>
    <hyperlink ref="H18" r:id="rId6" display="Remind post _x000a_https://bitly.clubpiaf.vn/3pETKBe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7"/>
  <sheetViews>
    <sheetView tabSelected="1" topLeftCell="A14" zoomScale="99" zoomScaleNormal="99" workbookViewId="0">
      <selection activeCell="M21" sqref="M21"/>
    </sheetView>
  </sheetViews>
  <sheetFormatPr defaultColWidth="12.59765625" defaultRowHeight="30" customHeight="1" x14ac:dyDescent="0.25"/>
  <cols>
    <col min="1" max="1" width="2.19921875" style="73" customWidth="1"/>
    <col min="2" max="2" width="10.19921875" style="73" customWidth="1"/>
    <col min="3" max="3" width="6.59765625" style="73" customWidth="1"/>
    <col min="4" max="4" width="55.19921875" style="73" customWidth="1"/>
    <col min="5" max="5" width="7.19921875" style="73" customWidth="1"/>
    <col min="6" max="6" width="10.09765625" style="73" customWidth="1"/>
    <col min="7" max="7" width="19" style="73" customWidth="1"/>
    <col min="8" max="8" width="60.8984375" style="73" customWidth="1"/>
    <col min="9" max="12" width="12.59765625" style="73"/>
    <col min="13" max="13" width="16.59765625" style="73" customWidth="1"/>
    <col min="14" max="14" width="12.59765625" style="73"/>
    <col min="15" max="15" width="49.59765625" style="73" customWidth="1"/>
    <col min="16" max="16384" width="12.59765625" style="73"/>
  </cols>
  <sheetData>
    <row r="1" spans="1:16" ht="14.2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59.4" x14ac:dyDescent="0.95">
      <c r="A2" s="11"/>
      <c r="B2" s="11"/>
      <c r="C2" s="11"/>
      <c r="D2" s="11"/>
      <c r="E2" s="124" t="s">
        <v>0</v>
      </c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27" customHeight="1" thickBot="1" x14ac:dyDescent="0.3">
      <c r="A3" s="11"/>
      <c r="B3" s="11"/>
      <c r="C3" s="11"/>
      <c r="D3" s="11"/>
      <c r="E3" s="11"/>
      <c r="F3" s="11"/>
      <c r="G3" s="14"/>
      <c r="H3" s="14"/>
      <c r="I3" s="14"/>
      <c r="J3" s="11"/>
      <c r="K3" s="11"/>
      <c r="L3" s="11"/>
      <c r="M3" s="11"/>
      <c r="N3" s="11"/>
      <c r="O3" s="11"/>
      <c r="P3" s="11"/>
    </row>
    <row r="4" spans="1:16" ht="17.25" customHeight="1" x14ac:dyDescent="0.25">
      <c r="A4" s="11"/>
      <c r="B4" s="125" t="s">
        <v>1</v>
      </c>
      <c r="C4" s="126"/>
      <c r="D4" s="127" t="s">
        <v>76</v>
      </c>
      <c r="E4" s="18"/>
      <c r="F4" s="18"/>
      <c r="G4" s="18"/>
      <c r="H4" s="19"/>
      <c r="I4" s="11"/>
      <c r="J4" s="11"/>
      <c r="K4" s="11"/>
      <c r="L4" s="11"/>
      <c r="M4" s="11"/>
      <c r="N4" s="11"/>
      <c r="O4" s="11"/>
      <c r="P4" s="11"/>
    </row>
    <row r="5" spans="1:16" ht="14.25" customHeight="1" x14ac:dyDescent="0.25">
      <c r="A5" s="11"/>
      <c r="B5" s="128" t="s">
        <v>2</v>
      </c>
      <c r="C5" s="123"/>
      <c r="D5" s="22"/>
      <c r="E5" s="22"/>
      <c r="F5" s="22"/>
      <c r="G5" s="22"/>
      <c r="H5" s="21"/>
      <c r="I5" s="11"/>
      <c r="J5" s="11"/>
      <c r="K5" s="11"/>
      <c r="L5" s="11"/>
      <c r="M5" s="11"/>
      <c r="N5" s="11"/>
      <c r="O5" s="11"/>
      <c r="P5" s="11"/>
    </row>
    <row r="6" spans="1:16" ht="14.25" customHeight="1" x14ac:dyDescent="0.25">
      <c r="A6" s="11"/>
      <c r="B6" s="128" t="s">
        <v>3</v>
      </c>
      <c r="C6" s="11"/>
      <c r="D6" s="22" t="s">
        <v>77</v>
      </c>
      <c r="E6" s="22" t="s">
        <v>4</v>
      </c>
      <c r="F6" s="22"/>
      <c r="G6" s="22"/>
      <c r="H6" s="21"/>
      <c r="I6" s="11"/>
      <c r="J6" s="11"/>
      <c r="K6" s="11"/>
      <c r="L6" s="11"/>
      <c r="M6" s="11"/>
      <c r="N6" s="11"/>
      <c r="O6" s="11"/>
      <c r="P6" s="11"/>
    </row>
    <row r="7" spans="1:16" ht="14.25" customHeight="1" x14ac:dyDescent="0.25">
      <c r="A7" s="11"/>
      <c r="B7" s="128" t="s">
        <v>5</v>
      </c>
      <c r="C7" s="11"/>
      <c r="D7" s="22"/>
      <c r="E7" s="22"/>
      <c r="F7" s="22"/>
      <c r="G7" s="22"/>
      <c r="H7" s="21"/>
      <c r="I7" s="11"/>
      <c r="J7" s="11"/>
      <c r="K7" s="11"/>
      <c r="L7" s="11"/>
      <c r="M7" s="11"/>
      <c r="N7" s="11"/>
      <c r="O7" s="11"/>
      <c r="P7" s="11"/>
    </row>
    <row r="8" spans="1:16" ht="14.25" customHeight="1" x14ac:dyDescent="0.25">
      <c r="A8" s="11"/>
      <c r="B8" s="128" t="s">
        <v>6</v>
      </c>
      <c r="C8" s="11"/>
      <c r="D8" s="22"/>
      <c r="E8" s="22"/>
      <c r="F8" s="22"/>
      <c r="G8" s="22"/>
      <c r="H8" s="21"/>
      <c r="I8" s="11"/>
      <c r="J8" s="11"/>
      <c r="K8" s="11"/>
      <c r="L8" s="11"/>
      <c r="M8" s="11"/>
      <c r="N8" s="11"/>
      <c r="O8" s="11"/>
      <c r="P8" s="11"/>
    </row>
    <row r="9" spans="1:16" ht="12.75" customHeight="1" thickBot="1" x14ac:dyDescent="0.3">
      <c r="A9" s="11"/>
      <c r="B9" s="129"/>
      <c r="C9" s="24"/>
      <c r="D9" s="24"/>
      <c r="E9" s="24"/>
      <c r="F9" s="24"/>
      <c r="G9" s="24"/>
      <c r="H9" s="25"/>
      <c r="I9" s="11"/>
      <c r="J9" s="11"/>
      <c r="K9" s="11"/>
      <c r="L9" s="11"/>
      <c r="M9" s="11"/>
      <c r="N9" s="11"/>
      <c r="O9" s="11"/>
      <c r="P9" s="11"/>
    </row>
    <row r="10" spans="1:16" ht="12.75" customHeight="1" x14ac:dyDescent="0.25">
      <c r="A10" s="11"/>
      <c r="B10" s="122"/>
      <c r="C10" s="72"/>
      <c r="D10" s="72"/>
      <c r="E10" s="72"/>
      <c r="F10" s="72"/>
      <c r="G10" s="72"/>
      <c r="H10" s="72"/>
      <c r="I10" s="11"/>
      <c r="J10" s="11"/>
      <c r="K10" s="11"/>
      <c r="L10" s="11"/>
      <c r="M10" s="11"/>
      <c r="N10" s="11"/>
      <c r="O10" s="11"/>
      <c r="P10" s="11"/>
    </row>
    <row r="11" spans="1:16" ht="48.6" customHeight="1" thickBot="1" x14ac:dyDescent="0.3">
      <c r="A11" s="11"/>
      <c r="B11" s="122"/>
      <c r="C11" s="72"/>
      <c r="D11" s="72"/>
      <c r="E11" s="72"/>
      <c r="F11" s="72"/>
      <c r="G11" s="72"/>
      <c r="H11" s="72"/>
      <c r="I11" s="11"/>
      <c r="J11" s="163" t="s">
        <v>55</v>
      </c>
      <c r="K11" s="164"/>
      <c r="L11" s="84"/>
      <c r="M11" s="85" t="s">
        <v>56</v>
      </c>
      <c r="N11" s="86"/>
      <c r="O11" s="87"/>
      <c r="P11" s="11"/>
    </row>
    <row r="12" spans="1:16" ht="12.7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  <c r="I12" s="11"/>
      <c r="J12" s="88" t="s">
        <v>57</v>
      </c>
      <c r="K12" s="89" t="s">
        <v>58</v>
      </c>
      <c r="L12" s="90" t="s">
        <v>59</v>
      </c>
      <c r="M12" s="91" t="s">
        <v>60</v>
      </c>
      <c r="N12" s="92" t="s">
        <v>61</v>
      </c>
      <c r="O12" s="92" t="s">
        <v>13</v>
      </c>
      <c r="P12" s="11"/>
    </row>
    <row r="13" spans="1:16" ht="30" customHeight="1" x14ac:dyDescent="0.25">
      <c r="A13" s="1"/>
      <c r="B13" s="138">
        <v>44501</v>
      </c>
      <c r="C13" s="61">
        <v>1</v>
      </c>
      <c r="D13" s="64" t="s">
        <v>14</v>
      </c>
      <c r="E13" s="74" t="s">
        <v>15</v>
      </c>
      <c r="F13" s="70">
        <v>1</v>
      </c>
      <c r="G13" s="141">
        <v>20000000</v>
      </c>
      <c r="H13" s="75" t="s">
        <v>16</v>
      </c>
      <c r="J13" s="93"/>
      <c r="K13" s="94"/>
      <c r="L13" s="95">
        <v>0</v>
      </c>
      <c r="M13" s="96" t="s">
        <v>62</v>
      </c>
      <c r="N13" s="97"/>
      <c r="O13" s="97"/>
    </row>
    <row r="14" spans="1:16" ht="115.8" customHeight="1" x14ac:dyDescent="0.25">
      <c r="A14" s="1"/>
      <c r="B14" s="139"/>
      <c r="C14" s="170">
        <v>2</v>
      </c>
      <c r="D14" s="117" t="s">
        <v>41</v>
      </c>
      <c r="E14" s="179" t="s">
        <v>42</v>
      </c>
      <c r="F14" s="182">
        <v>2</v>
      </c>
      <c r="G14" s="142"/>
      <c r="H14" s="160"/>
      <c r="J14" s="165">
        <v>1000000</v>
      </c>
      <c r="K14" s="168">
        <v>2</v>
      </c>
      <c r="L14" s="169">
        <f>K14*J14</f>
        <v>2000000</v>
      </c>
      <c r="M14" s="150" t="s">
        <v>63</v>
      </c>
      <c r="N14" s="98"/>
      <c r="O14" s="98"/>
    </row>
    <row r="15" spans="1:16" ht="22.8" customHeight="1" x14ac:dyDescent="0.25">
      <c r="A15" s="11"/>
      <c r="B15" s="139"/>
      <c r="C15" s="171"/>
      <c r="D15" s="65" t="s">
        <v>43</v>
      </c>
      <c r="E15" s="180"/>
      <c r="F15" s="183"/>
      <c r="G15" s="142"/>
      <c r="H15" s="161"/>
      <c r="J15" s="166"/>
      <c r="K15" s="166"/>
      <c r="L15" s="166"/>
      <c r="M15" s="151"/>
      <c r="N15" s="99"/>
      <c r="O15" s="99"/>
    </row>
    <row r="16" spans="1:16" ht="25.8" customHeight="1" x14ac:dyDescent="0.25">
      <c r="A16" s="11"/>
      <c r="B16" s="139"/>
      <c r="C16" s="171"/>
      <c r="D16" s="65" t="s">
        <v>44</v>
      </c>
      <c r="E16" s="180"/>
      <c r="F16" s="183"/>
      <c r="G16" s="142"/>
      <c r="H16" s="161"/>
      <c r="J16" s="167"/>
      <c r="K16" s="167"/>
      <c r="L16" s="167"/>
      <c r="M16" s="152"/>
      <c r="N16" s="99"/>
      <c r="O16" s="99"/>
    </row>
    <row r="17" spans="1:15" ht="30" customHeight="1" x14ac:dyDescent="0.25">
      <c r="A17" s="1"/>
      <c r="B17" s="139"/>
      <c r="C17" s="171"/>
      <c r="D17" s="67" t="s">
        <v>46</v>
      </c>
      <c r="E17" s="180"/>
      <c r="F17" s="183"/>
      <c r="G17" s="142"/>
      <c r="H17" s="162"/>
      <c r="J17" s="100">
        <v>25000</v>
      </c>
      <c r="K17" s="102">
        <v>10</v>
      </c>
      <c r="L17" s="101">
        <f t="shared" ref="L17:L19" si="0">K17*J17</f>
        <v>250000</v>
      </c>
      <c r="M17" s="103" t="s">
        <v>64</v>
      </c>
      <c r="N17" s="98"/>
      <c r="O17" s="98" t="s">
        <v>65</v>
      </c>
    </row>
    <row r="18" spans="1:15" ht="30" customHeight="1" x14ac:dyDescent="0.25">
      <c r="A18" s="1"/>
      <c r="B18" s="139"/>
      <c r="C18" s="172"/>
      <c r="D18" s="117" t="s">
        <v>45</v>
      </c>
      <c r="E18" s="181"/>
      <c r="F18" s="184"/>
      <c r="G18" s="142"/>
      <c r="H18" s="114" t="s">
        <v>71</v>
      </c>
      <c r="J18" s="100">
        <v>400000</v>
      </c>
      <c r="K18" s="102">
        <v>2</v>
      </c>
      <c r="L18" s="101">
        <f>J18*K18</f>
        <v>800000</v>
      </c>
      <c r="M18" s="115"/>
      <c r="N18" s="98"/>
      <c r="O18" s="98"/>
    </row>
    <row r="19" spans="1:15" ht="30" customHeight="1" x14ac:dyDescent="0.25">
      <c r="A19" s="1"/>
      <c r="B19" s="139"/>
      <c r="C19" s="145">
        <v>3</v>
      </c>
      <c r="D19" s="147" t="s">
        <v>49</v>
      </c>
      <c r="E19" s="154" t="s">
        <v>15</v>
      </c>
      <c r="F19" s="156">
        <v>1</v>
      </c>
      <c r="G19" s="142"/>
      <c r="H19" s="143" t="s">
        <v>51</v>
      </c>
      <c r="J19" s="100">
        <v>400000</v>
      </c>
      <c r="K19" s="102">
        <v>1</v>
      </c>
      <c r="L19" s="101">
        <f t="shared" si="0"/>
        <v>400000</v>
      </c>
      <c r="M19" s="96" t="s">
        <v>63</v>
      </c>
      <c r="N19" s="98"/>
      <c r="O19" s="98"/>
    </row>
    <row r="20" spans="1:15" ht="30" customHeight="1" x14ac:dyDescent="0.25">
      <c r="A20" s="1"/>
      <c r="B20" s="139"/>
      <c r="C20" s="146"/>
      <c r="D20" s="148"/>
      <c r="E20" s="155"/>
      <c r="F20" s="157"/>
      <c r="G20" s="142"/>
      <c r="H20" s="144"/>
      <c r="J20" s="100"/>
      <c r="K20" s="94"/>
      <c r="L20" s="101"/>
      <c r="M20" s="96"/>
      <c r="N20" s="98"/>
      <c r="O20" s="98"/>
    </row>
    <row r="21" spans="1:15" ht="30" customHeight="1" x14ac:dyDescent="0.25">
      <c r="A21" s="1"/>
      <c r="B21" s="139"/>
      <c r="C21" s="145">
        <v>4</v>
      </c>
      <c r="D21" s="185" t="s">
        <v>17</v>
      </c>
      <c r="E21" s="149" t="s">
        <v>15</v>
      </c>
      <c r="F21" s="153">
        <v>1</v>
      </c>
      <c r="G21" s="142"/>
      <c r="H21" s="187" t="s">
        <v>18</v>
      </c>
      <c r="J21" s="100">
        <v>1500000</v>
      </c>
      <c r="K21" s="94">
        <v>1</v>
      </c>
      <c r="L21" s="188">
        <f>J21*K21</f>
        <v>1500000</v>
      </c>
      <c r="M21" s="96"/>
      <c r="N21" s="98"/>
      <c r="O21" s="98"/>
    </row>
    <row r="22" spans="1:15" ht="30" customHeight="1" x14ac:dyDescent="0.25">
      <c r="A22" s="1"/>
      <c r="B22" s="139"/>
      <c r="C22" s="146"/>
      <c r="D22" s="186"/>
      <c r="E22" s="149"/>
      <c r="F22" s="153"/>
      <c r="G22" s="142"/>
      <c r="H22" s="187"/>
      <c r="J22" s="100"/>
      <c r="K22" s="102"/>
      <c r="L22" s="101"/>
      <c r="M22" s="103"/>
      <c r="N22" s="98"/>
      <c r="O22" s="98"/>
    </row>
    <row r="23" spans="1:15" ht="22.8" customHeight="1" x14ac:dyDescent="0.25">
      <c r="A23" s="1"/>
      <c r="B23" s="139"/>
      <c r="C23" s="146"/>
      <c r="D23" s="67" t="s">
        <v>19</v>
      </c>
      <c r="E23" s="149"/>
      <c r="F23" s="153"/>
      <c r="G23" s="142"/>
      <c r="H23" s="187"/>
      <c r="J23" s="104"/>
      <c r="K23" s="104"/>
      <c r="L23" s="105"/>
      <c r="M23" s="106"/>
      <c r="N23" s="99"/>
      <c r="O23" s="99"/>
    </row>
    <row r="24" spans="1:15" ht="30" customHeight="1" x14ac:dyDescent="0.25">
      <c r="A24" s="1"/>
      <c r="B24" s="140"/>
      <c r="C24" s="61">
        <v>5</v>
      </c>
      <c r="D24" s="117" t="s">
        <v>47</v>
      </c>
      <c r="E24" s="74" t="s">
        <v>15</v>
      </c>
      <c r="F24" s="71">
        <v>1</v>
      </c>
      <c r="G24" s="142"/>
      <c r="H24" s="114"/>
      <c r="J24" s="100">
        <v>10000000</v>
      </c>
      <c r="K24" s="102">
        <v>1</v>
      </c>
      <c r="L24" s="101">
        <f>K24*J24</f>
        <v>10000000</v>
      </c>
      <c r="M24" s="103" t="s">
        <v>66</v>
      </c>
      <c r="N24" s="99"/>
      <c r="O24" s="99"/>
    </row>
    <row r="25" spans="1:15" ht="30" customHeight="1" x14ac:dyDescent="0.25">
      <c r="A25" s="11"/>
      <c r="B25" s="27"/>
      <c r="C25" s="28"/>
      <c r="D25" s="62"/>
      <c r="E25" s="62"/>
      <c r="F25" s="71"/>
      <c r="G25" s="63"/>
      <c r="H25" s="62"/>
      <c r="J25" s="99"/>
      <c r="K25" s="99"/>
      <c r="L25" s="107"/>
      <c r="M25" s="99"/>
      <c r="N25" s="99"/>
      <c r="O25" s="99"/>
    </row>
    <row r="26" spans="1:15" ht="30" customHeight="1" x14ac:dyDescent="0.25">
      <c r="A26" s="11"/>
      <c r="B26" s="29"/>
      <c r="C26" s="30"/>
      <c r="D26" s="31"/>
      <c r="E26" s="31"/>
      <c r="F26" s="71"/>
      <c r="G26" s="32"/>
      <c r="H26" s="33"/>
      <c r="J26" s="99"/>
      <c r="K26" s="99"/>
      <c r="L26" s="107"/>
      <c r="M26" s="99"/>
      <c r="N26" s="99"/>
      <c r="O26" s="99"/>
    </row>
    <row r="27" spans="1:15" ht="30" customHeight="1" thickBot="1" x14ac:dyDescent="0.3">
      <c r="A27" s="11"/>
      <c r="B27" s="34"/>
      <c r="C27" s="35"/>
      <c r="D27" s="36"/>
      <c r="E27" s="35"/>
      <c r="F27" s="37"/>
      <c r="G27" s="37"/>
      <c r="H27" s="38"/>
      <c r="J27" s="108"/>
      <c r="K27" s="108"/>
      <c r="L27" s="109"/>
      <c r="M27" s="108"/>
      <c r="N27" s="108"/>
      <c r="O27" s="108"/>
    </row>
    <row r="28" spans="1:15" ht="30" customHeight="1" thickBot="1" x14ac:dyDescent="0.3">
      <c r="A28" s="11"/>
      <c r="B28" s="11"/>
      <c r="C28" s="11"/>
      <c r="D28" s="11"/>
      <c r="E28" s="11"/>
      <c r="F28" s="11"/>
      <c r="G28" s="11"/>
      <c r="H28" s="11"/>
      <c r="J28" s="108"/>
      <c r="K28" s="108"/>
      <c r="L28" s="109"/>
      <c r="M28" s="108"/>
      <c r="N28" s="108"/>
      <c r="O28" s="108"/>
    </row>
    <row r="29" spans="1:15" ht="30" customHeight="1" x14ac:dyDescent="0.25">
      <c r="A29" s="11"/>
      <c r="B29" s="11"/>
      <c r="C29" s="11"/>
      <c r="D29" s="11"/>
      <c r="E29" s="177" t="s">
        <v>20</v>
      </c>
      <c r="F29" s="178"/>
      <c r="G29" s="39">
        <f>G13</f>
        <v>20000000</v>
      </c>
      <c r="H29" s="58"/>
      <c r="J29" s="108"/>
      <c r="K29" s="108"/>
      <c r="L29" s="109"/>
      <c r="M29" s="108"/>
      <c r="N29" s="108"/>
      <c r="O29" s="108"/>
    </row>
    <row r="30" spans="1:15" ht="30" customHeight="1" x14ac:dyDescent="0.25">
      <c r="A30" s="11"/>
      <c r="B30" s="11"/>
      <c r="C30" s="11" t="s">
        <v>21</v>
      </c>
      <c r="D30" s="11"/>
      <c r="E30" s="118" t="s">
        <v>22</v>
      </c>
      <c r="F30" s="119"/>
      <c r="G30" s="40">
        <f>G29*5%</f>
        <v>1000000</v>
      </c>
      <c r="H30" s="59"/>
      <c r="J30" s="108"/>
      <c r="K30" s="108"/>
      <c r="L30" s="109"/>
      <c r="M30" s="108"/>
      <c r="N30" s="108"/>
      <c r="O30" s="108"/>
    </row>
    <row r="31" spans="1:15" ht="30" customHeight="1" x14ac:dyDescent="0.25">
      <c r="A31" s="11"/>
      <c r="B31" s="11"/>
      <c r="C31" s="11"/>
      <c r="D31" s="11"/>
      <c r="E31" s="173" t="s">
        <v>23</v>
      </c>
      <c r="F31" s="174"/>
      <c r="G31" s="41">
        <f>G29+G30</f>
        <v>21000000</v>
      </c>
      <c r="H31" s="59"/>
      <c r="J31" s="110" t="s">
        <v>67</v>
      </c>
      <c r="K31" s="110"/>
      <c r="L31" s="111">
        <f>SUM(L13:L24)</f>
        <v>14950000</v>
      </c>
      <c r="M31" s="110" t="s">
        <v>21</v>
      </c>
      <c r="N31" s="110"/>
      <c r="O31" s="110"/>
    </row>
    <row r="32" spans="1:15" ht="30" customHeight="1" x14ac:dyDescent="0.25">
      <c r="A32" s="11"/>
      <c r="B32" s="11"/>
      <c r="C32" s="11"/>
      <c r="D32" s="11" t="s">
        <v>24</v>
      </c>
      <c r="E32" s="173" t="s">
        <v>25</v>
      </c>
      <c r="F32" s="174"/>
      <c r="G32" s="41">
        <f>G31*10%</f>
        <v>2100000</v>
      </c>
      <c r="H32" s="59"/>
      <c r="J32" s="110" t="s">
        <v>68</v>
      </c>
      <c r="K32" s="110"/>
      <c r="L32" s="112">
        <f>G29-L31</f>
        <v>5050000</v>
      </c>
      <c r="M32" s="110"/>
      <c r="N32" s="110"/>
      <c r="O32" s="110"/>
    </row>
    <row r="33" spans="1:15" ht="30" customHeight="1" thickBot="1" x14ac:dyDescent="0.3">
      <c r="A33" s="11"/>
      <c r="B33" s="11"/>
      <c r="C33" s="11"/>
      <c r="D33" s="11"/>
      <c r="E33" s="175" t="s">
        <v>12</v>
      </c>
      <c r="F33" s="176"/>
      <c r="G33" s="42">
        <f>G31+G32</f>
        <v>23100000</v>
      </c>
      <c r="H33" s="60"/>
      <c r="J33" s="110" t="s">
        <v>69</v>
      </c>
      <c r="K33" s="110"/>
      <c r="L33" s="113">
        <f>L32/G29</f>
        <v>0.2525</v>
      </c>
      <c r="M33" s="110"/>
      <c r="N33" s="110"/>
      <c r="O33" s="110"/>
    </row>
    <row r="34" spans="1:15" ht="30" customHeight="1" x14ac:dyDescent="0.25">
      <c r="A34" s="11"/>
      <c r="B34" s="130" t="s">
        <v>26</v>
      </c>
      <c r="C34" s="131"/>
      <c r="D34" s="131"/>
      <c r="E34" s="43"/>
      <c r="F34" s="11"/>
      <c r="G34" s="11"/>
      <c r="H34" s="11"/>
    </row>
    <row r="35" spans="1:15" ht="30" customHeight="1" x14ac:dyDescent="0.25">
      <c r="A35" s="11"/>
      <c r="B35" s="44"/>
      <c r="C35" s="45"/>
      <c r="D35" s="45"/>
      <c r="E35" s="45"/>
      <c r="F35" s="45"/>
      <c r="G35" s="45"/>
      <c r="H35" s="45"/>
    </row>
    <row r="36" spans="1:15" ht="30" customHeight="1" x14ac:dyDescent="0.25">
      <c r="A36" s="11"/>
      <c r="B36" s="11"/>
      <c r="C36" s="11"/>
      <c r="D36" s="11"/>
      <c r="E36" s="11"/>
      <c r="F36" s="11"/>
      <c r="G36" s="11"/>
      <c r="H36" s="11"/>
    </row>
    <row r="37" spans="1:15" ht="30" customHeight="1" x14ac:dyDescent="0.25">
      <c r="A37" s="46"/>
      <c r="B37" s="47" t="s">
        <v>27</v>
      </c>
      <c r="C37" s="11"/>
      <c r="D37" s="11"/>
      <c r="E37" s="11"/>
      <c r="F37" s="11"/>
      <c r="G37" s="11"/>
      <c r="H37" s="11"/>
    </row>
    <row r="38" spans="1:15" ht="30" customHeight="1" thickBot="1" x14ac:dyDescent="0.3">
      <c r="A38" s="11"/>
      <c r="B38" s="11"/>
      <c r="C38" s="11"/>
      <c r="D38" s="11"/>
      <c r="E38" s="11"/>
      <c r="F38" s="11"/>
      <c r="G38" s="11"/>
      <c r="H38" s="11"/>
    </row>
    <row r="39" spans="1:15" ht="30" customHeight="1" x14ac:dyDescent="0.25">
      <c r="A39" s="11"/>
      <c r="B39" s="132" t="s">
        <v>28</v>
      </c>
      <c r="C39" s="133"/>
      <c r="D39" s="133"/>
      <c r="E39" s="132" t="s">
        <v>29</v>
      </c>
      <c r="F39" s="133"/>
      <c r="G39" s="133"/>
      <c r="H39" s="134"/>
    </row>
    <row r="40" spans="1:15" ht="30" customHeight="1" x14ac:dyDescent="0.25">
      <c r="A40" s="11"/>
      <c r="B40" s="48" t="s">
        <v>30</v>
      </c>
      <c r="C40" s="49"/>
      <c r="D40" s="49"/>
      <c r="E40" s="50"/>
      <c r="F40" s="49"/>
      <c r="G40" s="49"/>
      <c r="H40" s="51"/>
    </row>
    <row r="41" spans="1:15" ht="30" customHeight="1" x14ac:dyDescent="0.25">
      <c r="A41" s="11"/>
      <c r="B41" s="48" t="s">
        <v>31</v>
      </c>
      <c r="C41" s="11"/>
      <c r="D41" s="11" t="s">
        <v>73</v>
      </c>
      <c r="E41" s="48"/>
      <c r="F41" s="43"/>
      <c r="G41" s="11"/>
      <c r="H41" s="21"/>
    </row>
    <row r="42" spans="1:15" ht="30" customHeight="1" x14ac:dyDescent="0.25">
      <c r="A42" s="11"/>
      <c r="B42" s="48" t="s">
        <v>32</v>
      </c>
      <c r="C42" s="11"/>
      <c r="D42" s="11"/>
      <c r="E42" s="48"/>
      <c r="F42" s="11"/>
      <c r="G42" s="11"/>
      <c r="H42" s="21"/>
    </row>
    <row r="43" spans="1:15" ht="30" customHeight="1" x14ac:dyDescent="0.25">
      <c r="A43" s="11"/>
      <c r="B43" s="48" t="s">
        <v>33</v>
      </c>
      <c r="C43" s="11"/>
      <c r="D43" s="120" t="s">
        <v>75</v>
      </c>
      <c r="E43" s="48"/>
      <c r="F43" s="11"/>
      <c r="G43" s="11"/>
      <c r="H43" s="21"/>
    </row>
    <row r="44" spans="1:15" ht="30" customHeight="1" x14ac:dyDescent="0.25">
      <c r="A44" s="11"/>
      <c r="B44" s="48" t="s">
        <v>34</v>
      </c>
      <c r="C44" s="11"/>
      <c r="D44" s="116" t="s">
        <v>74</v>
      </c>
      <c r="E44" s="48"/>
      <c r="F44" s="11"/>
      <c r="G44" s="11"/>
      <c r="H44" s="21"/>
    </row>
    <row r="45" spans="1:15" ht="30" customHeight="1" thickBot="1" x14ac:dyDescent="0.3">
      <c r="A45" s="11"/>
      <c r="B45" s="52"/>
      <c r="C45" s="24"/>
      <c r="D45" s="24"/>
      <c r="E45" s="52"/>
      <c r="F45" s="24"/>
      <c r="G45" s="24"/>
      <c r="H45" s="25"/>
    </row>
    <row r="46" spans="1:15" ht="30" customHeight="1" x14ac:dyDescent="0.25">
      <c r="A46" s="53"/>
      <c r="B46" s="53"/>
      <c r="C46" s="53"/>
      <c r="D46" s="53"/>
      <c r="E46" s="53"/>
      <c r="F46" s="53"/>
      <c r="G46" s="53"/>
      <c r="H46" s="53"/>
    </row>
    <row r="47" spans="1:15" ht="30" customHeight="1" x14ac:dyDescent="0.25">
      <c r="A47" s="8"/>
      <c r="B47" s="9"/>
      <c r="C47" s="53"/>
      <c r="D47" s="53"/>
      <c r="E47" s="53"/>
      <c r="F47" s="53"/>
      <c r="G47" s="53"/>
      <c r="H47" s="53"/>
    </row>
    <row r="48" spans="1:15" ht="30" customHeight="1" x14ac:dyDescent="0.25">
      <c r="A48" s="54" t="s">
        <v>35</v>
      </c>
      <c r="B48" s="9"/>
      <c r="C48" s="53"/>
      <c r="D48" s="53"/>
      <c r="E48" s="53"/>
      <c r="F48" s="53"/>
      <c r="G48" s="53"/>
      <c r="H48" s="53"/>
    </row>
    <row r="49" spans="1:8" ht="30" customHeight="1" x14ac:dyDescent="0.25">
      <c r="A49" s="55" t="s">
        <v>36</v>
      </c>
      <c r="B49" s="9"/>
      <c r="C49" s="10"/>
      <c r="D49" s="10"/>
      <c r="E49" s="10"/>
      <c r="F49" s="10"/>
      <c r="G49" s="10"/>
      <c r="H49" s="10"/>
    </row>
    <row r="50" spans="1:8" ht="30" customHeight="1" x14ac:dyDescent="0.25">
      <c r="A50" s="55" t="s">
        <v>37</v>
      </c>
      <c r="B50" s="10"/>
      <c r="C50" s="10"/>
      <c r="D50" s="10"/>
      <c r="E50" s="10"/>
      <c r="F50" s="10"/>
      <c r="G50" s="10"/>
      <c r="H50" s="10"/>
    </row>
    <row r="51" spans="1:8" ht="30" customHeight="1" x14ac:dyDescent="0.25">
      <c r="A51" s="56" t="s">
        <v>38</v>
      </c>
      <c r="B51" s="53"/>
      <c r="C51" s="53"/>
      <c r="D51" s="53"/>
      <c r="E51" s="53"/>
      <c r="F51" s="53"/>
      <c r="G51" s="53"/>
      <c r="H51" s="53"/>
    </row>
    <row r="52" spans="1:8" ht="30" customHeight="1" x14ac:dyDescent="0.25">
      <c r="A52" s="56" t="s">
        <v>39</v>
      </c>
      <c r="B52" s="53"/>
      <c r="C52" s="53"/>
      <c r="D52" s="53"/>
      <c r="E52" s="53"/>
      <c r="F52" s="53"/>
      <c r="G52" s="53"/>
      <c r="H52" s="53"/>
    </row>
    <row r="53" spans="1:8" ht="30" customHeight="1" x14ac:dyDescent="0.25">
      <c r="A53" s="135" t="s">
        <v>40</v>
      </c>
      <c r="B53" s="136"/>
      <c r="C53" s="136"/>
      <c r="D53" s="136"/>
      <c r="E53" s="136"/>
      <c r="F53" s="136"/>
      <c r="G53" s="136"/>
      <c r="H53" s="137"/>
    </row>
    <row r="54" spans="1:8" ht="30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30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30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30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30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30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30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30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30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30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30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30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30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30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30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30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30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30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30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30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30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30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30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30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30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30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30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30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30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30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30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30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30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30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30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30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30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30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30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30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30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30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30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30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30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30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30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30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30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30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30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30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30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30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30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30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30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30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30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30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30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30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30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30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30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30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30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30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30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30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30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30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30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30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30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30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30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30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30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30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30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30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30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30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30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30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30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30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30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30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30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30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30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30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30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30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30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30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30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30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30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30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30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30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30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30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30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30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30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30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30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30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30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30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30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30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30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30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30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30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30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30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30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30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30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30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30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30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30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30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30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30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30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30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30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30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30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30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30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30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30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30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30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30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30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30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30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30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30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30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30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30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30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30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30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30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30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30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30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30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30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30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30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30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30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30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30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30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30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30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30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30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30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30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30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30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30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30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30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30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30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30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30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30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30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30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30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30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30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30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30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30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30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30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30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30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30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30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30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30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30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30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30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30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30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30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30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30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30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30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30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30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30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30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30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30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30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30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30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30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30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30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30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30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30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30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30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30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30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30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30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30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30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30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30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30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30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30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30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30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30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30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30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30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30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30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30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30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30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30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30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30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30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30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30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30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30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30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30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30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30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30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30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30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30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30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30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30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30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30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30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30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30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30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30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30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30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30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30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30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30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30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30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30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30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30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30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30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30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30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30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30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30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30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30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30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30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30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30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30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30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30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30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30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30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30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30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30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30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30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30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30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30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30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30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30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30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30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30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30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30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30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30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30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30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30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30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30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30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30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30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30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30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30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30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30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30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30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30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30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30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30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30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30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30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30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30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30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30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30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30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30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30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30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30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30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30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30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30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30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30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30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30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30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30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30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30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30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30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30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30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30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30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30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30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30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30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30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30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30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30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30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30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30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30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30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30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30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30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30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30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30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30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30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30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30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30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30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30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30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30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30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30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30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30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30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30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30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30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30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30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30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30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30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30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30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30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30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30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30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30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30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30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30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30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30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30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30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30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30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30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30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30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30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30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30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30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30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30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30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30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30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30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30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30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30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30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30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30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30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30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30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30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30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30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30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30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30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30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30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30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30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30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30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30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30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30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30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30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30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30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30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30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30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30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30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30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30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30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30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30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30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30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30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30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30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30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30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30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30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30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30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30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30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30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30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30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30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30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30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30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30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30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30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30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30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30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30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30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30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30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30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30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30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30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30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30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30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30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30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30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30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30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30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30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30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30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30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30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30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30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30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30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30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30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30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30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30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30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30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30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30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30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30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30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30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30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30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30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30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30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30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30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30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30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30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30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30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30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30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30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30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30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30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30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30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30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30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30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30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30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30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30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30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30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30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30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30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30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30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30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30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30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30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30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30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30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30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30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30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30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30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30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30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30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30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30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30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30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30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30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30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30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30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30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30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30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30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30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30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30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30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30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30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30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30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30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30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30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30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30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30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30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30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30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30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30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30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30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30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30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30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30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30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30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30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30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30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30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30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30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30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30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30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30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30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30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30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30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30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30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30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30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30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30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30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30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30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30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30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30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30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30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30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30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30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30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30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30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30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30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30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30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30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30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30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30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30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30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30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30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30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30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30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30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30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30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30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30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30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30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30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30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30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30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30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30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30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30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30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30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30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30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30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30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30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30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30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30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30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30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30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30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30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30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30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30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30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30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30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30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30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30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30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30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30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30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30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30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30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30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30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30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30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30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30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30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30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30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30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30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30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30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30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30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30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30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30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30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30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30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30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30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30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30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30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30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30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30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30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30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30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30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30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30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30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30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30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30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30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30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30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30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30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30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30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30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30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30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30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30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30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30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30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30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30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30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30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30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30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30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30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30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30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30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30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30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30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30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30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30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30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30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30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30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30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30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30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30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30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30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30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30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30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30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30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30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30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30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30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30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30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30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30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30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30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30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30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30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30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30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30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30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30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30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30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30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30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30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30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30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30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30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30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30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30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30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30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30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30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30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30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30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30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30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30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30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30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30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30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30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30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30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30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30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30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30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30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30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30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30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30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30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30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30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30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30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30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30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30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30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30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30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30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30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30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30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30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30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30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30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30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30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30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30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30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30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30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30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30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30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30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30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30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30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30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30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30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30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30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30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30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30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30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30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30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30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30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30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30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30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30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30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30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30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30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30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30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30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30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30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30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30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30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30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30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30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30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30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30" customHeight="1" x14ac:dyDescent="0.25">
      <c r="A993" s="11"/>
      <c r="B993" s="11"/>
      <c r="C993" s="11"/>
      <c r="D993" s="11"/>
      <c r="E993" s="11"/>
      <c r="F993" s="11"/>
      <c r="G993" s="11"/>
      <c r="H993" s="11"/>
    </row>
    <row r="994" spans="1:8" ht="30" customHeight="1" x14ac:dyDescent="0.25">
      <c r="A994" s="11"/>
      <c r="B994" s="11"/>
      <c r="C994" s="11"/>
      <c r="D994" s="11"/>
      <c r="E994" s="11"/>
      <c r="F994" s="11"/>
      <c r="G994" s="11"/>
      <c r="H994" s="11"/>
    </row>
    <row r="995" spans="1:8" ht="30" customHeight="1" x14ac:dyDescent="0.25">
      <c r="A995" s="11"/>
      <c r="B995" s="11"/>
      <c r="C995" s="11"/>
      <c r="D995" s="11"/>
      <c r="E995" s="11"/>
      <c r="F995" s="11"/>
      <c r="G995" s="11"/>
      <c r="H995" s="11"/>
    </row>
    <row r="996" spans="1:8" ht="30" customHeight="1" x14ac:dyDescent="0.25">
      <c r="A996" s="11"/>
      <c r="B996" s="11"/>
      <c r="C996" s="11"/>
      <c r="D996" s="11"/>
      <c r="E996" s="11"/>
      <c r="F996" s="11"/>
      <c r="G996" s="11"/>
      <c r="H996" s="11"/>
    </row>
    <row r="997" spans="1:8" ht="30" customHeight="1" x14ac:dyDescent="0.25">
      <c r="A997" s="11"/>
      <c r="B997" s="11"/>
      <c r="C997" s="11"/>
      <c r="D997" s="11"/>
      <c r="E997" s="11"/>
      <c r="F997" s="11"/>
      <c r="G997" s="11"/>
      <c r="H997" s="11"/>
    </row>
  </sheetData>
  <mergeCells count="29">
    <mergeCell ref="A53:H53"/>
    <mergeCell ref="D21:D22"/>
    <mergeCell ref="E21:E23"/>
    <mergeCell ref="F21:F23"/>
    <mergeCell ref="E29:F29"/>
    <mergeCell ref="E31:F31"/>
    <mergeCell ref="H21:H23"/>
    <mergeCell ref="E32:F32"/>
    <mergeCell ref="E33:F33"/>
    <mergeCell ref="B34:D34"/>
    <mergeCell ref="B39:D39"/>
    <mergeCell ref="E39:H39"/>
    <mergeCell ref="L14:L16"/>
    <mergeCell ref="M14:M16"/>
    <mergeCell ref="C19:C20"/>
    <mergeCell ref="D19:D20"/>
    <mergeCell ref="E19:E20"/>
    <mergeCell ref="F19:F20"/>
    <mergeCell ref="H19:H20"/>
    <mergeCell ref="J11:K11"/>
    <mergeCell ref="B13:B24"/>
    <mergeCell ref="G13:G24"/>
    <mergeCell ref="C14:C18"/>
    <mergeCell ref="E14:E18"/>
    <mergeCell ref="F14:F18"/>
    <mergeCell ref="H14:H17"/>
    <mergeCell ref="J14:J16"/>
    <mergeCell ref="K14:K16"/>
    <mergeCell ref="C21:C23"/>
  </mergeCells>
  <hyperlinks>
    <hyperlink ref="A51" r:id="rId1"/>
    <hyperlink ref="A52" r:id="rId2"/>
    <hyperlink ref="H19:H20" r:id="rId3" display="https://www.facebook.com/clubpiaf.vn/posts/1120787315106817"/>
    <hyperlink ref="H18" r:id="rId4" display="Remind post _x000a_https://bitly.clubpiaf.vn/3pETKBe"/>
    <hyperlink ref="H21" r:id="rId5"/>
    <hyperlink ref="D4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 promotion</vt:lpstr>
      <vt:lpstr>Try + Minigame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ADMIN-LEGROUP</dc:creator>
  <cp:lastModifiedBy>Admin</cp:lastModifiedBy>
  <dcterms:created xsi:type="dcterms:W3CDTF">2018-10-02T02:43:47Z</dcterms:created>
  <dcterms:modified xsi:type="dcterms:W3CDTF">2021-11-23T11:08:32Z</dcterms:modified>
</cp:coreProperties>
</file>