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-tcoons/Documents/GitHub/perovskite_model/"/>
    </mc:Choice>
  </mc:AlternateContent>
  <xr:revisionPtr revIDLastSave="0" documentId="8_{FE8E36C2-AA8C-5E47-9358-FCBC06621F8D}" xr6:coauthVersionLast="47" xr6:coauthVersionMax="47" xr10:uidLastSave="{00000000-0000-0000-0000-000000000000}"/>
  <bookViews>
    <workbookView xWindow="0" yWindow="760" windowWidth="29340" windowHeight="18880"/>
  </bookViews>
  <sheets>
    <sheet name="20231006_PL_parameter_location_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2" i="1"/>
  <c r="H38" i="1"/>
  <c r="H40" i="1" s="1"/>
  <c r="H39" i="1"/>
  <c r="H41" i="1"/>
  <c r="H42" i="1" s="1"/>
  <c r="H44" i="1"/>
  <c r="H45" i="1" s="1"/>
  <c r="H46" i="1"/>
  <c r="H47" i="1"/>
  <c r="H48" i="1"/>
  <c r="H49" i="1"/>
  <c r="H50" i="1"/>
  <c r="H51" i="1" s="1"/>
  <c r="H52" i="1"/>
  <c r="H53" i="1"/>
  <c r="H55" i="1" s="1"/>
  <c r="H56" i="1"/>
  <c r="H58" i="1" s="1"/>
  <c r="H57" i="1"/>
  <c r="H37" i="1"/>
  <c r="H36" i="1"/>
  <c r="H35" i="1"/>
  <c r="H34" i="1"/>
  <c r="H33" i="1"/>
  <c r="H32" i="1"/>
  <c r="H19" i="1"/>
  <c r="H20" i="1"/>
  <c r="H21" i="1"/>
  <c r="H22" i="1"/>
  <c r="H23" i="1" s="1"/>
  <c r="H25" i="1"/>
  <c r="H27" i="1" s="1"/>
  <c r="H26" i="1"/>
  <c r="H28" i="1"/>
  <c r="H29" i="1"/>
  <c r="H30" i="1"/>
  <c r="H31" i="1"/>
  <c r="H18" i="1"/>
  <c r="H17" i="1"/>
  <c r="H16" i="1"/>
  <c r="H14" i="1"/>
  <c r="H15" i="1" s="1"/>
  <c r="H8" i="1"/>
  <c r="H9" i="1"/>
  <c r="H10" i="1"/>
  <c r="H11" i="1"/>
  <c r="H12" i="1" s="1"/>
  <c r="H5" i="1"/>
  <c r="H7" i="1"/>
  <c r="H6" i="1"/>
  <c r="H3" i="1"/>
  <c r="H4" i="1"/>
  <c r="H2" i="1"/>
  <c r="H54" i="1" l="1"/>
  <c r="H43" i="1"/>
  <c r="H24" i="1"/>
  <c r="H13" i="1"/>
</calcChain>
</file>

<file path=xl/sharedStrings.xml><?xml version="1.0" encoding="utf-8"?>
<sst xmlns="http://schemas.openxmlformats.org/spreadsheetml/2006/main" count="70" uniqueCount="70">
  <si>
    <t>Sample ID</t>
  </si>
  <si>
    <t>Lamination Temperature (Celsius)</t>
  </si>
  <si>
    <t>Lamination Pressure (MPa)</t>
  </si>
  <si>
    <t>Lamination Time (min)</t>
  </si>
  <si>
    <t>PL Normalized Max Intensity Location-Averaged (counts/sec)count</t>
  </si>
  <si>
    <t>PL Normalized Max Intensity Location-Averaged (counts/sec)mean</t>
  </si>
  <si>
    <t>PL Normalized Max Intensity Location-Averaged (counts/sec)std</t>
  </si>
  <si>
    <t>PL Normalized Max Intensity Parameter-Averaged (counts/sec)std</t>
  </si>
  <si>
    <t>sl34</t>
  </si>
  <si>
    <t>sl44</t>
  </si>
  <si>
    <t>sl62</t>
  </si>
  <si>
    <t>sl56</t>
  </si>
  <si>
    <t>sl58</t>
  </si>
  <si>
    <t>sl59</t>
  </si>
  <si>
    <t>sl35</t>
  </si>
  <si>
    <t>sl40</t>
  </si>
  <si>
    <t>sl60</t>
  </si>
  <si>
    <t>sl28</t>
  </si>
  <si>
    <t>sl45</t>
  </si>
  <si>
    <t>sl65</t>
  </si>
  <si>
    <t>sl66</t>
  </si>
  <si>
    <t>sl67</t>
  </si>
  <si>
    <t>sl39</t>
  </si>
  <si>
    <t>sl51</t>
  </si>
  <si>
    <t>sl61</t>
  </si>
  <si>
    <t>sl47</t>
  </si>
  <si>
    <t>sl50</t>
  </si>
  <si>
    <t>sl57</t>
  </si>
  <si>
    <t>sl31</t>
  </si>
  <si>
    <t>sl37</t>
  </si>
  <si>
    <t>sl52</t>
  </si>
  <si>
    <t>sl27</t>
  </si>
  <si>
    <t>sl41</t>
  </si>
  <si>
    <t>sl55</t>
  </si>
  <si>
    <t>sl42</t>
  </si>
  <si>
    <t>sl49</t>
  </si>
  <si>
    <t>sl63</t>
  </si>
  <si>
    <t>sl68</t>
  </si>
  <si>
    <t>sl69</t>
  </si>
  <si>
    <t>sl75</t>
  </si>
  <si>
    <t>sl80</t>
  </si>
  <si>
    <t>sl32</t>
  </si>
  <si>
    <t>sl43</t>
  </si>
  <si>
    <t>sl48</t>
  </si>
  <si>
    <t>sl74</t>
  </si>
  <si>
    <t>sl77</t>
  </si>
  <si>
    <t>sl83</t>
  </si>
  <si>
    <t>sl46</t>
  </si>
  <si>
    <t>sl53</t>
  </si>
  <si>
    <t>sl64</t>
  </si>
  <si>
    <t>sl73</t>
  </si>
  <si>
    <t>sl79</t>
  </si>
  <si>
    <t>sl81</t>
  </si>
  <si>
    <t>sl33</t>
  </si>
  <si>
    <t>sl38</t>
  </si>
  <si>
    <t>sl54</t>
  </si>
  <si>
    <t>sl76</t>
  </si>
  <si>
    <t>sl78</t>
  </si>
  <si>
    <t>sl84</t>
  </si>
  <si>
    <t>sl29</t>
  </si>
  <si>
    <t>sl30</t>
  </si>
  <si>
    <t>sl36</t>
  </si>
  <si>
    <t>sl70</t>
  </si>
  <si>
    <t>sl71</t>
  </si>
  <si>
    <t>sl82</t>
  </si>
  <si>
    <t>N1 (# measurements)</t>
  </si>
  <si>
    <t>Stdev_1</t>
  </si>
  <si>
    <t>Actual Sample-to-sample Stdev</t>
  </si>
  <si>
    <t>Stdev_2</t>
  </si>
  <si>
    <t>Stdev_eff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</si>
</sst>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topLeftCell="G15" workbookViewId="0">
      <selection activeCell="L34" sqref="L34"/>
    </sheetView>
  </sheetViews>
  <sheetFormatPr baseColWidth="10" defaultRowHeight="16" x14ac:dyDescent="0.2"/>
  <cols>
    <col min="6" max="6" width="56.83203125" bestFit="1" customWidth="1"/>
    <col min="7" max="7" width="54.6640625" bestFit="1" customWidth="1"/>
    <col min="8" max="8" width="27.5" bestFit="1" customWidth="1"/>
    <col min="9" max="9" width="56.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67</v>
      </c>
      <c r="I1" t="s">
        <v>7</v>
      </c>
      <c r="J1" t="s">
        <v>65</v>
      </c>
      <c r="K1" t="s">
        <v>66</v>
      </c>
      <c r="L1" t="s">
        <v>68</v>
      </c>
      <c r="M1" t="s">
        <v>69</v>
      </c>
    </row>
    <row r="2" spans="1:13" x14ac:dyDescent="0.2">
      <c r="A2" t="s">
        <v>8</v>
      </c>
      <c r="B2">
        <v>100</v>
      </c>
      <c r="C2">
        <v>2.76</v>
      </c>
      <c r="D2">
        <v>10</v>
      </c>
      <c r="E2">
        <v>9</v>
      </c>
      <c r="F2">
        <v>2.6234324230000001</v>
      </c>
      <c r="G2">
        <v>0.78537946199999997</v>
      </c>
      <c r="H2">
        <f>STDEV(F$2:F$4)</f>
        <v>0.75195744331631986</v>
      </c>
      <c r="I2">
        <v>0.79388050099999996</v>
      </c>
      <c r="J2">
        <v>9</v>
      </c>
      <c r="K2">
        <f>G2/SQRT(J2)</f>
        <v>0.26179315399999997</v>
      </c>
      <c r="L2">
        <f>H2</f>
        <v>0.75195744331631986</v>
      </c>
      <c r="M2">
        <f>SQRT(L2^2+K2^2)</f>
        <v>0.79622588003661632</v>
      </c>
    </row>
    <row r="3" spans="1:13" x14ac:dyDescent="0.2">
      <c r="A3" t="s">
        <v>9</v>
      </c>
      <c r="B3">
        <v>100</v>
      </c>
      <c r="C3">
        <v>2.76</v>
      </c>
      <c r="D3">
        <v>10</v>
      </c>
      <c r="E3">
        <v>9</v>
      </c>
      <c r="F3">
        <v>1.1493688470000001</v>
      </c>
      <c r="G3">
        <v>4.0175496999999998E-2</v>
      </c>
      <c r="H3">
        <f t="shared" ref="H3:H10" si="0">STDEV(F$2:F$4)</f>
        <v>0.75195744331631986</v>
      </c>
      <c r="I3">
        <v>0.79388050099999996</v>
      </c>
      <c r="J3">
        <v>9</v>
      </c>
      <c r="K3">
        <f t="shared" ref="K3:K58" si="1">G3/SQRT(J3)</f>
        <v>1.3391832333333333E-2</v>
      </c>
      <c r="L3">
        <f t="shared" ref="L3:L58" si="2">H3</f>
        <v>0.75195744331631986</v>
      </c>
      <c r="M3">
        <f t="shared" ref="M3:M58" si="3">SQRT(L3^2+K3^2)</f>
        <v>0.75207668341204448</v>
      </c>
    </row>
    <row r="4" spans="1:13" x14ac:dyDescent="0.2">
      <c r="A4" t="s">
        <v>10</v>
      </c>
      <c r="B4">
        <v>100</v>
      </c>
      <c r="C4">
        <v>2.76</v>
      </c>
      <c r="D4">
        <v>10</v>
      </c>
      <c r="E4">
        <v>9</v>
      </c>
      <c r="F4">
        <v>1.628190604</v>
      </c>
      <c r="G4">
        <v>0.39702059000000001</v>
      </c>
      <c r="H4">
        <f t="shared" si="0"/>
        <v>0.75195744331631986</v>
      </c>
      <c r="I4">
        <v>0.79388050099999996</v>
      </c>
      <c r="J4">
        <v>9</v>
      </c>
      <c r="K4">
        <f t="shared" si="1"/>
        <v>0.13234019666666666</v>
      </c>
      <c r="L4">
        <f t="shared" si="2"/>
        <v>0.75195744331631986</v>
      </c>
      <c r="M4">
        <f t="shared" si="3"/>
        <v>0.76351419385142305</v>
      </c>
    </row>
    <row r="5" spans="1:13" x14ac:dyDescent="0.2">
      <c r="A5" t="s">
        <v>11</v>
      </c>
      <c r="B5">
        <v>100</v>
      </c>
      <c r="C5">
        <v>5.5149999999999997</v>
      </c>
      <c r="D5">
        <v>5</v>
      </c>
      <c r="E5">
        <v>9</v>
      </c>
      <c r="F5">
        <v>2.4780614660000002</v>
      </c>
      <c r="G5">
        <v>0.123044362</v>
      </c>
      <c r="H5">
        <f>STDEV(F5:F7)</f>
        <v>0.67975447061002603</v>
      </c>
      <c r="I5">
        <v>0.64517317100000005</v>
      </c>
      <c r="J5">
        <v>9</v>
      </c>
      <c r="K5">
        <f t="shared" si="1"/>
        <v>4.1014787333333337E-2</v>
      </c>
      <c r="L5">
        <f t="shared" si="2"/>
        <v>0.67975447061002603</v>
      </c>
      <c r="M5">
        <f t="shared" si="3"/>
        <v>0.68099071439654402</v>
      </c>
    </row>
    <row r="6" spans="1:13" x14ac:dyDescent="0.2">
      <c r="A6" t="s">
        <v>12</v>
      </c>
      <c r="B6">
        <v>100</v>
      </c>
      <c r="C6">
        <v>5.5149999999999997</v>
      </c>
      <c r="D6">
        <v>5</v>
      </c>
      <c r="E6">
        <v>9</v>
      </c>
      <c r="F6">
        <v>1.207924239</v>
      </c>
      <c r="G6">
        <v>0.12785052399999999</v>
      </c>
      <c r="H6">
        <f>H5</f>
        <v>0.67975447061002603</v>
      </c>
      <c r="I6">
        <v>0.64517317100000005</v>
      </c>
      <c r="J6">
        <v>9</v>
      </c>
      <c r="K6">
        <f t="shared" si="1"/>
        <v>4.2616841333333329E-2</v>
      </c>
      <c r="L6">
        <f t="shared" si="2"/>
        <v>0.67975447061002603</v>
      </c>
      <c r="M6">
        <f t="shared" si="3"/>
        <v>0.681089080428946</v>
      </c>
    </row>
    <row r="7" spans="1:13" x14ac:dyDescent="0.2">
      <c r="A7" t="s">
        <v>13</v>
      </c>
      <c r="B7">
        <v>100</v>
      </c>
      <c r="C7">
        <v>5.5149999999999997</v>
      </c>
      <c r="D7">
        <v>5</v>
      </c>
      <c r="E7">
        <v>9</v>
      </c>
      <c r="F7">
        <v>1.423157183</v>
      </c>
      <c r="G7">
        <v>0.53072863000000003</v>
      </c>
      <c r="H7">
        <f>H5</f>
        <v>0.67975447061002603</v>
      </c>
      <c r="I7">
        <v>0.64517317100000005</v>
      </c>
      <c r="J7">
        <v>9</v>
      </c>
      <c r="K7">
        <f t="shared" si="1"/>
        <v>0.17690954333333334</v>
      </c>
      <c r="L7">
        <f t="shared" si="2"/>
        <v>0.67975447061002603</v>
      </c>
      <c r="M7">
        <f t="shared" si="3"/>
        <v>0.70239812559311776</v>
      </c>
    </row>
    <row r="8" spans="1:13" x14ac:dyDescent="0.2">
      <c r="A8" t="s">
        <v>14</v>
      </c>
      <c r="B8">
        <v>100</v>
      </c>
      <c r="C8">
        <v>5.5149999999999997</v>
      </c>
      <c r="D8">
        <v>15</v>
      </c>
      <c r="E8">
        <v>9</v>
      </c>
      <c r="F8">
        <v>2.0052935029999999</v>
      </c>
      <c r="G8">
        <v>0.40535025600000002</v>
      </c>
      <c r="H8">
        <f t="shared" ref="H8" si="4">STDEV(F8:F10)</f>
        <v>0.532087718234726</v>
      </c>
      <c r="I8">
        <v>0.50150278000000004</v>
      </c>
      <c r="J8">
        <v>9</v>
      </c>
      <c r="K8">
        <f t="shared" si="1"/>
        <v>0.13511675200000001</v>
      </c>
      <c r="L8">
        <f t="shared" si="2"/>
        <v>0.532087718234726</v>
      </c>
      <c r="M8">
        <f t="shared" si="3"/>
        <v>0.54897529686431856</v>
      </c>
    </row>
    <row r="9" spans="1:13" x14ac:dyDescent="0.2">
      <c r="A9" t="s">
        <v>15</v>
      </c>
      <c r="B9">
        <v>100</v>
      </c>
      <c r="C9">
        <v>5.5149999999999997</v>
      </c>
      <c r="D9">
        <v>15</v>
      </c>
      <c r="E9">
        <v>9</v>
      </c>
      <c r="F9">
        <v>1.083566467</v>
      </c>
      <c r="G9">
        <v>5.9680720999999999E-2</v>
      </c>
      <c r="H9">
        <f t="shared" ref="H9:H40" si="5">H8</f>
        <v>0.532087718234726</v>
      </c>
      <c r="I9">
        <v>0.50150278000000004</v>
      </c>
      <c r="J9">
        <v>9</v>
      </c>
      <c r="K9">
        <f t="shared" si="1"/>
        <v>1.9893573666666668E-2</v>
      </c>
      <c r="L9">
        <f t="shared" si="2"/>
        <v>0.532087718234726</v>
      </c>
      <c r="M9">
        <f t="shared" si="3"/>
        <v>0.53245947655147263</v>
      </c>
    </row>
    <row r="10" spans="1:13" x14ac:dyDescent="0.2">
      <c r="A10" t="s">
        <v>16</v>
      </c>
      <c r="B10">
        <v>100</v>
      </c>
      <c r="C10">
        <v>5.5149999999999997</v>
      </c>
      <c r="D10">
        <v>15</v>
      </c>
      <c r="E10">
        <v>9</v>
      </c>
      <c r="F10">
        <v>1.083814665</v>
      </c>
      <c r="G10">
        <v>0.111833538</v>
      </c>
      <c r="H10">
        <f t="shared" ref="H10" si="6">H8</f>
        <v>0.532087718234726</v>
      </c>
      <c r="I10">
        <v>0.50150278000000004</v>
      </c>
      <c r="J10">
        <v>9</v>
      </c>
      <c r="K10">
        <f t="shared" si="1"/>
        <v>3.7277845999999996E-2</v>
      </c>
      <c r="L10">
        <f t="shared" si="2"/>
        <v>0.532087718234726</v>
      </c>
      <c r="M10">
        <f t="shared" si="3"/>
        <v>0.5333919550374161</v>
      </c>
    </row>
    <row r="11" spans="1:13" x14ac:dyDescent="0.2">
      <c r="A11" t="s">
        <v>17</v>
      </c>
      <c r="B11">
        <v>100</v>
      </c>
      <c r="C11">
        <v>8.27</v>
      </c>
      <c r="D11">
        <v>10</v>
      </c>
      <c r="E11">
        <v>9</v>
      </c>
      <c r="F11">
        <v>1.8464096379999999</v>
      </c>
      <c r="G11">
        <v>8.5979514000000007E-2</v>
      </c>
      <c r="H11">
        <f t="shared" ref="H11" si="7">STDEV(F11:F13)</f>
        <v>0.54880313915229384</v>
      </c>
      <c r="I11">
        <v>0.46258509199999998</v>
      </c>
      <c r="J11">
        <v>9</v>
      </c>
      <c r="K11">
        <f t="shared" si="1"/>
        <v>2.8659838000000003E-2</v>
      </c>
      <c r="L11">
        <f t="shared" si="2"/>
        <v>0.54880313915229384</v>
      </c>
      <c r="M11">
        <f t="shared" si="3"/>
        <v>0.54955097293845112</v>
      </c>
    </row>
    <row r="12" spans="1:13" x14ac:dyDescent="0.2">
      <c r="A12" t="s">
        <v>18</v>
      </c>
      <c r="B12">
        <v>100</v>
      </c>
      <c r="C12">
        <v>8.27</v>
      </c>
      <c r="D12">
        <v>10</v>
      </c>
      <c r="E12">
        <v>9</v>
      </c>
      <c r="F12">
        <v>0.90525397600000002</v>
      </c>
      <c r="G12">
        <v>3.0224471999999999E-2</v>
      </c>
      <c r="H12">
        <f t="shared" ref="H12:H58" si="8">H11</f>
        <v>0.54880313915229384</v>
      </c>
      <c r="I12">
        <v>0.46258509199999998</v>
      </c>
      <c r="J12">
        <v>9</v>
      </c>
      <c r="K12">
        <f t="shared" si="1"/>
        <v>1.0074824E-2</v>
      </c>
      <c r="L12">
        <f t="shared" si="2"/>
        <v>0.54880313915229384</v>
      </c>
      <c r="M12">
        <f t="shared" si="3"/>
        <v>0.54889560721693065</v>
      </c>
    </row>
    <row r="13" spans="1:13" x14ac:dyDescent="0.2">
      <c r="A13" t="s">
        <v>19</v>
      </c>
      <c r="B13">
        <v>100</v>
      </c>
      <c r="C13">
        <v>8.27</v>
      </c>
      <c r="D13">
        <v>10</v>
      </c>
      <c r="E13">
        <v>9</v>
      </c>
      <c r="F13">
        <v>0.88672632600000001</v>
      </c>
      <c r="G13">
        <v>9.7360953E-2</v>
      </c>
      <c r="H13">
        <f t="shared" ref="H13" si="9">H11</f>
        <v>0.54880313915229384</v>
      </c>
      <c r="I13">
        <v>0.46258509199999998</v>
      </c>
      <c r="J13">
        <v>9</v>
      </c>
      <c r="K13">
        <f t="shared" si="1"/>
        <v>3.2453651E-2</v>
      </c>
      <c r="L13">
        <f t="shared" si="2"/>
        <v>0.54880313915229384</v>
      </c>
      <c r="M13">
        <f t="shared" si="3"/>
        <v>0.54976188027785433</v>
      </c>
    </row>
    <row r="14" spans="1:13" x14ac:dyDescent="0.2">
      <c r="A14" t="s">
        <v>20</v>
      </c>
      <c r="B14">
        <v>100</v>
      </c>
      <c r="C14">
        <v>8.27</v>
      </c>
      <c r="D14">
        <v>15</v>
      </c>
      <c r="E14">
        <v>9</v>
      </c>
      <c r="F14">
        <v>2.03413018</v>
      </c>
      <c r="G14">
        <v>5.0815801000000001E-2</v>
      </c>
      <c r="H14">
        <f>STDEV(F14:F15)</f>
        <v>0.1021881403523649</v>
      </c>
      <c r="I14">
        <v>0.109996556</v>
      </c>
      <c r="J14">
        <v>9</v>
      </c>
      <c r="K14">
        <f t="shared" si="1"/>
        <v>1.6938600333333335E-2</v>
      </c>
      <c r="L14">
        <f t="shared" si="2"/>
        <v>0.1021881403523649</v>
      </c>
      <c r="M14">
        <f t="shared" si="3"/>
        <v>0.10358248988090132</v>
      </c>
    </row>
    <row r="15" spans="1:13" x14ac:dyDescent="0.2">
      <c r="A15" t="s">
        <v>21</v>
      </c>
      <c r="B15">
        <v>100</v>
      </c>
      <c r="C15">
        <v>8.27</v>
      </c>
      <c r="D15">
        <v>15</v>
      </c>
      <c r="E15">
        <v>9</v>
      </c>
      <c r="F15">
        <v>2.1786460339999998</v>
      </c>
      <c r="G15">
        <v>0.106681423</v>
      </c>
      <c r="H15">
        <f t="shared" ref="H15:H58" si="10">H14</f>
        <v>0.1021881403523649</v>
      </c>
      <c r="I15">
        <v>0.109996556</v>
      </c>
      <c r="J15">
        <v>9</v>
      </c>
      <c r="K15">
        <f t="shared" si="1"/>
        <v>3.5560474333333335E-2</v>
      </c>
      <c r="L15">
        <f t="shared" si="2"/>
        <v>0.1021881403523649</v>
      </c>
      <c r="M15">
        <f t="shared" si="3"/>
        <v>0.10819872163517592</v>
      </c>
    </row>
    <row r="16" spans="1:13" x14ac:dyDescent="0.2">
      <c r="A16" t="s">
        <v>22</v>
      </c>
      <c r="B16">
        <v>120</v>
      </c>
      <c r="C16">
        <v>2.76</v>
      </c>
      <c r="D16">
        <v>5</v>
      </c>
      <c r="E16">
        <v>9</v>
      </c>
      <c r="F16">
        <v>2.0652148750000001</v>
      </c>
      <c r="G16">
        <v>0.208457593</v>
      </c>
      <c r="H16">
        <f>STDEV(F16:F18)</f>
        <v>0.96195680146882856</v>
      </c>
      <c r="I16">
        <v>0.85951119899999995</v>
      </c>
      <c r="J16">
        <v>9</v>
      </c>
      <c r="K16">
        <f t="shared" si="1"/>
        <v>6.9485864333333328E-2</v>
      </c>
      <c r="L16">
        <f t="shared" si="2"/>
        <v>0.96195680146882856</v>
      </c>
      <c r="M16">
        <f t="shared" si="3"/>
        <v>0.96446315286499651</v>
      </c>
    </row>
    <row r="17" spans="1:13" x14ac:dyDescent="0.2">
      <c r="A17" t="s">
        <v>23</v>
      </c>
      <c r="B17">
        <v>120</v>
      </c>
      <c r="C17">
        <v>2.76</v>
      </c>
      <c r="D17">
        <v>5</v>
      </c>
      <c r="E17">
        <v>9</v>
      </c>
      <c r="F17">
        <v>0.38956096699999998</v>
      </c>
      <c r="G17">
        <v>0.144447927</v>
      </c>
      <c r="H17">
        <f>H16</f>
        <v>0.96195680146882856</v>
      </c>
      <c r="I17">
        <v>0.85951119899999995</v>
      </c>
      <c r="J17">
        <v>9</v>
      </c>
      <c r="K17">
        <f t="shared" si="1"/>
        <v>4.8149309000000001E-2</v>
      </c>
      <c r="L17">
        <f t="shared" si="2"/>
        <v>0.96195680146882856</v>
      </c>
      <c r="M17">
        <f t="shared" si="3"/>
        <v>0.96316106848715421</v>
      </c>
    </row>
    <row r="18" spans="1:13" x14ac:dyDescent="0.2">
      <c r="A18" t="s">
        <v>24</v>
      </c>
      <c r="B18">
        <v>120</v>
      </c>
      <c r="C18">
        <v>2.76</v>
      </c>
      <c r="D18">
        <v>5</v>
      </c>
      <c r="E18">
        <v>9</v>
      </c>
      <c r="F18">
        <v>2.0460579700000001</v>
      </c>
      <c r="G18">
        <v>0.50456576099999995</v>
      </c>
      <c r="H18">
        <f>H16</f>
        <v>0.96195680146882856</v>
      </c>
      <c r="I18">
        <v>0.85951119899999995</v>
      </c>
      <c r="J18">
        <v>9</v>
      </c>
      <c r="K18">
        <f t="shared" si="1"/>
        <v>0.16818858699999997</v>
      </c>
      <c r="L18">
        <f t="shared" si="2"/>
        <v>0.96195680146882856</v>
      </c>
      <c r="M18">
        <f t="shared" si="3"/>
        <v>0.97654917371794225</v>
      </c>
    </row>
    <row r="19" spans="1:13" x14ac:dyDescent="0.2">
      <c r="A19" t="s">
        <v>25</v>
      </c>
      <c r="B19">
        <v>120</v>
      </c>
      <c r="C19">
        <v>2.76</v>
      </c>
      <c r="D19">
        <v>15</v>
      </c>
      <c r="E19">
        <v>9</v>
      </c>
      <c r="F19">
        <v>4.0383036060000004</v>
      </c>
      <c r="G19">
        <v>0.14716819</v>
      </c>
      <c r="H19">
        <f t="shared" ref="H19" si="11">STDEV(F19:F21)</f>
        <v>1.6549976810012046</v>
      </c>
      <c r="I19">
        <v>1.3873979919999999</v>
      </c>
      <c r="J19">
        <v>9</v>
      </c>
      <c r="K19">
        <f t="shared" si="1"/>
        <v>4.9056063333333337E-2</v>
      </c>
      <c r="L19">
        <f t="shared" si="2"/>
        <v>1.6549976810012046</v>
      </c>
      <c r="M19">
        <f t="shared" si="3"/>
        <v>1.6557245608702944</v>
      </c>
    </row>
    <row r="20" spans="1:13" x14ac:dyDescent="0.2">
      <c r="A20" t="s">
        <v>26</v>
      </c>
      <c r="B20">
        <v>120</v>
      </c>
      <c r="C20">
        <v>2.76</v>
      </c>
      <c r="D20">
        <v>15</v>
      </c>
      <c r="E20">
        <v>9</v>
      </c>
      <c r="F20">
        <v>0.73637698799999995</v>
      </c>
      <c r="G20">
        <v>0.19649377300000001</v>
      </c>
      <c r="H20">
        <f t="shared" ref="H20:H31" si="12">H19</f>
        <v>1.6549976810012046</v>
      </c>
      <c r="I20">
        <v>1.3873979919999999</v>
      </c>
      <c r="J20">
        <v>9</v>
      </c>
      <c r="K20">
        <f t="shared" si="1"/>
        <v>6.5497924333333332E-2</v>
      </c>
      <c r="L20">
        <f t="shared" si="2"/>
        <v>1.6549976810012046</v>
      </c>
      <c r="M20">
        <f t="shared" si="3"/>
        <v>1.6562932416125293</v>
      </c>
    </row>
    <row r="21" spans="1:13" x14ac:dyDescent="0.2">
      <c r="A21" t="s">
        <v>27</v>
      </c>
      <c r="B21">
        <v>120</v>
      </c>
      <c r="C21">
        <v>2.76</v>
      </c>
      <c r="D21">
        <v>15</v>
      </c>
      <c r="E21">
        <v>9</v>
      </c>
      <c r="F21">
        <v>2.187309226</v>
      </c>
      <c r="G21">
        <v>0.181054149</v>
      </c>
      <c r="H21">
        <f t="shared" ref="H21" si="13">H19</f>
        <v>1.6549976810012046</v>
      </c>
      <c r="I21">
        <v>1.3873979919999999</v>
      </c>
      <c r="J21">
        <v>9</v>
      </c>
      <c r="K21">
        <f t="shared" si="1"/>
        <v>6.0351383000000001E-2</v>
      </c>
      <c r="L21">
        <f t="shared" si="2"/>
        <v>1.6549976810012046</v>
      </c>
      <c r="M21">
        <f t="shared" si="3"/>
        <v>1.6560977065225886</v>
      </c>
    </row>
    <row r="22" spans="1:13" x14ac:dyDescent="0.2">
      <c r="A22" t="s">
        <v>28</v>
      </c>
      <c r="B22">
        <v>120</v>
      </c>
      <c r="C22">
        <v>5.5149999999999997</v>
      </c>
      <c r="D22">
        <v>10</v>
      </c>
      <c r="E22">
        <v>9</v>
      </c>
      <c r="F22">
        <v>1.872830048</v>
      </c>
      <c r="G22">
        <v>0.132011931</v>
      </c>
      <c r="H22">
        <f t="shared" ref="H22" si="14">STDEV(F22:F24)</f>
        <v>0.91578163909853139</v>
      </c>
      <c r="I22">
        <v>0.77517860699999996</v>
      </c>
      <c r="J22">
        <v>9</v>
      </c>
      <c r="K22">
        <f t="shared" si="1"/>
        <v>4.4003977E-2</v>
      </c>
      <c r="L22">
        <f t="shared" si="2"/>
        <v>0.91578163909853139</v>
      </c>
      <c r="M22">
        <f t="shared" si="3"/>
        <v>0.91683824118642077</v>
      </c>
    </row>
    <row r="23" spans="1:13" x14ac:dyDescent="0.2">
      <c r="A23" t="s">
        <v>29</v>
      </c>
      <c r="B23">
        <v>120</v>
      </c>
      <c r="C23">
        <v>5.5149999999999997</v>
      </c>
      <c r="D23">
        <v>10</v>
      </c>
      <c r="E23">
        <v>9</v>
      </c>
      <c r="F23">
        <v>2.0953592699999999</v>
      </c>
      <c r="G23">
        <v>0.143984741</v>
      </c>
      <c r="H23">
        <f t="shared" ref="H23:H31" si="15">H22</f>
        <v>0.91578163909853139</v>
      </c>
      <c r="I23">
        <v>0.77517860699999996</v>
      </c>
      <c r="J23">
        <v>9</v>
      </c>
      <c r="K23">
        <f t="shared" si="1"/>
        <v>4.7994913666666666E-2</v>
      </c>
      <c r="L23">
        <f t="shared" si="2"/>
        <v>0.91578163909853139</v>
      </c>
      <c r="M23">
        <f t="shared" si="3"/>
        <v>0.91703845189166611</v>
      </c>
    </row>
    <row r="24" spans="1:13" x14ac:dyDescent="0.2">
      <c r="A24" t="s">
        <v>30</v>
      </c>
      <c r="B24">
        <v>120</v>
      </c>
      <c r="C24">
        <v>5.5149999999999997</v>
      </c>
      <c r="D24">
        <v>10</v>
      </c>
      <c r="E24">
        <v>9</v>
      </c>
      <c r="F24">
        <v>0.409665051</v>
      </c>
      <c r="G24">
        <v>0.16672224899999999</v>
      </c>
      <c r="H24">
        <f t="shared" ref="H24" si="16">H22</f>
        <v>0.91578163909853139</v>
      </c>
      <c r="I24">
        <v>0.77517860699999996</v>
      </c>
      <c r="J24">
        <v>9</v>
      </c>
      <c r="K24">
        <f t="shared" si="1"/>
        <v>5.5574082999999996E-2</v>
      </c>
      <c r="L24">
        <f t="shared" si="2"/>
        <v>0.91578163909853139</v>
      </c>
      <c r="M24">
        <f t="shared" si="3"/>
        <v>0.91746634227707979</v>
      </c>
    </row>
    <row r="25" spans="1:13" x14ac:dyDescent="0.2">
      <c r="A25" t="s">
        <v>31</v>
      </c>
      <c r="B25">
        <v>120</v>
      </c>
      <c r="C25">
        <v>8.27</v>
      </c>
      <c r="D25">
        <v>5</v>
      </c>
      <c r="E25">
        <v>9</v>
      </c>
      <c r="F25">
        <v>2.0613534690000002</v>
      </c>
      <c r="G25">
        <v>0.112734427</v>
      </c>
      <c r="H25">
        <f t="shared" ref="H25" si="17">STDEV(F25:F27)</f>
        <v>0.5891629829006072</v>
      </c>
      <c r="I25">
        <v>0.61015284999999997</v>
      </c>
      <c r="J25">
        <v>9</v>
      </c>
      <c r="K25">
        <f t="shared" si="1"/>
        <v>3.7578142333333335E-2</v>
      </c>
      <c r="L25">
        <f t="shared" si="2"/>
        <v>0.5891629829006072</v>
      </c>
      <c r="M25">
        <f t="shared" si="3"/>
        <v>0.59036017582622002</v>
      </c>
    </row>
    <row r="26" spans="1:13" x14ac:dyDescent="0.2">
      <c r="A26" t="s">
        <v>32</v>
      </c>
      <c r="B26">
        <v>120</v>
      </c>
      <c r="C26">
        <v>8.27</v>
      </c>
      <c r="D26">
        <v>5</v>
      </c>
      <c r="E26">
        <v>9</v>
      </c>
      <c r="F26">
        <v>1.9760778619999999</v>
      </c>
      <c r="G26">
        <v>0.58222094700000004</v>
      </c>
      <c r="H26">
        <f t="shared" ref="H26:H31" si="18">H25</f>
        <v>0.5891629829006072</v>
      </c>
      <c r="I26">
        <v>0.61015284999999997</v>
      </c>
      <c r="J26">
        <v>9</v>
      </c>
      <c r="K26">
        <f t="shared" si="1"/>
        <v>0.19407364900000001</v>
      </c>
      <c r="L26">
        <f t="shared" si="2"/>
        <v>0.5891629829006072</v>
      </c>
      <c r="M26">
        <f t="shared" si="3"/>
        <v>0.62030444271866736</v>
      </c>
    </row>
    <row r="27" spans="1:13" x14ac:dyDescent="0.2">
      <c r="A27" t="s">
        <v>33</v>
      </c>
      <c r="B27">
        <v>120</v>
      </c>
      <c r="C27">
        <v>8.27</v>
      </c>
      <c r="D27">
        <v>5</v>
      </c>
      <c r="E27">
        <v>9</v>
      </c>
      <c r="F27">
        <v>3.0365000800000002</v>
      </c>
      <c r="G27">
        <v>0.27791463999999999</v>
      </c>
      <c r="H27">
        <f t="shared" ref="H27" si="19">H25</f>
        <v>0.5891629829006072</v>
      </c>
      <c r="I27">
        <v>0.61015284999999997</v>
      </c>
      <c r="J27">
        <v>9</v>
      </c>
      <c r="K27">
        <f t="shared" si="1"/>
        <v>9.263821333333333E-2</v>
      </c>
      <c r="L27">
        <f t="shared" si="2"/>
        <v>0.5891629829006072</v>
      </c>
      <c r="M27">
        <f t="shared" si="3"/>
        <v>0.59640159204174947</v>
      </c>
    </row>
    <row r="28" spans="1:13" x14ac:dyDescent="0.2">
      <c r="A28" t="s">
        <v>34</v>
      </c>
      <c r="B28">
        <v>120</v>
      </c>
      <c r="C28">
        <v>8.27</v>
      </c>
      <c r="D28">
        <v>15</v>
      </c>
      <c r="E28">
        <v>9</v>
      </c>
      <c r="F28">
        <v>2.3257426739999998</v>
      </c>
      <c r="G28">
        <v>5.7662570000000003E-2</v>
      </c>
      <c r="H28">
        <f t="shared" ref="H28" si="20">STDEV(F28:F30)</f>
        <v>0.32805015732112131</v>
      </c>
      <c r="I28">
        <v>0.40209993300000002</v>
      </c>
      <c r="J28">
        <v>9</v>
      </c>
      <c r="K28">
        <f t="shared" si="1"/>
        <v>1.9220856666666668E-2</v>
      </c>
      <c r="L28">
        <f t="shared" si="2"/>
        <v>0.32805015732112131</v>
      </c>
      <c r="M28">
        <f t="shared" si="3"/>
        <v>0.32861276154375529</v>
      </c>
    </row>
    <row r="29" spans="1:13" x14ac:dyDescent="0.2">
      <c r="A29" t="s">
        <v>35</v>
      </c>
      <c r="B29">
        <v>120</v>
      </c>
      <c r="C29">
        <v>8.27</v>
      </c>
      <c r="D29">
        <v>15</v>
      </c>
      <c r="E29">
        <v>9</v>
      </c>
      <c r="F29">
        <v>2.7137731650000001</v>
      </c>
      <c r="G29">
        <v>0.25798766899999998</v>
      </c>
      <c r="H29">
        <f t="shared" ref="H29:H31" si="21">H28</f>
        <v>0.32805015732112131</v>
      </c>
      <c r="I29">
        <v>0.40209993300000002</v>
      </c>
      <c r="J29">
        <v>9</v>
      </c>
      <c r="K29">
        <f t="shared" si="1"/>
        <v>8.5995889666666658E-2</v>
      </c>
      <c r="L29">
        <f t="shared" si="2"/>
        <v>0.32805015732112131</v>
      </c>
      <c r="M29">
        <f t="shared" si="3"/>
        <v>0.33913448476669833</v>
      </c>
    </row>
    <row r="30" spans="1:13" x14ac:dyDescent="0.2">
      <c r="A30" t="s">
        <v>36</v>
      </c>
      <c r="B30">
        <v>120</v>
      </c>
      <c r="C30">
        <v>8.27</v>
      </c>
      <c r="D30">
        <v>15</v>
      </c>
      <c r="E30">
        <v>9</v>
      </c>
      <c r="F30">
        <v>2.0615822210000001</v>
      </c>
      <c r="G30">
        <v>0.46201029100000002</v>
      </c>
      <c r="H30">
        <f t="shared" ref="H30" si="22">H28</f>
        <v>0.32805015732112131</v>
      </c>
      <c r="I30">
        <v>0.40209993300000002</v>
      </c>
      <c r="J30">
        <v>9</v>
      </c>
      <c r="K30">
        <f t="shared" si="1"/>
        <v>0.15400343033333333</v>
      </c>
      <c r="L30">
        <f t="shared" si="2"/>
        <v>0.32805015732112131</v>
      </c>
      <c r="M30">
        <f t="shared" si="3"/>
        <v>0.36240027907390787</v>
      </c>
    </row>
    <row r="31" spans="1:13" x14ac:dyDescent="0.2">
      <c r="A31" t="s">
        <v>37</v>
      </c>
      <c r="B31">
        <v>135</v>
      </c>
      <c r="C31">
        <v>8.27</v>
      </c>
      <c r="D31">
        <v>15</v>
      </c>
      <c r="E31">
        <v>9</v>
      </c>
      <c r="F31">
        <v>3.2490939889999999</v>
      </c>
      <c r="G31">
        <v>0.32944727499999998</v>
      </c>
      <c r="H31">
        <f t="shared" ref="H31" si="23">STDEV(F31:F33)</f>
        <v>0.61714250391543901</v>
      </c>
      <c r="I31">
        <v>0.280980489</v>
      </c>
      <c r="J31">
        <v>9</v>
      </c>
      <c r="K31">
        <f t="shared" si="1"/>
        <v>0.10981575833333333</v>
      </c>
      <c r="L31">
        <f t="shared" si="2"/>
        <v>0.61714250391543901</v>
      </c>
      <c r="M31">
        <f t="shared" si="3"/>
        <v>0.62683679767332001</v>
      </c>
    </row>
    <row r="32" spans="1:13" x14ac:dyDescent="0.2">
      <c r="A32" t="s">
        <v>38</v>
      </c>
      <c r="B32">
        <v>135</v>
      </c>
      <c r="C32">
        <v>8.27</v>
      </c>
      <c r="D32">
        <v>15</v>
      </c>
      <c r="E32">
        <v>9</v>
      </c>
      <c r="F32">
        <v>3.1038573199999999</v>
      </c>
      <c r="G32">
        <v>0.21764217799999999</v>
      </c>
      <c r="H32">
        <f>H31</f>
        <v>0.61714250391543901</v>
      </c>
      <c r="I32">
        <v>0.280980489</v>
      </c>
      <c r="J32">
        <v>9</v>
      </c>
      <c r="K32">
        <f t="shared" si="1"/>
        <v>7.2547392666666669E-2</v>
      </c>
      <c r="L32">
        <f t="shared" si="2"/>
        <v>0.61714250391543901</v>
      </c>
      <c r="M32">
        <f t="shared" si="3"/>
        <v>0.62139198121777295</v>
      </c>
    </row>
    <row r="33" spans="1:13" x14ac:dyDescent="0.2">
      <c r="A33" t="s">
        <v>39</v>
      </c>
      <c r="B33">
        <v>150</v>
      </c>
      <c r="C33">
        <v>2.76</v>
      </c>
      <c r="D33">
        <v>5</v>
      </c>
      <c r="E33">
        <v>9</v>
      </c>
      <c r="F33">
        <v>4.2379719299999996</v>
      </c>
      <c r="G33">
        <v>0.168884857</v>
      </c>
      <c r="H33">
        <f>STDEV(F33:F34)</f>
        <v>4.6106440452024087</v>
      </c>
      <c r="I33">
        <v>4.9666481930000002</v>
      </c>
      <c r="J33">
        <v>9</v>
      </c>
      <c r="K33">
        <f t="shared" si="1"/>
        <v>5.6294952333333335E-2</v>
      </c>
      <c r="L33">
        <f t="shared" si="2"/>
        <v>4.6106440452024087</v>
      </c>
      <c r="M33">
        <f t="shared" si="3"/>
        <v>4.6109877069038738</v>
      </c>
    </row>
    <row r="34" spans="1:13" x14ac:dyDescent="0.2">
      <c r="A34" t="s">
        <v>40</v>
      </c>
      <c r="B34">
        <v>150</v>
      </c>
      <c r="C34">
        <v>2.76</v>
      </c>
      <c r="D34">
        <v>5</v>
      </c>
      <c r="E34">
        <v>9</v>
      </c>
      <c r="F34">
        <v>10.758407269999999</v>
      </c>
      <c r="G34">
        <v>5.336180508</v>
      </c>
      <c r="H34">
        <f>H33</f>
        <v>4.6106440452024087</v>
      </c>
      <c r="I34">
        <v>4.9666481930000002</v>
      </c>
      <c r="J34">
        <v>9</v>
      </c>
      <c r="K34">
        <f t="shared" si="1"/>
        <v>1.7787268359999999</v>
      </c>
      <c r="L34">
        <f t="shared" si="2"/>
        <v>4.6106440452024087</v>
      </c>
      <c r="M34">
        <f t="shared" si="3"/>
        <v>4.9418526554994537</v>
      </c>
    </row>
    <row r="35" spans="1:13" x14ac:dyDescent="0.2">
      <c r="A35" t="s">
        <v>41</v>
      </c>
      <c r="B35">
        <v>150</v>
      </c>
      <c r="C35">
        <v>2.76</v>
      </c>
      <c r="D35">
        <v>10</v>
      </c>
      <c r="E35">
        <v>9</v>
      </c>
      <c r="F35">
        <v>7.1833304819999997</v>
      </c>
      <c r="G35">
        <v>2.968802959</v>
      </c>
      <c r="H35">
        <f>STDEV(F35:F37)</f>
        <v>1.9704002159002294</v>
      </c>
      <c r="I35">
        <v>2.5177423390000002</v>
      </c>
      <c r="J35">
        <v>9</v>
      </c>
      <c r="K35">
        <f t="shared" si="1"/>
        <v>0.98960098633333338</v>
      </c>
      <c r="L35">
        <f t="shared" si="2"/>
        <v>1.9704002159002294</v>
      </c>
      <c r="M35">
        <f t="shared" si="3"/>
        <v>2.204946058970962</v>
      </c>
    </row>
    <row r="36" spans="1:13" x14ac:dyDescent="0.2">
      <c r="A36" t="s">
        <v>42</v>
      </c>
      <c r="B36">
        <v>150</v>
      </c>
      <c r="C36">
        <v>2.76</v>
      </c>
      <c r="D36">
        <v>10</v>
      </c>
      <c r="E36">
        <v>9</v>
      </c>
      <c r="F36">
        <v>7.1204508750000004</v>
      </c>
      <c r="G36">
        <v>1.703132066</v>
      </c>
      <c r="H36">
        <f>H35</f>
        <v>1.9704002159002294</v>
      </c>
      <c r="I36">
        <v>2.5177423390000002</v>
      </c>
      <c r="J36">
        <v>9</v>
      </c>
      <c r="K36">
        <f t="shared" si="1"/>
        <v>0.56771068866666663</v>
      </c>
      <c r="L36">
        <f t="shared" si="2"/>
        <v>1.9704002159002294</v>
      </c>
      <c r="M36">
        <f t="shared" si="3"/>
        <v>2.0505541779836132</v>
      </c>
    </row>
    <row r="37" spans="1:13" x14ac:dyDescent="0.2">
      <c r="A37" t="s">
        <v>43</v>
      </c>
      <c r="B37">
        <v>150</v>
      </c>
      <c r="C37">
        <v>2.76</v>
      </c>
      <c r="D37">
        <v>10</v>
      </c>
      <c r="E37">
        <v>9</v>
      </c>
      <c r="F37">
        <v>10.56428949</v>
      </c>
      <c r="G37">
        <v>0.38963181499999999</v>
      </c>
      <c r="H37">
        <f>H35</f>
        <v>1.9704002159002294</v>
      </c>
      <c r="I37">
        <v>2.5177423390000002</v>
      </c>
      <c r="J37">
        <v>9</v>
      </c>
      <c r="K37">
        <f t="shared" si="1"/>
        <v>0.12987727166666665</v>
      </c>
      <c r="L37">
        <f t="shared" si="2"/>
        <v>1.9704002159002294</v>
      </c>
      <c r="M37">
        <f t="shared" si="3"/>
        <v>1.9746759522805881</v>
      </c>
    </row>
    <row r="38" spans="1:13" x14ac:dyDescent="0.2">
      <c r="A38" t="s">
        <v>44</v>
      </c>
      <c r="B38">
        <v>150</v>
      </c>
      <c r="C38">
        <v>2.76</v>
      </c>
      <c r="D38">
        <v>15</v>
      </c>
      <c r="E38">
        <v>9</v>
      </c>
      <c r="F38">
        <v>5.2994546969999998</v>
      </c>
      <c r="G38">
        <v>0.45393683299999998</v>
      </c>
      <c r="H38">
        <f t="shared" ref="H38" si="24">STDEV(F38:F40)</f>
        <v>1.933303140824562</v>
      </c>
      <c r="I38">
        <v>2.5304094620000002</v>
      </c>
      <c r="J38">
        <v>9</v>
      </c>
      <c r="K38">
        <f t="shared" si="1"/>
        <v>0.15131227766666666</v>
      </c>
      <c r="L38">
        <f t="shared" si="2"/>
        <v>1.933303140824562</v>
      </c>
      <c r="M38">
        <f t="shared" si="3"/>
        <v>1.9392154185893817</v>
      </c>
    </row>
    <row r="39" spans="1:13" x14ac:dyDescent="0.2">
      <c r="A39" t="s">
        <v>45</v>
      </c>
      <c r="B39">
        <v>150</v>
      </c>
      <c r="C39">
        <v>2.76</v>
      </c>
      <c r="D39">
        <v>15</v>
      </c>
      <c r="E39">
        <v>9</v>
      </c>
      <c r="F39">
        <v>8.8559119479999993</v>
      </c>
      <c r="G39">
        <v>2.6634244379999998</v>
      </c>
      <c r="H39">
        <f t="shared" ref="H39:H58" si="25">H38</f>
        <v>1.933303140824562</v>
      </c>
      <c r="I39">
        <v>2.5304094620000002</v>
      </c>
      <c r="J39">
        <v>9</v>
      </c>
      <c r="K39">
        <f t="shared" si="1"/>
        <v>0.88780814599999991</v>
      </c>
      <c r="L39">
        <f t="shared" si="2"/>
        <v>1.933303140824562</v>
      </c>
      <c r="M39">
        <f t="shared" si="3"/>
        <v>2.1274078918783004</v>
      </c>
    </row>
    <row r="40" spans="1:13" x14ac:dyDescent="0.2">
      <c r="A40" t="s">
        <v>46</v>
      </c>
      <c r="B40">
        <v>150</v>
      </c>
      <c r="C40">
        <v>2.76</v>
      </c>
      <c r="D40">
        <v>15</v>
      </c>
      <c r="E40">
        <v>9</v>
      </c>
      <c r="F40">
        <v>8.3917198400000004</v>
      </c>
      <c r="G40">
        <v>2.2583253600000002</v>
      </c>
      <c r="H40">
        <f t="shared" ref="H40" si="26">H38</f>
        <v>1.933303140824562</v>
      </c>
      <c r="I40">
        <v>2.5304094620000002</v>
      </c>
      <c r="J40">
        <v>9</v>
      </c>
      <c r="K40">
        <f t="shared" si="1"/>
        <v>0.75277512000000002</v>
      </c>
      <c r="L40">
        <f t="shared" si="2"/>
        <v>1.933303140824562</v>
      </c>
      <c r="M40">
        <f t="shared" si="3"/>
        <v>2.0746882695029467</v>
      </c>
    </row>
    <row r="41" spans="1:13" x14ac:dyDescent="0.2">
      <c r="A41" t="s">
        <v>47</v>
      </c>
      <c r="B41">
        <v>150</v>
      </c>
      <c r="C41">
        <v>5.5149999999999997</v>
      </c>
      <c r="D41">
        <v>5</v>
      </c>
      <c r="E41">
        <v>9</v>
      </c>
      <c r="F41">
        <v>4.7572570819999997</v>
      </c>
      <c r="G41">
        <v>0.82462389899999999</v>
      </c>
      <c r="H41">
        <f t="shared" ref="H41" si="27">STDEV(F41:F43)</f>
        <v>0.60250521450200845</v>
      </c>
      <c r="I41">
        <v>0.73781615899999997</v>
      </c>
      <c r="J41">
        <v>9</v>
      </c>
      <c r="K41">
        <f t="shared" si="1"/>
        <v>0.27487463299999998</v>
      </c>
      <c r="L41">
        <f t="shared" si="2"/>
        <v>0.60250521450200845</v>
      </c>
      <c r="M41">
        <f t="shared" si="3"/>
        <v>0.66224511879590009</v>
      </c>
    </row>
    <row r="42" spans="1:13" x14ac:dyDescent="0.2">
      <c r="A42" t="s">
        <v>48</v>
      </c>
      <c r="B42">
        <v>150</v>
      </c>
      <c r="C42">
        <v>5.5149999999999997</v>
      </c>
      <c r="D42">
        <v>5</v>
      </c>
      <c r="E42">
        <v>9</v>
      </c>
      <c r="F42">
        <v>3.6697004620000002</v>
      </c>
      <c r="G42">
        <v>0.34645587900000002</v>
      </c>
      <c r="H42">
        <f t="shared" ref="H42:H58" si="28">H41</f>
        <v>0.60250521450200845</v>
      </c>
      <c r="I42">
        <v>0.73781615899999997</v>
      </c>
      <c r="J42">
        <v>9</v>
      </c>
      <c r="K42">
        <f t="shared" si="1"/>
        <v>0.115485293</v>
      </c>
      <c r="L42">
        <f t="shared" si="2"/>
        <v>0.60250521450200845</v>
      </c>
      <c r="M42">
        <f t="shared" si="3"/>
        <v>0.61347321571638891</v>
      </c>
    </row>
    <row r="43" spans="1:13" x14ac:dyDescent="0.2">
      <c r="A43" t="s">
        <v>49</v>
      </c>
      <c r="B43">
        <v>150</v>
      </c>
      <c r="C43">
        <v>5.5149999999999997</v>
      </c>
      <c r="D43">
        <v>5</v>
      </c>
      <c r="E43">
        <v>9</v>
      </c>
      <c r="F43">
        <v>3.7640869060000002</v>
      </c>
      <c r="G43">
        <v>0.39038029099999999</v>
      </c>
      <c r="H43">
        <f t="shared" ref="H43" si="29">H41</f>
        <v>0.60250521450200845</v>
      </c>
      <c r="I43">
        <v>0.73781615899999997</v>
      </c>
      <c r="J43">
        <v>9</v>
      </c>
      <c r="K43">
        <f t="shared" si="1"/>
        <v>0.13012676366666667</v>
      </c>
      <c r="L43">
        <f t="shared" si="2"/>
        <v>0.60250521450200845</v>
      </c>
      <c r="M43">
        <f t="shared" si="3"/>
        <v>0.61639719996482123</v>
      </c>
    </row>
    <row r="44" spans="1:13" x14ac:dyDescent="0.2">
      <c r="A44" t="s">
        <v>50</v>
      </c>
      <c r="B44">
        <v>150</v>
      </c>
      <c r="C44">
        <v>5.5149999999999997</v>
      </c>
      <c r="D44">
        <v>10</v>
      </c>
      <c r="E44">
        <v>9</v>
      </c>
      <c r="F44">
        <v>9.6961089979999997</v>
      </c>
      <c r="G44">
        <v>1.629084148</v>
      </c>
      <c r="H44">
        <f t="shared" ref="H44" si="30">STDEV(F44:F46)</f>
        <v>4.0197703485004022</v>
      </c>
      <c r="I44">
        <v>3.7884444359999998</v>
      </c>
      <c r="J44">
        <v>9</v>
      </c>
      <c r="K44">
        <f t="shared" si="1"/>
        <v>0.54302804933333337</v>
      </c>
      <c r="L44">
        <f t="shared" si="2"/>
        <v>4.0197703485004022</v>
      </c>
      <c r="M44">
        <f t="shared" si="3"/>
        <v>4.0562831652937898</v>
      </c>
    </row>
    <row r="45" spans="1:13" x14ac:dyDescent="0.2">
      <c r="A45" t="s">
        <v>51</v>
      </c>
      <c r="B45">
        <v>150</v>
      </c>
      <c r="C45">
        <v>5.5149999999999997</v>
      </c>
      <c r="D45">
        <v>10</v>
      </c>
      <c r="E45">
        <v>9</v>
      </c>
      <c r="F45">
        <v>3.376958369</v>
      </c>
      <c r="G45">
        <v>0.56001355900000005</v>
      </c>
      <c r="H45">
        <f t="shared" ref="H45:H58" si="31">H44</f>
        <v>4.0197703485004022</v>
      </c>
      <c r="I45">
        <v>3.7884444359999998</v>
      </c>
      <c r="J45">
        <v>9</v>
      </c>
      <c r="K45">
        <f t="shared" si="1"/>
        <v>0.18667118633333335</v>
      </c>
      <c r="L45">
        <f t="shared" si="2"/>
        <v>4.0197703485004022</v>
      </c>
      <c r="M45">
        <f t="shared" si="3"/>
        <v>4.024102357854499</v>
      </c>
    </row>
    <row r="46" spans="1:13" x14ac:dyDescent="0.2">
      <c r="A46" t="s">
        <v>52</v>
      </c>
      <c r="B46">
        <v>150</v>
      </c>
      <c r="C46">
        <v>5.5149999999999997</v>
      </c>
      <c r="D46">
        <v>10</v>
      </c>
      <c r="E46">
        <v>9</v>
      </c>
      <c r="F46">
        <v>10.840823690000001</v>
      </c>
      <c r="G46">
        <v>2.7056857700000001</v>
      </c>
      <c r="H46">
        <f t="shared" ref="H46" si="32">H44</f>
        <v>4.0197703485004022</v>
      </c>
      <c r="I46">
        <v>3.7884444359999998</v>
      </c>
      <c r="J46">
        <v>9</v>
      </c>
      <c r="K46">
        <f t="shared" si="1"/>
        <v>0.9018952566666667</v>
      </c>
      <c r="L46">
        <f t="shared" si="2"/>
        <v>4.0197703485004022</v>
      </c>
      <c r="M46">
        <f t="shared" si="3"/>
        <v>4.1197049298075799</v>
      </c>
    </row>
    <row r="47" spans="1:13" x14ac:dyDescent="0.2">
      <c r="A47" t="s">
        <v>53</v>
      </c>
      <c r="B47">
        <v>150</v>
      </c>
      <c r="C47">
        <v>5.5149999999999997</v>
      </c>
      <c r="D47">
        <v>15</v>
      </c>
      <c r="E47">
        <v>9</v>
      </c>
      <c r="F47">
        <v>7.1216534810000001</v>
      </c>
      <c r="G47">
        <v>1.2664268059999999</v>
      </c>
      <c r="H47">
        <f t="shared" ref="H47" si="33">STDEV(F47:F49)</f>
        <v>3.7828870183829957</v>
      </c>
      <c r="I47">
        <v>3.5717333920000001</v>
      </c>
      <c r="J47">
        <v>9</v>
      </c>
      <c r="K47">
        <f t="shared" si="1"/>
        <v>0.42214226866666665</v>
      </c>
      <c r="L47">
        <f t="shared" si="2"/>
        <v>3.7828870183829957</v>
      </c>
      <c r="M47">
        <f t="shared" si="3"/>
        <v>3.8063681231385953</v>
      </c>
    </row>
    <row r="48" spans="1:13" x14ac:dyDescent="0.2">
      <c r="A48" t="s">
        <v>54</v>
      </c>
      <c r="B48">
        <v>150</v>
      </c>
      <c r="C48">
        <v>5.5149999999999997</v>
      </c>
      <c r="D48">
        <v>15</v>
      </c>
      <c r="E48">
        <v>9</v>
      </c>
      <c r="F48">
        <v>5.7056090370000003</v>
      </c>
      <c r="G48">
        <v>0.31666478599999998</v>
      </c>
      <c r="H48">
        <f t="shared" ref="H48:H58" si="34">H47</f>
        <v>3.7828870183829957</v>
      </c>
      <c r="I48">
        <v>3.5717333920000001</v>
      </c>
      <c r="J48">
        <v>9</v>
      </c>
      <c r="K48">
        <f t="shared" si="1"/>
        <v>0.10555492866666666</v>
      </c>
      <c r="L48">
        <f t="shared" si="2"/>
        <v>3.7828870183829957</v>
      </c>
      <c r="M48">
        <f t="shared" si="3"/>
        <v>3.7843593958312702</v>
      </c>
    </row>
    <row r="49" spans="1:13" x14ac:dyDescent="0.2">
      <c r="A49" t="s">
        <v>55</v>
      </c>
      <c r="B49">
        <v>150</v>
      </c>
      <c r="C49">
        <v>5.5149999999999997</v>
      </c>
      <c r="D49">
        <v>15</v>
      </c>
      <c r="E49">
        <v>9</v>
      </c>
      <c r="F49">
        <v>12.849997950000001</v>
      </c>
      <c r="G49">
        <v>2.7493667820000001</v>
      </c>
      <c r="H49">
        <f t="shared" ref="H49" si="35">H47</f>
        <v>3.7828870183829957</v>
      </c>
      <c r="I49">
        <v>3.5717333920000001</v>
      </c>
      <c r="J49">
        <v>9</v>
      </c>
      <c r="K49">
        <f t="shared" si="1"/>
        <v>0.91645559399999998</v>
      </c>
      <c r="L49">
        <f t="shared" si="2"/>
        <v>3.7828870183829957</v>
      </c>
      <c r="M49">
        <f t="shared" si="3"/>
        <v>3.8923161548908749</v>
      </c>
    </row>
    <row r="50" spans="1:13" x14ac:dyDescent="0.2">
      <c r="A50" t="s">
        <v>56</v>
      </c>
      <c r="B50">
        <v>150</v>
      </c>
      <c r="C50">
        <v>8.27</v>
      </c>
      <c r="D50">
        <v>5</v>
      </c>
      <c r="E50">
        <v>9</v>
      </c>
      <c r="F50">
        <v>6.6840567719999999</v>
      </c>
      <c r="G50">
        <v>2.6083736879999999</v>
      </c>
      <c r="H50">
        <f t="shared" ref="H50" si="36">STDEV(F50:F52)</f>
        <v>2.0158896604648509</v>
      </c>
      <c r="I50">
        <v>2.3125910460000001</v>
      </c>
      <c r="J50">
        <v>9</v>
      </c>
      <c r="K50">
        <f t="shared" si="1"/>
        <v>0.86945789600000001</v>
      </c>
      <c r="L50">
        <f t="shared" si="2"/>
        <v>2.0158896604648509</v>
      </c>
      <c r="M50">
        <f t="shared" si="3"/>
        <v>2.1953970383704715</v>
      </c>
    </row>
    <row r="51" spans="1:13" x14ac:dyDescent="0.2">
      <c r="A51" t="s">
        <v>57</v>
      </c>
      <c r="B51">
        <v>150</v>
      </c>
      <c r="C51">
        <v>8.27</v>
      </c>
      <c r="D51">
        <v>5</v>
      </c>
      <c r="E51">
        <v>9</v>
      </c>
      <c r="F51">
        <v>4.2289515550000001</v>
      </c>
      <c r="G51">
        <v>0.56486692500000002</v>
      </c>
      <c r="H51">
        <f t="shared" ref="H51:H58" si="37">H50</f>
        <v>2.0158896604648509</v>
      </c>
      <c r="I51">
        <v>2.3125910460000001</v>
      </c>
      <c r="J51">
        <v>9</v>
      </c>
      <c r="K51">
        <f t="shared" si="1"/>
        <v>0.188288975</v>
      </c>
      <c r="L51">
        <f t="shared" si="2"/>
        <v>2.0158896604648509</v>
      </c>
      <c r="M51">
        <f t="shared" si="3"/>
        <v>2.0246638884702914</v>
      </c>
    </row>
    <row r="52" spans="1:13" x14ac:dyDescent="0.2">
      <c r="A52" t="s">
        <v>58</v>
      </c>
      <c r="B52">
        <v>150</v>
      </c>
      <c r="C52">
        <v>8.27</v>
      </c>
      <c r="D52">
        <v>5</v>
      </c>
      <c r="E52">
        <v>9</v>
      </c>
      <c r="F52">
        <v>2.686887376</v>
      </c>
      <c r="G52">
        <v>1.055930115</v>
      </c>
      <c r="H52">
        <f t="shared" ref="H52" si="38">H50</f>
        <v>2.0158896604648509</v>
      </c>
      <c r="I52">
        <v>2.3125910460000001</v>
      </c>
      <c r="J52">
        <v>9</v>
      </c>
      <c r="K52">
        <f t="shared" si="1"/>
        <v>0.351976705</v>
      </c>
      <c r="L52">
        <f t="shared" si="2"/>
        <v>2.0158896604648509</v>
      </c>
      <c r="M52">
        <f t="shared" si="3"/>
        <v>2.0463867484011296</v>
      </c>
    </row>
    <row r="53" spans="1:13" x14ac:dyDescent="0.2">
      <c r="A53" t="s">
        <v>59</v>
      </c>
      <c r="B53">
        <v>150</v>
      </c>
      <c r="C53">
        <v>8.27</v>
      </c>
      <c r="D53">
        <v>10</v>
      </c>
      <c r="E53">
        <v>9</v>
      </c>
      <c r="F53">
        <v>3.1159247360000002</v>
      </c>
      <c r="G53">
        <v>0.56094144700000004</v>
      </c>
      <c r="H53">
        <f t="shared" ref="H53" si="39">STDEV(F53:F55)</f>
        <v>3.2990675636920566</v>
      </c>
      <c r="I53">
        <v>3.1076162709999999</v>
      </c>
      <c r="J53">
        <v>9</v>
      </c>
      <c r="K53">
        <f t="shared" si="1"/>
        <v>0.18698048233333334</v>
      </c>
      <c r="L53">
        <f t="shared" si="2"/>
        <v>3.2990675636920566</v>
      </c>
      <c r="M53">
        <f t="shared" si="3"/>
        <v>3.3043620398767817</v>
      </c>
    </row>
    <row r="54" spans="1:13" x14ac:dyDescent="0.2">
      <c r="A54" t="s">
        <v>60</v>
      </c>
      <c r="B54">
        <v>150</v>
      </c>
      <c r="C54">
        <v>8.27</v>
      </c>
      <c r="D54">
        <v>10</v>
      </c>
      <c r="E54">
        <v>9</v>
      </c>
      <c r="F54">
        <v>4.2034858870000003</v>
      </c>
      <c r="G54">
        <v>1.1001755989999999</v>
      </c>
      <c r="H54">
        <f t="shared" ref="H54:H58" si="40">H53</f>
        <v>3.2990675636920566</v>
      </c>
      <c r="I54">
        <v>3.1076162709999999</v>
      </c>
      <c r="J54">
        <v>9</v>
      </c>
      <c r="K54">
        <f t="shared" si="1"/>
        <v>0.36672519966666667</v>
      </c>
      <c r="L54">
        <f t="shared" si="2"/>
        <v>3.2990675636920566</v>
      </c>
      <c r="M54">
        <f t="shared" si="3"/>
        <v>3.3193876185036899</v>
      </c>
    </row>
    <row r="55" spans="1:13" x14ac:dyDescent="0.2">
      <c r="A55" t="s">
        <v>61</v>
      </c>
      <c r="B55">
        <v>150</v>
      </c>
      <c r="C55">
        <v>8.27</v>
      </c>
      <c r="D55">
        <v>10</v>
      </c>
      <c r="E55">
        <v>9</v>
      </c>
      <c r="F55">
        <v>9.2957010909999997</v>
      </c>
      <c r="G55">
        <v>2.31785665</v>
      </c>
      <c r="H55">
        <f t="shared" ref="H55" si="41">H53</f>
        <v>3.2990675636920566</v>
      </c>
      <c r="I55">
        <v>3.1076162709999999</v>
      </c>
      <c r="J55">
        <v>9</v>
      </c>
      <c r="K55">
        <f t="shared" si="1"/>
        <v>0.77261888333333328</v>
      </c>
      <c r="L55">
        <f t="shared" si="2"/>
        <v>3.2990675636920566</v>
      </c>
      <c r="M55">
        <f t="shared" si="3"/>
        <v>3.3883309650458129</v>
      </c>
    </row>
    <row r="56" spans="1:13" x14ac:dyDescent="0.2">
      <c r="A56" t="s">
        <v>62</v>
      </c>
      <c r="B56">
        <v>150</v>
      </c>
      <c r="C56">
        <v>8.27</v>
      </c>
      <c r="D56">
        <v>15</v>
      </c>
      <c r="E56">
        <v>9</v>
      </c>
      <c r="F56">
        <v>5.2062108800000004</v>
      </c>
      <c r="G56">
        <v>0.92151733700000005</v>
      </c>
      <c r="H56">
        <f t="shared" ref="H56" si="42">STDEV(F56:F58)</f>
        <v>1.0333118723003334</v>
      </c>
      <c r="I56">
        <v>1.504589797</v>
      </c>
      <c r="J56">
        <v>9</v>
      </c>
      <c r="K56">
        <f t="shared" si="1"/>
        <v>0.30717244566666668</v>
      </c>
      <c r="L56">
        <f t="shared" si="2"/>
        <v>1.0333118723003334</v>
      </c>
      <c r="M56">
        <f t="shared" si="3"/>
        <v>1.0780020115072428</v>
      </c>
    </row>
    <row r="57" spans="1:13" x14ac:dyDescent="0.2">
      <c r="A57" t="s">
        <v>63</v>
      </c>
      <c r="B57">
        <v>150</v>
      </c>
      <c r="C57">
        <v>8.27</v>
      </c>
      <c r="D57">
        <v>15</v>
      </c>
      <c r="E57">
        <v>9</v>
      </c>
      <c r="F57">
        <v>5.6690442780000003</v>
      </c>
      <c r="G57">
        <v>0.48291442099999998</v>
      </c>
      <c r="H57">
        <f t="shared" ref="H57:H58" si="43">H56</f>
        <v>1.0333118723003334</v>
      </c>
      <c r="I57">
        <v>1.504589797</v>
      </c>
      <c r="J57">
        <v>9</v>
      </c>
      <c r="K57">
        <f t="shared" si="1"/>
        <v>0.16097147366666667</v>
      </c>
      <c r="L57">
        <f t="shared" si="2"/>
        <v>1.0333118723003334</v>
      </c>
      <c r="M57">
        <f t="shared" si="3"/>
        <v>1.0457749474773428</v>
      </c>
    </row>
    <row r="58" spans="1:13" x14ac:dyDescent="0.2">
      <c r="A58" t="s">
        <v>64</v>
      </c>
      <c r="B58">
        <v>150</v>
      </c>
      <c r="C58">
        <v>8.27</v>
      </c>
      <c r="D58">
        <v>15</v>
      </c>
      <c r="E58">
        <v>9</v>
      </c>
      <c r="F58">
        <v>7.1819151730000002</v>
      </c>
      <c r="G58">
        <v>1.9678715010000001</v>
      </c>
      <c r="H58">
        <f t="shared" ref="H58" si="44">H56</f>
        <v>1.0333118723003334</v>
      </c>
      <c r="I58">
        <v>1.504589797</v>
      </c>
      <c r="J58">
        <v>9</v>
      </c>
      <c r="K58">
        <f t="shared" si="1"/>
        <v>0.65595716700000006</v>
      </c>
      <c r="L58">
        <f t="shared" si="2"/>
        <v>1.0333118723003334</v>
      </c>
      <c r="M58">
        <f t="shared" si="3"/>
        <v>1.2239335073342368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20231006_PL_parameter_location_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Coons, Thomas</cp:lastModifiedBy>
  <dcterms:created xsi:type="dcterms:W3CDTF">2023-10-17T16:57:38Z</dcterms:created>
  <dcterms:modified xsi:type="dcterms:W3CDTF">2023-10-17T16:57:38Z</dcterms:modified>
</cp:coreProperties>
</file>