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5480" windowHeight="8145" activeTab="2"/>
  </bookViews>
  <sheets>
    <sheet name="Pivot" sheetId="8" r:id="rId1"/>
    <sheet name="LatLongs" sheetId="9" r:id="rId2"/>
    <sheet name="Database" sheetId="1" r:id="rId3"/>
    <sheet name="Overall Means" sheetId="7" r:id="rId4"/>
    <sheet name="Other data" sheetId="2" r:id="rId5"/>
    <sheet name="Rules" sheetId="5" r:id="rId6"/>
  </sheets>
  <definedNames>
    <definedName name="_xlnm._FilterDatabase" localSheetId="2" hidden="1">Database!$A$1:$BW$512</definedName>
  </definedNames>
  <calcPr calcId="125725" concurrentCalc="0"/>
  <pivotCaches>
    <pivotCache cacheId="0" r:id="rId7"/>
  </pivotCaches>
</workbook>
</file>

<file path=xl/calcChain.xml><?xml version="1.0" encoding="utf-8"?>
<calcChain xmlns="http://schemas.openxmlformats.org/spreadsheetml/2006/main">
  <c r="J288" i="1"/>
  <c r="J287"/>
  <c r="J286"/>
  <c r="J285"/>
  <c r="J284"/>
  <c r="J283"/>
  <c r="J282"/>
  <c r="J281"/>
  <c r="J280"/>
  <c r="J279"/>
  <c r="AO96"/>
  <c r="AC90"/>
  <c r="AN333"/>
  <c r="AL333"/>
  <c r="AA329"/>
  <c r="AB329"/>
  <c r="AM310"/>
  <c r="AA311"/>
  <c r="AA309"/>
  <c r="BG95"/>
  <c r="BG94"/>
  <c r="BG93"/>
  <c r="BG92"/>
  <c r="AJ28" i="7"/>
  <c r="E9" i="5"/>
</calcChain>
</file>

<file path=xl/comments1.xml><?xml version="1.0" encoding="utf-8"?>
<comments xmlns="http://schemas.openxmlformats.org/spreadsheetml/2006/main">
  <authors>
    <author>Sarah</author>
    <author>Sarah Lester</author>
    <author>Benjamin Ruttenberg</author>
  </authors>
  <commentList>
    <comment ref="E1" authorId="0">
      <text>
        <r>
          <rPr>
            <b/>
            <sz val="8"/>
            <color indexed="81"/>
            <rFont val="Tahoma"/>
          </rPr>
          <t>W = -
E = +</t>
        </r>
        <r>
          <rPr>
            <sz val="8"/>
            <color indexed="81"/>
            <rFont val="Tahoma"/>
          </rPr>
          <t xml:space="preserve">
</t>
        </r>
      </text>
    </comment>
    <comment ref="U1" authorId="1">
      <text>
        <r>
          <rPr>
            <sz val="8"/>
            <color indexed="81"/>
            <rFont val="Tahoma"/>
          </rPr>
          <t>FIA</t>
        </r>
      </text>
    </comment>
    <comment ref="V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High: Highly mobile/migratory
Medium: Mobile
Low: Sedentary or territorial
Sessile: Non-mobile (ie sessile)</t>
        </r>
      </text>
    </comment>
    <comment ref="BR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Trophic level is average of all adult trophic data from FB</t>
        </r>
      </text>
    </comment>
    <comment ref="BU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Herbivore, Detritivore, Omnivore, Invertivore, Planktivore, Piscivore, Filter feeder, Nayaivore</t>
        </r>
      </text>
    </comment>
    <comment ref="J6" authorId="0">
      <text>
        <r>
          <rPr>
            <b/>
            <sz val="8"/>
            <color indexed="81"/>
            <rFont val="Tahoma"/>
          </rPr>
          <t>study says 15 years, even though reserve has been protected since 1985</t>
        </r>
        <r>
          <rPr>
            <sz val="8"/>
            <color indexed="81"/>
            <rFont val="Tahoma"/>
          </rPr>
          <t xml:space="preserve">
</t>
        </r>
      </text>
    </comment>
    <comment ref="H9" authorId="0">
      <text>
        <r>
          <rPr>
            <sz val="8"/>
            <color indexed="81"/>
            <rFont val="Tahoma"/>
          </rPr>
          <t xml:space="preserve">claims enforcement might have been poor until 1999, but cites lack of strong biological response in Acosta 2001
</t>
        </r>
      </text>
    </comment>
    <comment ref="H12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13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50" authorId="1">
      <text>
        <r>
          <rPr>
            <b/>
            <sz val="8"/>
            <color indexed="81"/>
            <rFont val="Tahoma"/>
          </rPr>
          <t>no fishing allowed by law since 1986, but a warden has been on sight since 1989</t>
        </r>
      </text>
    </comment>
    <comment ref="AA50" authorId="1">
      <text>
        <r>
          <rPr>
            <b/>
            <sz val="8"/>
            <color indexed="81"/>
            <rFont val="Tahoma"/>
          </rPr>
          <t>outside is average of S Exumas and N Exumas (either side of ECLSP)</t>
        </r>
      </text>
    </comment>
    <comment ref="AG50" authorId="1">
      <text>
        <r>
          <rPr>
            <sz val="8"/>
            <color indexed="81"/>
            <rFont val="Tahoma"/>
          </rPr>
          <t>average of N and S Exuma</t>
        </r>
      </text>
    </comment>
    <comment ref="AM50" authorId="1">
      <text>
        <r>
          <rPr>
            <b/>
            <sz val="8"/>
            <color indexed="81"/>
            <rFont val="Tahoma"/>
          </rPr>
          <t>average of N Exuma and S Exuma</t>
        </r>
      </text>
    </comment>
    <comment ref="X55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X56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X57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F60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? From Kirsten</t>
        </r>
      </text>
    </comment>
    <comment ref="H72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O88" authorId="0">
      <text>
        <r>
          <rPr>
            <b/>
            <sz val="8"/>
            <color indexed="81"/>
            <rFont val="Tahoma"/>
          </rPr>
          <t>total number of species surveyed across all sites</t>
        </r>
      </text>
    </comment>
    <comment ref="AA92" authorId="0">
      <text>
        <r>
          <rPr>
            <b/>
            <sz val="8"/>
            <color indexed="81"/>
            <rFont val="Tahoma"/>
          </rPr>
          <t>CPUE: # fish per 100 angler hours</t>
        </r>
      </text>
    </comment>
    <comment ref="AG92" authorId="0">
      <text>
        <r>
          <rPr>
            <b/>
            <sz val="8"/>
            <color indexed="81"/>
            <rFont val="Tahoma"/>
          </rPr>
          <t>CPUE: kg per 100 angler hours</t>
        </r>
        <r>
          <rPr>
            <sz val="8"/>
            <color indexed="81"/>
            <rFont val="Tahoma"/>
          </rPr>
          <t xml:space="preserve">
</t>
        </r>
      </text>
    </comment>
    <comment ref="AM92" authorId="0">
      <text>
        <r>
          <rPr>
            <b/>
            <sz val="8"/>
            <color indexed="81"/>
            <rFont val="Tahoma"/>
          </rPr>
          <t>mean FL</t>
        </r>
      </text>
    </comment>
    <comment ref="G119" authorId="0">
      <text>
        <r>
          <rPr>
            <b/>
            <sz val="8"/>
            <color indexed="81"/>
            <rFont val="Tahoma"/>
          </rPr>
          <t xml:space="preserve">entire area reserve from 1990-93, protection removed from part in 93, data collected in 93 and 95: I compare reserve and non reserve data from 1995
</t>
        </r>
      </text>
    </comment>
    <comment ref="O200" authorId="0">
      <text>
        <r>
          <rPr>
            <b/>
            <sz val="8"/>
            <color indexed="81"/>
            <rFont val="Tahoma"/>
          </rPr>
          <t>Fish species common to park and fished area</t>
        </r>
      </text>
    </comment>
    <comment ref="J226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AA234" authorId="0">
      <text>
        <r>
          <rPr>
            <sz val="8"/>
            <color indexed="81"/>
            <rFont val="Tahoma"/>
          </rPr>
          <t xml:space="preserve">density of legal sized….might overlap or be replaced by other Langlois paper
</t>
        </r>
      </text>
    </comment>
    <comment ref="AA235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  <r>
          <rPr>
            <sz val="8"/>
            <color indexed="81"/>
            <rFont val="Tahoma"/>
          </rPr>
          <t xml:space="preserve">
</t>
        </r>
      </text>
    </comment>
    <comment ref="AA237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  <r>
          <rPr>
            <sz val="8"/>
            <color indexed="81"/>
            <rFont val="Tahoma"/>
          </rPr>
          <t xml:space="preserve">
</t>
        </r>
      </text>
    </comment>
    <comment ref="AA238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</text>
    </comment>
    <comment ref="A366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</commentList>
</comments>
</file>

<file path=xl/comments2.xml><?xml version="1.0" encoding="utf-8"?>
<comments xmlns="http://schemas.openxmlformats.org/spreadsheetml/2006/main">
  <authors>
    <author>Sarah</author>
    <author>Sarah Lester</author>
    <author>Benjamin Ruttenberg</author>
  </authors>
  <commentList>
    <comment ref="E1" authorId="0">
      <text>
        <r>
          <rPr>
            <b/>
            <sz val="8"/>
            <color indexed="81"/>
            <rFont val="Tahoma"/>
          </rPr>
          <t>W = -
E = +</t>
        </r>
        <r>
          <rPr>
            <sz val="8"/>
            <color indexed="81"/>
            <rFont val="Tahoma"/>
          </rPr>
          <t xml:space="preserve">
</t>
        </r>
      </text>
    </comment>
    <comment ref="U1" authorId="1">
      <text>
        <r>
          <rPr>
            <sz val="8"/>
            <color indexed="81"/>
            <rFont val="Tahoma"/>
          </rPr>
          <t>FIA</t>
        </r>
      </text>
    </comment>
    <comment ref="V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High: Highly mobile/migratory
Medium: Mobile
Low: Sedentary or territorial
Sessile: Non-mobile (ie sessile)</t>
        </r>
      </text>
    </comment>
    <comment ref="BR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Trophic level is average of all adult trophic data from FB</t>
        </r>
      </text>
    </comment>
    <comment ref="BU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Herbivore, Detritivore, Omnivore, Invertivore, Planktivore, Piscivore, Filter feeder, Nayaivore</t>
        </r>
      </text>
    </comment>
    <comment ref="H232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H234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H236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J358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J359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J360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A450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A455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A459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H469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472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475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</commentList>
</comments>
</file>

<file path=xl/sharedStrings.xml><?xml version="1.0" encoding="utf-8"?>
<sst xmlns="http://schemas.openxmlformats.org/spreadsheetml/2006/main" count="7982" uniqueCount="1074">
  <si>
    <t>text and figure</t>
  </si>
  <si>
    <t>Martell et al (2000) Bull Mar Sci</t>
  </si>
  <si>
    <t>elongatus</t>
  </si>
  <si>
    <t>Ophiodon</t>
  </si>
  <si>
    <t>Canada</t>
  </si>
  <si>
    <t>Howe Sound</t>
  </si>
  <si>
    <t>Whytecliff Marine Park</t>
  </si>
  <si>
    <t>also has size freq data, sex ratio, and egg production, percent reprod; has data for 98 and 2000; averaged across depths and sampling methods</t>
  </si>
  <si>
    <t>Africa</t>
  </si>
  <si>
    <t>Micheli et al (2005) Eco Mono</t>
  </si>
  <si>
    <t>Milazzo et al (2000) Ital J Zool</t>
  </si>
  <si>
    <t>Molluscs</t>
  </si>
  <si>
    <t>161 (molluscan assemblages associated with algae)</t>
  </si>
  <si>
    <t>Parnell et al (2005) MEPS</t>
  </si>
  <si>
    <t>compared zone A (integral reserve) to zone C</t>
  </si>
  <si>
    <t>all fishing except trawling and purse seining permitted</t>
  </si>
  <si>
    <t>San Diego-La Jolla Ecological Reserve</t>
  </si>
  <si>
    <t>kelp forest, boulder reef, submarine canyon and sandy shelf</t>
  </si>
  <si>
    <t>urchin</t>
  </si>
  <si>
    <t>Strongylocentrotus</t>
  </si>
  <si>
    <t>franciscanus</t>
  </si>
  <si>
    <t>abalone</t>
  </si>
  <si>
    <t>corrugata</t>
  </si>
  <si>
    <t>interruptis</t>
  </si>
  <si>
    <t>Crassadoma</t>
  </si>
  <si>
    <t>giganteum</t>
  </si>
  <si>
    <t>Paralabrax</t>
  </si>
  <si>
    <t>clathratus</t>
  </si>
  <si>
    <t>nebulifer</t>
  </si>
  <si>
    <t>Semicossyphus</t>
  </si>
  <si>
    <t>pulcher</t>
  </si>
  <si>
    <t>also has size freq data</t>
  </si>
  <si>
    <t>Red Algae</t>
  </si>
  <si>
    <t>has family level data and some species level data</t>
  </si>
  <si>
    <t>also has data for 1998; frequency data in AppA; more data (eg L data for Serranus and Symphodus and data by species sizes, mobility, fishing value) in AppB, see AL; saved data in Excel sheet</t>
  </si>
  <si>
    <t xml:space="preserve">Table 2 </t>
  </si>
  <si>
    <t>as it by habitat, fishing season, in and out of reserve, for all lobsters and just legal size ones; has time series data, See AL'</t>
  </si>
  <si>
    <t>Sebastes</t>
  </si>
  <si>
    <t>scallop</t>
  </si>
  <si>
    <t>fulgens</t>
  </si>
  <si>
    <t>also has size freq data; also had historical data for 1979</t>
  </si>
  <si>
    <t>3 mollusc spp (2 Tridacna clam sp and 1 trochus sp)</t>
  </si>
  <si>
    <t>"Ecological reserve"</t>
  </si>
  <si>
    <t>Nemeth (2005) MEPS</t>
  </si>
  <si>
    <t>Red Hind Bank Marine Conservation District</t>
  </si>
  <si>
    <t>St Thomas, USVI</t>
  </si>
  <si>
    <t>reserved established in DEC 99; before data from 1997; data from fig 4 and table2; also has size freq and growth rate data</t>
  </si>
  <si>
    <t>Narvarte et al (2006) Fish Res</t>
  </si>
  <si>
    <t>Islote Lobos</t>
  </si>
  <si>
    <t>Argentina</t>
  </si>
  <si>
    <t>octopus</t>
  </si>
  <si>
    <t>Octopus</t>
  </si>
  <si>
    <t>tehuelchus</t>
  </si>
  <si>
    <t>artisanal fishery for octopus</t>
  </si>
  <si>
    <t>also has size freq data; sex ratio data; abundance of recruits</t>
  </si>
  <si>
    <t>Mumby et al (2006) Science</t>
  </si>
  <si>
    <t>Parrotfish</t>
  </si>
  <si>
    <t>Predators of Parrotfish</t>
  </si>
  <si>
    <t>vetula</t>
  </si>
  <si>
    <t>iserti</t>
  </si>
  <si>
    <t>Sparisoma</t>
  </si>
  <si>
    <t>viride</t>
  </si>
  <si>
    <t>aurofrenatum</t>
  </si>
  <si>
    <t>has data by life stage</t>
  </si>
  <si>
    <t>macroalgae</t>
  </si>
  <si>
    <t>also has grazing intensity data</t>
  </si>
  <si>
    <t>Millar &amp; Willis (1999) A &amp; NZ J Stat</t>
  </si>
  <si>
    <t>Pederson &amp; Johnson (2006) JEMBE</t>
  </si>
  <si>
    <t>Tasmania</t>
  </si>
  <si>
    <t>Heliocidaris</t>
  </si>
  <si>
    <t>erythrogramma</t>
  </si>
  <si>
    <t>Maria Island Marine Reserve</t>
  </si>
  <si>
    <t>Crayfish Point Marine Reserve</t>
  </si>
  <si>
    <t>Mercury Passage</t>
  </si>
  <si>
    <t>Derwent Estuary</t>
  </si>
  <si>
    <t>crab</t>
  </si>
  <si>
    <t>Plagusia</t>
  </si>
  <si>
    <t>chabrus</t>
  </si>
  <si>
    <t>Notolabrus</t>
  </si>
  <si>
    <t>fucicola</t>
  </si>
  <si>
    <t>Counter2</t>
  </si>
  <si>
    <t>laticlavius</t>
  </si>
  <si>
    <t>Monocanthids</t>
  </si>
  <si>
    <t>Latridopsis</t>
  </si>
  <si>
    <t>forsteri</t>
  </si>
  <si>
    <t>spectablis</t>
  </si>
  <si>
    <t>Pictilabrus</t>
  </si>
  <si>
    <t>tetricus</t>
  </si>
  <si>
    <t>also has mortality and size freq data for urchins</t>
  </si>
  <si>
    <t>also has 2005 data</t>
  </si>
  <si>
    <t>Pillans et al (2005) MEPS</t>
  </si>
  <si>
    <t>Both</t>
  </si>
  <si>
    <t>Scylla</t>
  </si>
  <si>
    <t>serrata</t>
  </si>
  <si>
    <t>Tripcony Bight reserve</t>
  </si>
  <si>
    <t>Willes Island reserve</t>
  </si>
  <si>
    <t>Moreton Bay Marine Park</t>
  </si>
  <si>
    <t>has data by male/female for size and abundance; sex ratio data</t>
  </si>
  <si>
    <t>Roberts et al (2001) Science</t>
  </si>
  <si>
    <t>Fish (two trap types that account for 70% of fish caught)</t>
  </si>
  <si>
    <t>Acanthuridae, Scaridae, Serranidae, Haemulidae, Lutjanidae</t>
  </si>
  <si>
    <t>Robertson et al (2005) MEPS</t>
  </si>
  <si>
    <t>Los Roques Archipelago</t>
  </si>
  <si>
    <t>Venezuela</t>
  </si>
  <si>
    <t>bahianus</t>
  </si>
  <si>
    <t>intensive fishing</t>
  </si>
  <si>
    <t>Rogers-Bennett et al (2002) Conserv Biol</t>
  </si>
  <si>
    <t>abundance ratio is conservative estimate comparing upper and lower 95CI bounds</t>
  </si>
  <si>
    <t>also has size structure data and data for partially protected area where recreational fishing and professional fishing with fixed nets is allowed</t>
  </si>
  <si>
    <t>recreational tourist activity</t>
  </si>
  <si>
    <t>Figure</t>
  </si>
  <si>
    <t>Use t4 data, also has 3 sampling times before; has population variance data (including for some other inverts)</t>
  </si>
  <si>
    <t>also has capitulum length and mean fresh weight of individuals</t>
  </si>
  <si>
    <t>had data by shallow and deep, has sex ratio data, data by large repro males and females; size structure data, and time series (see AL); female egg production</t>
  </si>
  <si>
    <t>invertmean</t>
  </si>
  <si>
    <t>a bunch</t>
  </si>
  <si>
    <t>also has female:male ratio, growth rate, age at maturity, recruitment, survivorship (10times higher), repro output</t>
  </si>
  <si>
    <t>Serpulids</t>
  </si>
  <si>
    <t>Cutleria</t>
  </si>
  <si>
    <t>multifida</t>
  </si>
  <si>
    <t>Encrusting Red Sponges</t>
  </si>
  <si>
    <t>Green filamentous algae</t>
  </si>
  <si>
    <t>Cutleriales</t>
  </si>
  <si>
    <t>Articulated Corallines</t>
  </si>
  <si>
    <t>Lithophyllum</t>
  </si>
  <si>
    <t>Vermetidae</t>
  </si>
  <si>
    <t>Dark filamentous algae</t>
  </si>
  <si>
    <t>Patella</t>
  </si>
  <si>
    <t>Dictyotales</t>
  </si>
  <si>
    <t>Anacapa Island Marine Reserve</t>
  </si>
  <si>
    <t>1983 to 2001</t>
  </si>
  <si>
    <t>also has data for legal size, juveniles, cumulative egg potential, and time series data</t>
  </si>
  <si>
    <t>Rowe (2002) Fish Res</t>
  </si>
  <si>
    <t>Round Island</t>
  </si>
  <si>
    <t>Duck Islands</t>
  </si>
  <si>
    <t>Newfoundland</t>
  </si>
  <si>
    <t>Homarus</t>
  </si>
  <si>
    <t>americanus</t>
  </si>
  <si>
    <t>also has sex ratio data, prop of ovigerous females, and time series data</t>
  </si>
  <si>
    <t>Russ &amp; Alcala (2003) Eco Apps</t>
  </si>
  <si>
    <t>large predatory reef fish (Serranidae [Epinephelinae], Lutjanidae, Lethrinidae, and Carangidae)</t>
  </si>
  <si>
    <t>also has size structure data</t>
  </si>
  <si>
    <t>Russ et al (2003) MEPS</t>
  </si>
  <si>
    <t>6 distances from reserve boundary</t>
  </si>
  <si>
    <t>also has data at different distances from reserve boundary</t>
  </si>
  <si>
    <t>Russ et al (2004) Eco Apps</t>
  </si>
  <si>
    <t>Acanthuridae, Carangidae</t>
  </si>
  <si>
    <t>also has data at different distances from reserve boundary; also has before after data, but is not comparable to inside outside, so not full BACI</t>
  </si>
  <si>
    <t>Russ et al (2005) MEPS</t>
  </si>
  <si>
    <t>large predatory fishes (Serranidae, Lutjanidae, Lethrinidae)</t>
  </si>
  <si>
    <t>Alegre</t>
  </si>
  <si>
    <t>Bolisong</t>
  </si>
  <si>
    <t>Tandayag</t>
  </si>
  <si>
    <t>Cangmating</t>
  </si>
  <si>
    <t>Masaplod</t>
  </si>
  <si>
    <t>Tambobo</t>
  </si>
  <si>
    <t>Bongalonan</t>
  </si>
  <si>
    <t>Canlucani</t>
  </si>
  <si>
    <t>Binaliwan</t>
  </si>
  <si>
    <t>2002-2003</t>
  </si>
  <si>
    <t>1983 to 1999</t>
  </si>
  <si>
    <t>hard coral</t>
  </si>
  <si>
    <t>Schroeder &amp; Love (2002) CalCOFI Rep</t>
  </si>
  <si>
    <t>Platform Gail de facto reserve</t>
  </si>
  <si>
    <t>also has data at different distances from reserve boundary; size structure data</t>
  </si>
  <si>
    <t>21 species of target and non target fish species</t>
  </si>
  <si>
    <t>also has species level data (see table 5 and AL); also has size structure data for black grouper</t>
  </si>
  <si>
    <t>Rockfishes</t>
  </si>
  <si>
    <t>1995 to 2000</t>
  </si>
  <si>
    <t>levis</t>
  </si>
  <si>
    <t>paucispinis</t>
  </si>
  <si>
    <t>Hexagrammidae</t>
  </si>
  <si>
    <t>Sebastidae</t>
  </si>
  <si>
    <t>Latridae</t>
  </si>
  <si>
    <t>Trophic Group</t>
  </si>
  <si>
    <t>MaxLengthFB (cm)</t>
  </si>
  <si>
    <t>MaxLengthType</t>
  </si>
  <si>
    <t>TL</t>
  </si>
  <si>
    <t>Omnivore</t>
  </si>
  <si>
    <t>Minor</t>
  </si>
  <si>
    <t>Major</t>
  </si>
  <si>
    <t>Piscivore</t>
  </si>
  <si>
    <t>Piscivore-Invertivore</t>
  </si>
  <si>
    <t>Medium</t>
  </si>
  <si>
    <t>Low</t>
  </si>
  <si>
    <t>Detritivore-Herbivore</t>
  </si>
  <si>
    <t>34o 00.400' N. lat.</t>
  </si>
  <si>
    <t>119o 24.600' W. long.</t>
  </si>
  <si>
    <t>34o 04.998' N. lat.</t>
  </si>
  <si>
    <t>119o 21.400' W. long.</t>
  </si>
  <si>
    <t>34o 01.000' N. lat.</t>
  </si>
  <si>
    <t>Planktivore-Omnivore</t>
  </si>
  <si>
    <t>FL</t>
  </si>
  <si>
    <t>Herbivore</t>
  </si>
  <si>
    <t>Invertivore</t>
  </si>
  <si>
    <t>None</t>
  </si>
  <si>
    <t>Aquarium</t>
  </si>
  <si>
    <t>Low-Medium</t>
  </si>
  <si>
    <t>Minor? (probably None</t>
  </si>
  <si>
    <t>Cheilodactylus (=Goniistius)</t>
  </si>
  <si>
    <t>Lipophrys (=Paralipophrys)</t>
  </si>
  <si>
    <t>Invertivore-Piscivore</t>
  </si>
  <si>
    <t>SL</t>
  </si>
  <si>
    <t>Lw</t>
  </si>
  <si>
    <t>group means included</t>
  </si>
  <si>
    <t>.</t>
  </si>
  <si>
    <t>BACI formula</t>
  </si>
  <si>
    <t>??0 in formula</t>
  </si>
  <si>
    <t>taeniopterus</t>
  </si>
  <si>
    <t>rubripinne</t>
  </si>
  <si>
    <t>Invertivore-Planktivore</t>
  </si>
  <si>
    <t>sargus capensis (=capensis; no subsp.)</t>
  </si>
  <si>
    <t>Pagrus (=Chrysophrys)</t>
  </si>
  <si>
    <t>novizelandiae</t>
  </si>
  <si>
    <t>No FB info</t>
  </si>
  <si>
    <t>miniata (=miniatus)</t>
  </si>
  <si>
    <t>Shears &amp; Babcock (2002) Oecol</t>
  </si>
  <si>
    <t>also has survival data and size structure</t>
  </si>
  <si>
    <t>Coralline turf</t>
  </si>
  <si>
    <t>shallow Fucoids</t>
  </si>
  <si>
    <t>Kelp forest</t>
  </si>
  <si>
    <t>Shears &amp; Babcock (2003) MEPS</t>
  </si>
  <si>
    <t>figures and text</t>
  </si>
  <si>
    <t>algae</t>
  </si>
  <si>
    <t>Carpophyllum</t>
  </si>
  <si>
    <t>maschalocarpum</t>
  </si>
  <si>
    <t>turfing algae</t>
  </si>
  <si>
    <t>mixed algae</t>
  </si>
  <si>
    <t>kelp forest</t>
  </si>
  <si>
    <t>gastropod</t>
  </si>
  <si>
    <t>Cookia</t>
  </si>
  <si>
    <t>sulcata</t>
  </si>
  <si>
    <t>limpet</t>
  </si>
  <si>
    <t>stellifera</t>
  </si>
  <si>
    <t>viridis</t>
  </si>
  <si>
    <t>Cantharidus</t>
  </si>
  <si>
    <t>purpureus</t>
  </si>
  <si>
    <t>also has data at different distances in and out of reserve; has data for targets divided up into 3 mobility groups (see AL)</t>
  </si>
  <si>
    <t>also has data by adult vs juvenile; biomass is adult data only; also has time series data (see AL)</t>
  </si>
  <si>
    <t>artisanal and subsistence fishing</t>
  </si>
  <si>
    <t>also had 5 CPUE at 5 distances from reserve boundary (all outside), size structure data and time series data (see AL)</t>
  </si>
  <si>
    <t>Ras Tantor</t>
  </si>
  <si>
    <t>Dagal</t>
  </si>
  <si>
    <t>fasciatus</t>
  </si>
  <si>
    <t>tricornis</t>
  </si>
  <si>
    <t>gibberulus</t>
  </si>
  <si>
    <t>top 10 algal taxa in discriminating reserve from non reserves</t>
  </si>
  <si>
    <t>also has species level algal data</t>
  </si>
  <si>
    <t>Medes Islands</t>
  </si>
  <si>
    <t>octocoral</t>
  </si>
  <si>
    <t>Corallium</t>
  </si>
  <si>
    <t>rubrum</t>
  </si>
  <si>
    <t>Tsounis et al (2006) Mar Biol</t>
  </si>
  <si>
    <t>soft coral</t>
  </si>
  <si>
    <t>Walmsley &amp; White (2003) Environ Conserv</t>
  </si>
  <si>
    <t>Pamilacan Island</t>
  </si>
  <si>
    <t>also has time series data</t>
  </si>
  <si>
    <t>all fish</t>
  </si>
  <si>
    <t>has data also for 1999 and 2001</t>
  </si>
  <si>
    <t>also has data for subsets (target sp, large predators)</t>
  </si>
  <si>
    <t>has data also for 1999, 200 and 2001 separately</t>
  </si>
  <si>
    <t>Westera et al (2003) JEMBE</t>
  </si>
  <si>
    <t>Ningaloo Marine Park</t>
  </si>
  <si>
    <t xml:space="preserve">Mandu sanctuary zone </t>
  </si>
  <si>
    <t>Osprey sanctuary zone</t>
  </si>
  <si>
    <t>Maud sanctuary zone</t>
  </si>
  <si>
    <t>recreationally targeted species only</t>
  </si>
  <si>
    <t>Acropora</t>
  </si>
  <si>
    <t>Turf algae</t>
  </si>
  <si>
    <t>also has data for july 2000</t>
  </si>
  <si>
    <t>Algal assemblage (all algae except turfing sp)</t>
  </si>
  <si>
    <t>Williams &amp; Polunin (2000) Environ Conserv</t>
  </si>
  <si>
    <t>Hol Chan Marine Reserve</t>
  </si>
  <si>
    <t>rare</t>
  </si>
  <si>
    <t>recreational line fishing only in reference area</t>
  </si>
  <si>
    <t>Cayman Islands marine park zones</t>
  </si>
  <si>
    <t>Parque Nacional Punta Frances</t>
  </si>
  <si>
    <t>Caribebean</t>
  </si>
  <si>
    <t>Cuba</t>
  </si>
  <si>
    <t>Lutjanidae, Serranidae, Acanthuridae, Scaridae, Balistidae, or Haemulidae</t>
  </si>
  <si>
    <t>also gives data separated out by tropic group and shows data for "large fish"</t>
  </si>
  <si>
    <t>Williamson et al (2004) Environ Conserv</t>
  </si>
  <si>
    <t>significant recreational fishing pressure</t>
  </si>
  <si>
    <t>high level of surveillance</t>
  </si>
  <si>
    <t>also has data at different distances in and out of reserve</t>
  </si>
  <si>
    <t>Pinguipedidae</t>
  </si>
  <si>
    <t>Willis et al (2003) J App Ecol</t>
  </si>
  <si>
    <t>also has data on egg production and juvenile/adult data</t>
  </si>
  <si>
    <t>Willis &amp; Anderson (2003) MEPS</t>
  </si>
  <si>
    <t>celidotus</t>
  </si>
  <si>
    <t>Cryptic fish assemblage</t>
  </si>
  <si>
    <t>also has some species level data for some of the cryptic fish sp</t>
  </si>
  <si>
    <t>figure, text</t>
  </si>
  <si>
    <t>Chapman &amp; Kramer (1999) MEPS</t>
  </si>
  <si>
    <t>some illegal fishing occurs</t>
  </si>
  <si>
    <t>light exploitation from spearfishing, line fishing, and artisanal trap fishing</t>
  </si>
  <si>
    <t>fish species caught in Antillean fish traps (~47 sp)</t>
  </si>
  <si>
    <t>also has species level data for abundance and size (FL) for 26 fish species</t>
  </si>
  <si>
    <t>Acosta (2001) Proc Gulf Carib Fish Inst</t>
  </si>
  <si>
    <t>Glover's Reef Marine Reserve</t>
  </si>
  <si>
    <t>Taxa</t>
  </si>
  <si>
    <t>Fish</t>
  </si>
  <si>
    <t>Invert</t>
  </si>
  <si>
    <t>Macroalgae</t>
  </si>
  <si>
    <t>Primary</t>
  </si>
  <si>
    <t>Filter feeder</t>
  </si>
  <si>
    <t>Cheilodactylidae</t>
  </si>
  <si>
    <t>No info in FB (but likely Major b/c of size)</t>
  </si>
  <si>
    <t>Big Creek Marine Ecological Reserve</t>
  </si>
  <si>
    <t>Deepwater fishes</t>
  </si>
  <si>
    <t>Davidson (2001) Aqu Conserv</t>
  </si>
  <si>
    <t>Long Island-Kokomohua Marine Reserve</t>
  </si>
  <si>
    <t>also has size structure data, time series, and data by size classes</t>
  </si>
  <si>
    <t>Cole et al (2000) Aqu Conserv</t>
  </si>
  <si>
    <t>Yoklavich et al (2002) CalCOFI Rep</t>
  </si>
  <si>
    <t>also has data for 1997; also has data for economically important species (grouped, not sp level data); size structure data for 3 sp of rockfish</t>
  </si>
  <si>
    <t>Willis et al (2000) MEPS</t>
  </si>
  <si>
    <t>also has data for separately for legal sized P. auratus</t>
  </si>
  <si>
    <t>Poor Knights Island Marine Reserve</t>
  </si>
  <si>
    <t>Denny et al (2004) MEPS</t>
  </si>
  <si>
    <t>first survey was 1 yr prior to implementation</t>
  </si>
  <si>
    <t>No info in FB</t>
  </si>
  <si>
    <t>?Invertivore?</t>
  </si>
  <si>
    <t>Detritivore</t>
  </si>
  <si>
    <t>?Herbivore?</t>
  </si>
  <si>
    <t>live coral (hard and soft coral)</t>
  </si>
  <si>
    <t>xR</t>
  </si>
  <si>
    <t>1989-1999</t>
  </si>
  <si>
    <t>also has time series data (see AL) and data separately for 3 fish families (entered here)</t>
  </si>
  <si>
    <t>GPS coordinates estimated b/c map not specific about which reserve is which; also has time series data (see AL)</t>
  </si>
  <si>
    <t>also has time series data (see AL)</t>
  </si>
  <si>
    <t>maculatus, leopardus and laevis</t>
  </si>
  <si>
    <t>non target species (Chelinus fasciatus, Choerodon fasciatus, Siganus doliatus, Siganus lineatus, Chaetodon aureofasciatus, Chaetodon rainfordii and Chelmon rostratus)</t>
  </si>
  <si>
    <t>Willis &amp; Babcock (2000) Mar FW Res</t>
  </si>
  <si>
    <t>Parapercis</t>
  </si>
  <si>
    <t>colias</t>
  </si>
  <si>
    <t>figure and text</t>
  </si>
  <si>
    <t>size of MPA (km2)</t>
  </si>
  <si>
    <t>Biomass trend</t>
  </si>
  <si>
    <t>Diversity trend</t>
  </si>
  <si>
    <t>Site</t>
  </si>
  <si>
    <t>State/Region</t>
  </si>
  <si>
    <t>Country</t>
  </si>
  <si>
    <t>Reference</t>
  </si>
  <si>
    <t>Lat</t>
  </si>
  <si>
    <t>Long</t>
  </si>
  <si>
    <t>Biomass before-outside</t>
  </si>
  <si>
    <t>Biomass before-inside</t>
  </si>
  <si>
    <t>Biomass after-outside</t>
  </si>
  <si>
    <t>Biomass after-inside</t>
  </si>
  <si>
    <t>Org. size before-outside</t>
  </si>
  <si>
    <t>Org. size before-inside</t>
  </si>
  <si>
    <t>Org. size after-outside</t>
  </si>
  <si>
    <t>Org. size after-inside</t>
  </si>
  <si>
    <t>Diversity before-outside</t>
  </si>
  <si>
    <t>Diversity before-inside</t>
  </si>
  <si>
    <t>Diversity after-outside</t>
  </si>
  <si>
    <t>Diversity after-inside</t>
  </si>
  <si>
    <t>Date of establishment</t>
  </si>
  <si>
    <t>Date of enforcement</t>
  </si>
  <si>
    <t>Biomass ratio</t>
  </si>
  <si>
    <t>Org. size ratio</t>
  </si>
  <si>
    <t>Org. size trend</t>
  </si>
  <si>
    <t>Diversity ratio</t>
  </si>
  <si>
    <t>Family</t>
  </si>
  <si>
    <t>Genus</t>
  </si>
  <si>
    <t>Species</t>
  </si>
  <si>
    <t>Date of Study</t>
  </si>
  <si>
    <t>Sum of Lat</t>
  </si>
  <si>
    <t>Total</t>
  </si>
  <si>
    <t>Age of reserve</t>
  </si>
  <si>
    <t>Method for extracting data (measured with ruler, taken from table, etc.)</t>
  </si>
  <si>
    <t>Length of study</t>
  </si>
  <si>
    <t># species in study</t>
  </si>
  <si>
    <t># species in system</t>
  </si>
  <si>
    <t>level of exploitation around reserve</t>
  </si>
  <si>
    <t>poaching?</t>
  </si>
  <si>
    <t># habitat types within reserve</t>
  </si>
  <si>
    <t>types of habitats within reserve</t>
  </si>
  <si>
    <t>Notes</t>
  </si>
  <si>
    <t>Trophic (or functional) group</t>
  </si>
  <si>
    <t>Mobility of species</t>
  </si>
  <si>
    <t>target species?</t>
  </si>
  <si>
    <t>Abesamis &amp; Russ (2005) Eco Apps</t>
  </si>
  <si>
    <t>Published Year</t>
  </si>
  <si>
    <t>Philippines</t>
  </si>
  <si>
    <t>Apo Island</t>
  </si>
  <si>
    <t>Naso</t>
  </si>
  <si>
    <t>vlamingii</t>
  </si>
  <si>
    <t>Planktivore</t>
  </si>
  <si>
    <t>No</t>
  </si>
  <si>
    <t>Acanthuridae</t>
  </si>
  <si>
    <t>coral reef</t>
  </si>
  <si>
    <t>x</t>
  </si>
  <si>
    <t>Abesamis, et al (2006) Aqu Conserv</t>
  </si>
  <si>
    <t>Balicasag</t>
  </si>
  <si>
    <t>Dataset</t>
  </si>
  <si>
    <t>Barbados</t>
  </si>
  <si>
    <t>"artisanal and subsistence fishing using methods non-destructive to the coral habitat"</t>
  </si>
  <si>
    <t>yes</t>
  </si>
  <si>
    <t>Targeted species</t>
  </si>
  <si>
    <t>Tavolara-Punta Coda Cavallo, North-East Sardinia</t>
  </si>
  <si>
    <t>Molarotto Island</t>
  </si>
  <si>
    <t>Nontargeted species</t>
  </si>
  <si>
    <t>no</t>
  </si>
  <si>
    <t>Abesamis, et al (2006) Fish Bull</t>
  </si>
  <si>
    <t>Acosta &amp; Robertson (2003) Coral Reefs</t>
  </si>
  <si>
    <t>Belize</t>
  </si>
  <si>
    <t>Panulirus</t>
  </si>
  <si>
    <t>argus</t>
  </si>
  <si>
    <t>guttatus</t>
  </si>
  <si>
    <t>Lobster</t>
  </si>
  <si>
    <t>artisal fishing only - mostly free diving, no trap fishing</t>
  </si>
  <si>
    <t>Alcala et al (2005) CJFAS</t>
  </si>
  <si>
    <t>Sumilon</t>
  </si>
  <si>
    <t>Acanthuridae, Carangidae, Lutjanidae, Lethrinidae, and Caesionidae</t>
  </si>
  <si>
    <t>Overall Response</t>
  </si>
  <si>
    <t>Density before-outside</t>
  </si>
  <si>
    <t>Density before-inside</t>
  </si>
  <si>
    <t>Density after-outside</t>
  </si>
  <si>
    <t>Density after-inside</t>
  </si>
  <si>
    <t>Density ratio</t>
  </si>
  <si>
    <t>Density trend</t>
  </si>
  <si>
    <t>Ashworth et al (2004) JEMBE</t>
  </si>
  <si>
    <t>Egypt</t>
  </si>
  <si>
    <t>Tridacna</t>
  </si>
  <si>
    <t>Tectus</t>
  </si>
  <si>
    <t>dentatus</t>
  </si>
  <si>
    <t>+</t>
  </si>
  <si>
    <t>Holothurians</t>
  </si>
  <si>
    <t>-</t>
  </si>
  <si>
    <t>Strombus</t>
  </si>
  <si>
    <t>Clam (Molluscs)</t>
  </si>
  <si>
    <t>Trochus (Molluscs)</t>
  </si>
  <si>
    <t>artisanal Bedouins</t>
  </si>
  <si>
    <t>maxima and squamosa</t>
  </si>
  <si>
    <t>conch</t>
  </si>
  <si>
    <t>Diadematid sea urchins (mostly Diadema setosum and Echinothrix diadema)</t>
  </si>
  <si>
    <t>Distance from the reserve</t>
  </si>
  <si>
    <t>Invertebrate</t>
  </si>
  <si>
    <t>Ashworth &amp; Ormond (2005) Biol Conserv</t>
  </si>
  <si>
    <t>1.2 km of coast</t>
  </si>
  <si>
    <t>Lutjanidae</t>
  </si>
  <si>
    <t>Lethrinidae</t>
  </si>
  <si>
    <t>Serranidae</t>
  </si>
  <si>
    <t>Chaetodontidae</t>
  </si>
  <si>
    <t>Pomacanthidae</t>
  </si>
  <si>
    <t>Siganidae</t>
  </si>
  <si>
    <t>Scaridae</t>
  </si>
  <si>
    <t>no?</t>
  </si>
  <si>
    <t>also has species data in Table 3</t>
  </si>
  <si>
    <t>distance from center of MPA, extending into fished areas (multiple surveys in and out at increasing distances)</t>
  </si>
  <si>
    <t>Ault et al (2006) Bull Mar Sci</t>
  </si>
  <si>
    <t>Florida</t>
  </si>
  <si>
    <t>USA</t>
  </si>
  <si>
    <t>Tortugas Bank NTMR</t>
  </si>
  <si>
    <t>mixed</t>
  </si>
  <si>
    <t>Mycteroperca</t>
  </si>
  <si>
    <t>bonaci</t>
  </si>
  <si>
    <t>Epinephelus</t>
  </si>
  <si>
    <t>Babcock et al (1999) MEPS</t>
  </si>
  <si>
    <t>New Zealand</t>
  </si>
  <si>
    <t>northeastern NZ</t>
  </si>
  <si>
    <t>Tawharanui Marine Park</t>
  </si>
  <si>
    <t>auratus</t>
  </si>
  <si>
    <t>Carnivore</t>
  </si>
  <si>
    <t>Jasus</t>
  </si>
  <si>
    <t>edwardsii</t>
  </si>
  <si>
    <t>Urchin</t>
  </si>
  <si>
    <t>Evechinus</t>
  </si>
  <si>
    <t>Tropical/Temperate</t>
  </si>
  <si>
    <t>Tropical</t>
  </si>
  <si>
    <t>Temperate</t>
  </si>
  <si>
    <t>chloroticus</t>
  </si>
  <si>
    <t>Primary Producer</t>
  </si>
  <si>
    <t>Sparidae</t>
  </si>
  <si>
    <t>Chiappone et al (2000) MEPS</t>
  </si>
  <si>
    <t>Exuma Cays Land and Sea Park</t>
  </si>
  <si>
    <t>Caribbean</t>
  </si>
  <si>
    <t>Bahamas</t>
  </si>
  <si>
    <t>lightly fished with moderate management (artisanal and commercial fishing for Nassau grouper)</t>
  </si>
  <si>
    <t>some</t>
  </si>
  <si>
    <t>Cephalopholis</t>
  </si>
  <si>
    <t>cruentatus</t>
  </si>
  <si>
    <t>fulva</t>
  </si>
  <si>
    <t>adscensionis</t>
  </si>
  <si>
    <t>striatus</t>
  </si>
  <si>
    <t>tigris</t>
  </si>
  <si>
    <t>venenosa</t>
  </si>
  <si>
    <t>also combined species data into 3 grouper size classes (or "growth histories")</t>
  </si>
  <si>
    <t>Cerbère-Banyuls Marine Reserve</t>
  </si>
  <si>
    <t>Mediterranean</t>
  </si>
  <si>
    <t>France</t>
  </si>
  <si>
    <t>Paracentrotus</t>
  </si>
  <si>
    <t>lividus</t>
  </si>
  <si>
    <t>unprotected area has no rules</t>
  </si>
  <si>
    <t>Lecchini et al (2002) Vie et Milieu</t>
  </si>
  <si>
    <t>boulders and walls</t>
  </si>
  <si>
    <t>Australia</t>
  </si>
  <si>
    <t>Lethrinus</t>
  </si>
  <si>
    <t>miniatus</t>
  </si>
  <si>
    <t>Plectropomus</t>
  </si>
  <si>
    <t>Cape Rodney-Okakari Point/Leigh Marine Reserve</t>
  </si>
  <si>
    <t>Benedetti-Cecchi et al (2003) Mar Environ Res</t>
  </si>
  <si>
    <t>Italy</t>
  </si>
  <si>
    <t>Tuscan Archipelago National Park</t>
  </si>
  <si>
    <t>Capraia</t>
  </si>
  <si>
    <t>Giannutri</t>
  </si>
  <si>
    <t>Encrusting coralline algae</t>
  </si>
  <si>
    <t>Filamentous algae</t>
  </si>
  <si>
    <t>Cystoseira</t>
  </si>
  <si>
    <t>amentacea</t>
  </si>
  <si>
    <t>Hydrozoans</t>
  </si>
  <si>
    <t>sessile</t>
  </si>
  <si>
    <t>Spain</t>
  </si>
  <si>
    <t>Gaztelugatxe Marine Reserve</t>
  </si>
  <si>
    <t>Basque Country</t>
  </si>
  <si>
    <t>Barnacle</t>
  </si>
  <si>
    <t>Pollicipes</t>
  </si>
  <si>
    <t>pollicipes</t>
  </si>
  <si>
    <t>Borja et al (2006) Scientia Marina</t>
  </si>
  <si>
    <t>126 fish sp plus hard and soft coral</t>
  </si>
  <si>
    <t>Fish (Lethrinids, Lutjanids, Haemulids), hard coral and algae</t>
  </si>
  <si>
    <t>Fish (Lethrinids), hard coral and algae</t>
  </si>
  <si>
    <t>A bunch of target (Serranid and Lutjanid) and nontarget fish sp and hard and soft coral</t>
  </si>
  <si>
    <t>2 fish sp (Sparid and Pinguiped)</t>
  </si>
  <si>
    <t>Sparid, Pinguiped, Labrids, and cryptic fishes</t>
  </si>
  <si>
    <t>density is average of all groups, diversity is just for cryptic fishes</t>
  </si>
  <si>
    <t>Lobster and conch</t>
  </si>
  <si>
    <t>all fish and all benthos (inverts and algae)</t>
  </si>
  <si>
    <t>all fish, 2 urchin sp and benthos sp (inverts and algae)</t>
  </si>
  <si>
    <t>Different types of algae and sponges</t>
  </si>
  <si>
    <t>4 fish sp (Scarid, Serranid, Sparids)</t>
  </si>
  <si>
    <t>Branch &amp; Odendaal (2003) Biol Conserv</t>
  </si>
  <si>
    <t>Limpet</t>
  </si>
  <si>
    <t>Cymbula</t>
  </si>
  <si>
    <t>oculus</t>
  </si>
  <si>
    <t>No info</t>
  </si>
  <si>
    <t>Other bio response</t>
  </si>
  <si>
    <t>other ratio</t>
  </si>
  <si>
    <t>other trend</t>
  </si>
  <si>
    <t>other before-outside</t>
  </si>
  <si>
    <t>other before-inside</t>
  </si>
  <si>
    <t>other after-outside</t>
  </si>
  <si>
    <t>other after-inside</t>
  </si>
  <si>
    <t>Dwesa-Cwebe</t>
  </si>
  <si>
    <t>South Africa</t>
  </si>
  <si>
    <t>Transkei</t>
  </si>
  <si>
    <t>heavy</t>
  </si>
  <si>
    <t>ruler for figures and tables</t>
  </si>
  <si>
    <t>?</t>
  </si>
  <si>
    <t>text and measuring figures with ruler</t>
  </si>
  <si>
    <t>Ceccherelli et al (2006) Mar Environ Res</t>
  </si>
  <si>
    <t>Cliona</t>
  </si>
  <si>
    <t>Chateau &amp; Wantiez (2005) Cymbium</t>
  </si>
  <si>
    <t>Larégnère islet</t>
  </si>
  <si>
    <t>New Caledonia South Lagoon Marine Park</t>
  </si>
  <si>
    <t>Commercial fish species</t>
  </si>
  <si>
    <t>New Caledonia</t>
  </si>
  <si>
    <t>Edible fish species</t>
  </si>
  <si>
    <t>Labridae</t>
  </si>
  <si>
    <t>in French - abstract and fig legends in English</t>
  </si>
  <si>
    <t>Claudet et al (2006) Biol Conserv</t>
  </si>
  <si>
    <t>Couronne Reserve, Côte Bleue Marine Park</t>
  </si>
  <si>
    <t>commercial and recreational fishing</t>
  </si>
  <si>
    <t>All fish</t>
  </si>
  <si>
    <t>Coris</t>
  </si>
  <si>
    <t>Symphodus</t>
  </si>
  <si>
    <t>julis</t>
  </si>
  <si>
    <t># Species StudiedBinned</t>
  </si>
  <si>
    <t>Cinque Terre</t>
  </si>
  <si>
    <t>small scale fisheries</t>
  </si>
  <si>
    <t>Tunesi et al (2006) Chem &amp; Ecol</t>
  </si>
  <si>
    <t>also has data for target species of professional fishing and scuba diving</t>
  </si>
  <si>
    <t>Cowley et al (2002) SA J Mar Sci</t>
  </si>
  <si>
    <t>Tsitsikamma National Park</t>
  </si>
  <si>
    <t>1994 through 1997</t>
  </si>
  <si>
    <t>Diplodus</t>
  </si>
  <si>
    <t>capensis</t>
  </si>
  <si>
    <t>cervinus hottentotus</t>
  </si>
  <si>
    <t>Pachymetopon</t>
  </si>
  <si>
    <t>grande</t>
  </si>
  <si>
    <t>Dichistius</t>
  </si>
  <si>
    <t>mean individual age (yrs)</t>
  </si>
  <si>
    <t>also has mean mass per individual as another measure of size</t>
  </si>
  <si>
    <t>Cox &amp; Hunt (2005) MEPS</t>
  </si>
  <si>
    <t>Western Sambo Ecological Reserve</t>
  </si>
  <si>
    <t>Florida Keys National Marine Sanctuary</t>
  </si>
  <si>
    <t>Panuliris</t>
  </si>
  <si>
    <t>Barbados Marine Reserve</t>
  </si>
  <si>
    <t>El Hierro Island, Canary Islands</t>
  </si>
  <si>
    <t>Chinijo Archipelago, Canary Islands</t>
  </si>
  <si>
    <t>Cayman Islands</t>
  </si>
  <si>
    <t>Solomon Islands</t>
  </si>
  <si>
    <t>Sex ratio</t>
  </si>
  <si>
    <t>tables</t>
  </si>
  <si>
    <t>Davidson et al (2002) Aqu Conserv</t>
  </si>
  <si>
    <t>lots of tourists on the shores</t>
  </si>
  <si>
    <t>Encrusting calcified rhodophytes</t>
  </si>
  <si>
    <t>Sponge</t>
  </si>
  <si>
    <t>spp.</t>
  </si>
  <si>
    <t>?no</t>
  </si>
  <si>
    <t>Tonga Island Marine Reserve</t>
  </si>
  <si>
    <t>South Island</t>
  </si>
  <si>
    <t>sand and granite reef</t>
  </si>
  <si>
    <t>Grand Total</t>
  </si>
  <si>
    <t>total female egg production</t>
  </si>
  <si>
    <t>almost 9</t>
  </si>
  <si>
    <t>looked for gradient at reserve boundary</t>
  </si>
  <si>
    <t>difference between young and older indviiduals</t>
  </si>
  <si>
    <t>Goni et al (2006) MEPS</t>
  </si>
  <si>
    <t>lobster data along spatial gradient</t>
  </si>
  <si>
    <t>Carcharhinidae</t>
  </si>
  <si>
    <t>High</t>
  </si>
  <si>
    <t>SpeciesResponse</t>
  </si>
  <si>
    <t>CommResponse</t>
  </si>
  <si>
    <t>Composite Response</t>
  </si>
  <si>
    <t>BACI</t>
  </si>
  <si>
    <t>ReproData</t>
  </si>
  <si>
    <t>LifeStageData</t>
  </si>
  <si>
    <t>TimeSeriesData</t>
  </si>
  <si>
    <t>3 fish sp (Sparid, Moronid, Serranid)</t>
  </si>
  <si>
    <t>Fish (Serranids, Labrid, Sebastid) and Inverts (urchin, abalones, lobster, scallop)</t>
  </si>
  <si>
    <t>Fish (Scarids and predators of parrotfish) and macroalgae</t>
  </si>
  <si>
    <t>Fish (Labrids, Monocanthids, Latrid, Cheilodactylid) and Inverts (lobster, crab, urchin)</t>
  </si>
  <si>
    <t>all Fish surveyed by 3 methods</t>
  </si>
  <si>
    <t>Algae and urchin</t>
  </si>
  <si>
    <t>Algae and inverts (urchin, gastropods, limpet)</t>
  </si>
  <si>
    <t>SpilloverData</t>
  </si>
  <si>
    <t>Epstein et al (1999) Coral Reefs</t>
  </si>
  <si>
    <t>Israel</t>
  </si>
  <si>
    <t>Stylophora</t>
  </si>
  <si>
    <t>pistillata</t>
  </si>
  <si>
    <t>Coral</t>
  </si>
  <si>
    <t>Sessile</t>
  </si>
  <si>
    <t>intense reef based tourism outside</t>
  </si>
  <si>
    <t>Coral Beach Reserve</t>
  </si>
  <si>
    <t>Eilat, Gulf of Aqaba</t>
  </si>
  <si>
    <t>has density of coral size classes, also has branch breakage and partial tissue death</t>
  </si>
  <si>
    <t>ns; -</t>
  </si>
  <si>
    <t>text</t>
  </si>
  <si>
    <t>also has coral cover instead of abundance</t>
  </si>
  <si>
    <t>Evans &amp; Russ (2004) Aquat Conserv</t>
  </si>
  <si>
    <t>Lutjanus</t>
  </si>
  <si>
    <t>carponotatus</t>
  </si>
  <si>
    <t>Siganus</t>
  </si>
  <si>
    <t>doliatus</t>
  </si>
  <si>
    <t>Chaetodon</t>
  </si>
  <si>
    <t>aureofasciatus</t>
  </si>
  <si>
    <t>biomass and density of individuals above legal size limit</t>
  </si>
  <si>
    <t>GBRMP</t>
  </si>
  <si>
    <t>AVERAGE</t>
  </si>
  <si>
    <t>Whitsunday Islands</t>
  </si>
  <si>
    <t>Palm Islands</t>
  </si>
  <si>
    <t>Keppel Islands</t>
  </si>
  <si>
    <t>intense recreational fishing</t>
  </si>
  <si>
    <t>Coral (hard and soft)</t>
  </si>
  <si>
    <t>also has hard coral cover (as opposed to hard + soft coral cover)</t>
  </si>
  <si>
    <t>Fanshawe et al (2003) Con Bio</t>
  </si>
  <si>
    <t>Haliotis</t>
  </si>
  <si>
    <t>rufescens</t>
  </si>
  <si>
    <t>Abalone</t>
  </si>
  <si>
    <t>California</t>
  </si>
  <si>
    <t>Gerstle Cove Reserve</t>
  </si>
  <si>
    <t>Bodega Bay Marine Life Refuge</t>
  </si>
  <si>
    <t>- If study is done over two years, I use last year as year of study.  If over longer time period, I take the average</t>
  </si>
  <si>
    <t>recreational harvesting</t>
  </si>
  <si>
    <t>Ferraris et al (2005) MEPS</t>
  </si>
  <si>
    <t>Abore Reef reserve</t>
  </si>
  <si>
    <t>Noumea lagoon</t>
  </si>
  <si>
    <t>Pomacentridae</t>
  </si>
  <si>
    <t>has densities by tropic gr instead of fish family (table 6)</t>
  </si>
  <si>
    <t>Floeter et al (2006) BiolCons</t>
  </si>
  <si>
    <t>Brazil</t>
  </si>
  <si>
    <t>Arquipelago</t>
  </si>
  <si>
    <t>enforced</t>
  </si>
  <si>
    <t>Groupers</t>
  </si>
  <si>
    <t>size frequency data</t>
  </si>
  <si>
    <t>Abrolhos</t>
  </si>
  <si>
    <t>Francour (2000) Cymbium</t>
  </si>
  <si>
    <t>Scandola marine reserve</t>
  </si>
  <si>
    <t>Corsica</t>
  </si>
  <si>
    <t>&gt;17</t>
  </si>
  <si>
    <t>Fish - more than 17 species</t>
  </si>
  <si>
    <t>figures</t>
  </si>
  <si>
    <t>graph</t>
  </si>
  <si>
    <t>Fernando de Noronha</t>
  </si>
  <si>
    <t>Carcharhinus</t>
  </si>
  <si>
    <t>perezi</t>
  </si>
  <si>
    <t>Garla et al (2006) Fish Res</t>
  </si>
  <si>
    <t>- for time series study, use last sampling point for overall response</t>
  </si>
  <si>
    <t>table</t>
  </si>
  <si>
    <t>no protection</t>
  </si>
  <si>
    <t>Fraschetti et al (2005) Mar Environ Res</t>
  </si>
  <si>
    <t>Torre Guaceto</t>
  </si>
  <si>
    <t>strickly enforced</t>
  </si>
  <si>
    <t>no protection in some areas and limited protection in others</t>
  </si>
  <si>
    <t>Galal et al (2002) Mar FW Res</t>
  </si>
  <si>
    <t>Total of 3 families</t>
  </si>
  <si>
    <t>Garcia-Charton et al (2004) Mar Biol</t>
  </si>
  <si>
    <t>Ras Nasrani</t>
  </si>
  <si>
    <t>South Ghargana</t>
  </si>
  <si>
    <t>Nakhlet El Tal</t>
  </si>
  <si>
    <t>El-dakal</t>
  </si>
  <si>
    <t>Ras Atantour</t>
  </si>
  <si>
    <t>Nabq Managed Resource Area</t>
  </si>
  <si>
    <t>multi-gear, multi-species Bedouin fisheries</t>
  </si>
  <si>
    <t>Serranids, Lethrinids, and Lutjanids</t>
  </si>
  <si>
    <t>Cabrera</t>
  </si>
  <si>
    <t>Cabo de Gata</t>
  </si>
  <si>
    <t>Cabo de Palos</t>
  </si>
  <si>
    <t>fish community</t>
  </si>
  <si>
    <t>also has species level data for abundance and biomass</t>
  </si>
  <si>
    <t>Columbretes Islands Marine Reserve</t>
  </si>
  <si>
    <t>Palinurus</t>
  </si>
  <si>
    <t>elephas</t>
  </si>
  <si>
    <t>well enforced, with maybe occasional poaching</t>
  </si>
  <si>
    <t>Goni et al (2001) Mar FW Res</t>
  </si>
  <si>
    <t>figure</t>
  </si>
  <si>
    <t>Guidetti (2006) Eco Apps</t>
  </si>
  <si>
    <t>good enforcement</t>
  </si>
  <si>
    <t>sargus</t>
  </si>
  <si>
    <t>vulgaris</t>
  </si>
  <si>
    <t>Arbacia</t>
  </si>
  <si>
    <t>lixula</t>
  </si>
  <si>
    <t>Algae</t>
  </si>
  <si>
    <t>Guidetti et al (2005) Mar Environ Res</t>
  </si>
  <si>
    <t xml:space="preserve">Miramare </t>
  </si>
  <si>
    <t>negligible</t>
  </si>
  <si>
    <t>Sparus</t>
  </si>
  <si>
    <t>aurata</t>
  </si>
  <si>
    <t>Algal turf</t>
  </si>
  <si>
    <t>Branched erect macroalgae</t>
  </si>
  <si>
    <t>Unbranched erect macroalgae</t>
  </si>
  <si>
    <t>Calcified erect macroalgae</t>
  </si>
  <si>
    <t>Sponges</t>
  </si>
  <si>
    <t>Anthozoans</t>
  </si>
  <si>
    <t>Other sessile invertebrates</t>
  </si>
  <si>
    <t>also has data for 2002, use F1 as reference site, use t4 data</t>
  </si>
  <si>
    <t>also has 2002 data for time series, also has size freq data for fish and urchins, use t4 data</t>
  </si>
  <si>
    <t>Guidetti et al (2005) JMBAssUK</t>
  </si>
  <si>
    <t>~50</t>
  </si>
  <si>
    <t>also has data for 2002, use F1 as reference site, use t4 data, has species level data for 11 fish species, has size freq data</t>
  </si>
  <si>
    <t>Hawkins &amp; Roberts (2003) Biol Conserv</t>
  </si>
  <si>
    <t>St Lucia</t>
  </si>
  <si>
    <t>also has time series data, size freq data</t>
  </si>
  <si>
    <t>fig6</t>
  </si>
  <si>
    <t>Hawkins et al (2006) Biol Conserv</t>
  </si>
  <si>
    <t>Soufriere Marine Management Area</t>
  </si>
  <si>
    <t>Serranidae, Lutjanidae, Haemulidae, Scaridae, Acanthuridae</t>
  </si>
  <si>
    <t>also has biomass data by family, has time series data</t>
  </si>
  <si>
    <t>Jones et al (2004) PNAS</t>
  </si>
  <si>
    <t>Papua New Guinea</t>
  </si>
  <si>
    <t>Tamane Puli Conservation Area</t>
  </si>
  <si>
    <t>Kimbe Bay</t>
  </si>
  <si>
    <t>Acanthuridae, Chaetodontidae, Labridae, Pomacentridae</t>
  </si>
  <si>
    <t>-can only use year of reserve establishment data as before data if you know its within 2 months of establishment</t>
  </si>
  <si>
    <t>time series from 1999-2003 (surveys annually); I used 2003 data; species level density data in Fig 3</t>
  </si>
  <si>
    <t>Branching Scleractinian Coral</t>
  </si>
  <si>
    <t>Jouvenel et al (2004) Rev Ecol</t>
  </si>
  <si>
    <t>Targeted fish species</t>
  </si>
  <si>
    <t>time series (before=1995, after=1998,2001)</t>
  </si>
  <si>
    <t xml:space="preserve">Cape Couronne </t>
  </si>
  <si>
    <t>Inverts (Lobster, bivalves, gastropods, decaopods, polychaete, urchin)</t>
  </si>
  <si>
    <t>Cryptobenthic Fishes (esp Blennids, Gobids, Tripterygids)</t>
  </si>
  <si>
    <t>7 sp of limpet (Cymbula and Scutellastra)</t>
  </si>
  <si>
    <t>Trochus, Tridacna maxima and Holothurians</t>
  </si>
  <si>
    <t>4+</t>
  </si>
  <si>
    <t>Fish (Gobiesocid), Limpet and Mussel</t>
  </si>
  <si>
    <t>Cote Bleue marine park</t>
  </si>
  <si>
    <t>Jouvenel &amp; Pollard (2001) Aqu Conserv</t>
  </si>
  <si>
    <t>Dicentrarchus</t>
  </si>
  <si>
    <t>labrax</t>
  </si>
  <si>
    <t>Moronidae</t>
  </si>
  <si>
    <t>fulviflamma</t>
  </si>
  <si>
    <t>Kaunda-Arara &amp; Rose (2004) Biol Conserv</t>
  </si>
  <si>
    <t>Kenya</t>
  </si>
  <si>
    <t>Malindi Marine Park</t>
  </si>
  <si>
    <t>Watamu Marine Park</t>
  </si>
  <si>
    <t>fishing with traditional gear only</t>
  </si>
  <si>
    <t>Abudefduf</t>
  </si>
  <si>
    <t>sexfasciatus</t>
  </si>
  <si>
    <t>Acanthurus</t>
  </si>
  <si>
    <t>dussumieri</t>
  </si>
  <si>
    <t>Calotomus</t>
  </si>
  <si>
    <t>carolinus</t>
  </si>
  <si>
    <t>Leptoscarus</t>
  </si>
  <si>
    <t>vaigiensis</t>
  </si>
  <si>
    <t>flavomaculatus</t>
  </si>
  <si>
    <t>Cantherhines</t>
  </si>
  <si>
    <t>pardalis</t>
  </si>
  <si>
    <t>mahsena</t>
  </si>
  <si>
    <t>nebulosus</t>
  </si>
  <si>
    <t>Parupeneus</t>
  </si>
  <si>
    <t>barberinus</t>
  </si>
  <si>
    <t>Scarus</t>
  </si>
  <si>
    <t>ghobban</t>
  </si>
  <si>
    <t>sutor</t>
  </si>
  <si>
    <t>Balistapus</t>
  </si>
  <si>
    <t>undulatus</t>
  </si>
  <si>
    <t>auriga</t>
  </si>
  <si>
    <t>Cheilinus</t>
  </si>
  <si>
    <t>chlorourus</t>
  </si>
  <si>
    <t>trilobatus</t>
  </si>
  <si>
    <t>tauvina</t>
  </si>
  <si>
    <t>hexacanthus</t>
  </si>
  <si>
    <t>macronema</t>
  </si>
  <si>
    <t>luridus</t>
  </si>
  <si>
    <t>Tuya et al (2006) Cienc Mar</t>
  </si>
  <si>
    <t>Punta La Restinga-Mar de Las Calmas</t>
  </si>
  <si>
    <t>Isla La Graciosa e islotes del norte de Lanzarote</t>
  </si>
  <si>
    <t>cretense</t>
  </si>
  <si>
    <t>fusca</t>
  </si>
  <si>
    <t>sargus cadenati</t>
  </si>
  <si>
    <t>cervinus cervinus</t>
  </si>
  <si>
    <t>well patrolled</t>
  </si>
  <si>
    <t>also has data for individuals larger than minimum catch size</t>
  </si>
  <si>
    <t>reports results for two seasons - I just reported one, but could get other easily</t>
  </si>
  <si>
    <t>also has size freq data for this species</t>
  </si>
  <si>
    <t>Graham et al (2003) Environ Conserv</t>
  </si>
  <si>
    <t>leopardus and maculatus</t>
  </si>
  <si>
    <t>have species level data for prey species</t>
  </si>
  <si>
    <t>9 fish prey species of the coral trout</t>
  </si>
  <si>
    <t>Hereu et al (2005) Mar Biol</t>
  </si>
  <si>
    <t>Medes Islands Marine Reserve</t>
  </si>
  <si>
    <t>Labrus</t>
  </si>
  <si>
    <t>merula</t>
  </si>
  <si>
    <t>tinca</t>
  </si>
  <si>
    <t>also has urchin survival data</t>
  </si>
  <si>
    <t>Keough &amp; Quinn (2000) Eco Apps</t>
  </si>
  <si>
    <t>Merrett Rifle Range</t>
  </si>
  <si>
    <t>intertidal</t>
  </si>
  <si>
    <t>Turbo</t>
  </si>
  <si>
    <t>Cellana</t>
  </si>
  <si>
    <t>Austrocochlea</t>
  </si>
  <si>
    <t>Nerita</t>
  </si>
  <si>
    <t>Cominella</t>
  </si>
  <si>
    <t>Bembicium</t>
  </si>
  <si>
    <t>Lepsiella</t>
  </si>
  <si>
    <t>1991 and 1997</t>
  </si>
  <si>
    <t>de facto reserve became open to fishing pressure in 1992 when fence was removed</t>
  </si>
  <si>
    <t>Langlois et al (2005) Oecol</t>
  </si>
  <si>
    <t>Tawharanui Marine Reserve</t>
  </si>
  <si>
    <t>also has bivalve survivorship</t>
  </si>
  <si>
    <t>Langlois et al (2005) Ecol</t>
  </si>
  <si>
    <t>Hahei Marine Reserve</t>
  </si>
  <si>
    <t>Bivalve</t>
  </si>
  <si>
    <t>Gastropod</t>
  </si>
  <si>
    <t>Decapod</t>
  </si>
  <si>
    <t>Polychaete</t>
  </si>
  <si>
    <t>Myadora</t>
  </si>
  <si>
    <t>striata</t>
  </si>
  <si>
    <t>Dosinia</t>
  </si>
  <si>
    <t>subrosea</t>
  </si>
  <si>
    <t>Philine</t>
  </si>
  <si>
    <t>angasi</t>
  </si>
  <si>
    <t>Scalpomactra</t>
  </si>
  <si>
    <t>scalpellum</t>
  </si>
  <si>
    <t>Amalda</t>
  </si>
  <si>
    <t>novaezelandiae</t>
  </si>
  <si>
    <t>Marginella</t>
  </si>
  <si>
    <t>pygmaea</t>
  </si>
  <si>
    <t>Pagurus</t>
  </si>
  <si>
    <t>Sigalion</t>
  </si>
  <si>
    <t>capense</t>
  </si>
  <si>
    <t>Ovalipes</t>
  </si>
  <si>
    <t>catharus</t>
  </si>
  <si>
    <t>Echinocardium</t>
  </si>
  <si>
    <t>cordatum</t>
  </si>
  <si>
    <t>additional data in online appendices?</t>
  </si>
  <si>
    <t>Kelly (2002) Coast Manag</t>
  </si>
  <si>
    <t>La Mesa et al (2006) Mar Biol</t>
  </si>
  <si>
    <t>Ustica Island Marine Reserve</t>
  </si>
  <si>
    <t>Blenniidae</t>
  </si>
  <si>
    <t>trigloides</t>
  </si>
  <si>
    <t>Parablennius</t>
  </si>
  <si>
    <t>gattorugine</t>
  </si>
  <si>
    <t>sanguinolentus</t>
  </si>
  <si>
    <t>zvonimiri</t>
  </si>
  <si>
    <t>Gobiidae</t>
  </si>
  <si>
    <t>Gobius</t>
  </si>
  <si>
    <t>bucchichi</t>
  </si>
  <si>
    <t>paganellus</t>
  </si>
  <si>
    <t>Scorpaenidae</t>
  </si>
  <si>
    <t>Scorpaena</t>
  </si>
  <si>
    <t>maderensis</t>
  </si>
  <si>
    <t>Tripterygiidae</t>
  </si>
  <si>
    <t>Tripterygion</t>
  </si>
  <si>
    <t>delaisi</t>
  </si>
  <si>
    <t>melanurus</t>
  </si>
  <si>
    <t>tripteronotus</t>
  </si>
  <si>
    <t>27+</t>
  </si>
  <si>
    <t>differents kinds of algae and inverts (serpulids, sponges, hydrozoans, vermetids, and limpets)</t>
  </si>
  <si>
    <t>Commercial and Edible fish species</t>
  </si>
  <si>
    <t>4 fish sp (3 Sparids, 1 Dichistid)</t>
  </si>
  <si>
    <t>Fish (Serranids, a Lutjanid, a Siganid and a Chaetodontid) and Coral (hard and soft)</t>
  </si>
  <si>
    <t>Fish from 9 families</t>
  </si>
  <si>
    <t>Fish (2 Sparids and a labrid), Inverts (Urchins, sponges, anthozoans, and other sessiles), and Algae</t>
  </si>
  <si>
    <t>FIA</t>
  </si>
  <si>
    <t>Fish (3 sp of Sparid) and an Urchin</t>
  </si>
  <si>
    <t>6+</t>
  </si>
  <si>
    <t>Coral and Algae</t>
  </si>
  <si>
    <t>2 fish species (1 moronid and 1 sparid)</t>
  </si>
  <si>
    <t>fish spp common to park and fished area</t>
  </si>
  <si>
    <t>3 sp Labrid and 3 sp of Sparid</t>
  </si>
  <si>
    <t>tramoserica</t>
  </si>
  <si>
    <t>nanum</t>
  </si>
  <si>
    <t>constricta</t>
  </si>
  <si>
    <t>atramentosa</t>
  </si>
  <si>
    <t>vinosa</t>
  </si>
  <si>
    <t>eburnea</t>
  </si>
  <si>
    <t>7 sp of gastropod</t>
  </si>
  <si>
    <t>didn't add to overall means b/c more complete data in other Langlois paper</t>
  </si>
  <si>
    <t>1 fish sp (Sparid) and Inverts (Lobster, bivalves, gastropods, decaopods, polychaete, urchin)</t>
  </si>
  <si>
    <t>Willis &amp; Millar (2005) Ecol Lett</t>
  </si>
  <si>
    <t>has survival probability data and data by size class, and time series data (2 times a year); I used May 2002 data</t>
  </si>
  <si>
    <t>has survival probability data and data by size class, and time series data (once a year); I used May 1999 data</t>
  </si>
  <si>
    <t>Shears et al (2006) Biol Conserv</t>
  </si>
  <si>
    <t>fully fished</t>
  </si>
  <si>
    <t>has time series data from 1977-2005, out, in and at partially protected area; legal and sub legal lobster in density data, only legal size in biomass; also has weight distribution data</t>
  </si>
  <si>
    <t>Lasiak (2006) J Moll Stud</t>
  </si>
  <si>
    <t>some illegal exploitation at north end of park; sampled at south end</t>
  </si>
  <si>
    <t>appendix</t>
  </si>
  <si>
    <t>BACI checked</t>
  </si>
  <si>
    <t>REVERSE BACI</t>
  </si>
  <si>
    <t>checked BACI</t>
  </si>
  <si>
    <t>also has data on combined fish species that prey on urchins; data on some individual fish species in App3; has data for other times of year</t>
  </si>
  <si>
    <t>all benthos (invertebrates and algae)</t>
  </si>
  <si>
    <t>Inverts&amp;Algae</t>
  </si>
  <si>
    <t>has data for other times of year</t>
  </si>
  <si>
    <t>I&amp;A</t>
  </si>
  <si>
    <t>benthos species most contributing to community dissimilarity</t>
  </si>
  <si>
    <t>has species data in App4</t>
  </si>
  <si>
    <t>has data by habitat type (subtidal and intertidal); two sample times in one year, averaged those times</t>
  </si>
  <si>
    <t>miniata</t>
  </si>
  <si>
    <t>Scutellastra</t>
  </si>
  <si>
    <t>cochlear</t>
  </si>
  <si>
    <t>aphanes</t>
  </si>
  <si>
    <t>granularis</t>
  </si>
  <si>
    <t>barbara</t>
  </si>
  <si>
    <t>longicosta</t>
  </si>
  <si>
    <t>Lincoln-Smith et al (2006) CJFAS</t>
  </si>
  <si>
    <t>Arnavon Islands Marine Conservation Area</t>
  </si>
  <si>
    <t>likely little, b/c no one lives on island and reserve established with community support</t>
  </si>
  <si>
    <t>reserve created in Aug 95</t>
  </si>
  <si>
    <t>Trochus</t>
  </si>
  <si>
    <t>niloticus</t>
  </si>
  <si>
    <t>topshell</t>
  </si>
  <si>
    <t>clam</t>
  </si>
  <si>
    <t>maxima</t>
  </si>
  <si>
    <t>Holothurian</t>
  </si>
  <si>
    <t>Holothuria</t>
  </si>
  <si>
    <t>fuscogilva</t>
  </si>
  <si>
    <t>also has species level abundance data for one Holothurian</t>
  </si>
  <si>
    <t>Lipcius et al (2001) Mar FW Res</t>
  </si>
  <si>
    <t>some poaching</t>
  </si>
  <si>
    <t>Lobster, adult</t>
  </si>
  <si>
    <t>also has size structure data and size data by sex and mortality data</t>
  </si>
  <si>
    <t>Lloret &amp; Planes (2003) MEPS</t>
  </si>
  <si>
    <t>This reserve was used in Halpern, but some fishing practices are allowed within 70% of the reserve</t>
  </si>
  <si>
    <t>some fishing allowed within part of reserve - CUT?</t>
  </si>
  <si>
    <t>Halpern</t>
  </si>
  <si>
    <t>Proceedings of Internat Coral Reef Symposium</t>
  </si>
  <si>
    <t>Castilla &amp; Bustamante 1989</t>
  </si>
  <si>
    <t>Castilla &amp; Duran 1985</t>
  </si>
  <si>
    <t>Looe Key Reef</t>
  </si>
  <si>
    <t>Cole et al. 1990</t>
  </si>
  <si>
    <t>Davis 1977</t>
  </si>
  <si>
    <t>Fort Jefferson control</t>
  </si>
  <si>
    <t>Davis 1989</t>
  </si>
  <si>
    <t>Duran et al. 1987</t>
  </si>
  <si>
    <t>Governor Island</t>
  </si>
  <si>
    <t>Edgar &amp; Barrett 1999</t>
  </si>
  <si>
    <t>Ninepin</t>
  </si>
  <si>
    <t>Tinderbox</t>
  </si>
  <si>
    <t>Hockey &amp; Bosman 1986</t>
  </si>
  <si>
    <t>Hluleka</t>
  </si>
  <si>
    <t>Isi laka</t>
  </si>
  <si>
    <t>Hunt et al. 1991 (cited in Childress 1997)</t>
  </si>
  <si>
    <t>Lasiak 1993</t>
  </si>
  <si>
    <t>MacDiarmid &amp; Breen 1993</t>
  </si>
  <si>
    <t>Proceedings ITRS</t>
  </si>
  <si>
    <t>McClanahan &amp; Muthiga 1988</t>
  </si>
  <si>
    <t>Mehuin</t>
  </si>
  <si>
    <t>Moreno et al. 1984</t>
  </si>
  <si>
    <t>Oliva &amp; Castilla 1986</t>
  </si>
  <si>
    <t>Manuel Antoino NP</t>
  </si>
  <si>
    <t>Costa Rica</t>
  </si>
  <si>
    <t>Ortega 1987</t>
  </si>
  <si>
    <t>Hopkins</t>
  </si>
  <si>
    <t>Paddack &amp; Estes, 2000</t>
  </si>
  <si>
    <t>Point Lobos</t>
  </si>
  <si>
    <t>Narangasset Bay</t>
  </si>
  <si>
    <t>Rhode Island</t>
  </si>
  <si>
    <t>Rice et al. 1989</t>
  </si>
  <si>
    <t>Sala &amp; Zabala 1996</t>
  </si>
  <si>
    <t>Siegfried et al. 1985</t>
  </si>
  <si>
    <t>Stoner &amp; Ray 1996</t>
  </si>
  <si>
    <t>"Prison reserve"</t>
  </si>
  <si>
    <t>Vancouver Island</t>
  </si>
  <si>
    <t>Wallace 1999</t>
  </si>
  <si>
    <t>Kisite</t>
  </si>
  <si>
    <t>Watson &amp; Ormond 1994</t>
  </si>
  <si>
    <t>Weil &amp; Laughlin 1984</t>
  </si>
  <si>
    <t>This reserve was used in Halpern, but some fishing practices are allowed within 70% of the reserve; also data on physiological condition and reproduction (GSI)</t>
  </si>
  <si>
    <t>Las Cruces</t>
  </si>
  <si>
    <t>Chile</t>
  </si>
  <si>
    <t>intense invert harvesting</t>
  </si>
  <si>
    <t>sanguineus</t>
  </si>
  <si>
    <t xml:space="preserve">Fissurella </t>
  </si>
  <si>
    <t>crassa</t>
  </si>
  <si>
    <t>mussel</t>
  </si>
  <si>
    <t>Perumytilus</t>
  </si>
  <si>
    <t>purpuratus</t>
  </si>
  <si>
    <t xml:space="preserve">has data on percent of individuals parasitized, </t>
  </si>
  <si>
    <t>also has size freq data for clingfish and parasite prevalence</t>
  </si>
  <si>
    <t>has parasite prevalence data</t>
  </si>
  <si>
    <t>Loot et al (2005) Con Biol</t>
  </si>
  <si>
    <t>no people observed in reserve during study</t>
  </si>
  <si>
    <t>Macpherson (2000) Mar Biol</t>
  </si>
  <si>
    <t>Dentex</t>
  </si>
  <si>
    <t>dentex</t>
  </si>
  <si>
    <t>marginatus</t>
  </si>
  <si>
    <t>? (Mierde! Damn Frenchies!)</t>
  </si>
  <si>
    <t>also has data for 97 and 98; use L'Estartit as reference site; also has mortality and age structure data for a different group of fish species</t>
  </si>
  <si>
    <t>Maliao et al (2004) Fish Res</t>
  </si>
  <si>
    <t>Sagay Marine Reserve</t>
  </si>
  <si>
    <t>asinina</t>
  </si>
  <si>
    <t>Maca Reef</t>
  </si>
  <si>
    <t>Carbin Reef</t>
  </si>
  <si>
    <t>paired to Molocaboc; also has sex ratio data and gonad development stage</t>
  </si>
  <si>
    <t>10+</t>
  </si>
  <si>
    <t>molluscs (clams, trochus and conch), octopus spp, urchins and holothurians</t>
  </si>
  <si>
    <t>12+</t>
  </si>
  <si>
    <t>8 fish families</t>
  </si>
  <si>
    <t>density is 8 families, size is 3 families</t>
  </si>
  <si>
    <t>1 sparid and 1 lobster</t>
  </si>
  <si>
    <t>Fish and Invert</t>
  </si>
  <si>
    <t>8 sp of Serranid</t>
  </si>
  <si>
    <t>7+</t>
  </si>
  <si>
    <t>Different kinds of algae and hydrozoans</t>
  </si>
  <si>
    <t>Invert and Algae</t>
  </si>
  <si>
    <t>algalmean</t>
  </si>
  <si>
    <t>Paired to Panal; also has sex ratio data and gonad development stage</t>
  </si>
  <si>
    <t>Manriquez &amp; Castilla (2001) MEPS</t>
  </si>
  <si>
    <t>South America</t>
  </si>
  <si>
    <t>Concholepas</t>
  </si>
  <si>
    <t>concholepas</t>
  </si>
  <si>
    <t>small scale fishery divers</t>
  </si>
  <si>
    <t>also has data for 1991 and a semi protected area; also has egg production and egg capsule data</t>
  </si>
  <si>
    <t>Trophic Level</t>
  </si>
  <si>
    <t>Balistidae</t>
  </si>
  <si>
    <t>Haemulidae</t>
  </si>
  <si>
    <t>Gaterin (=Plectorhinchus)</t>
  </si>
  <si>
    <t>Mullidae</t>
  </si>
  <si>
    <t>Monacanthidae</t>
  </si>
  <si>
    <t>Deleted 3 species with very low values</t>
  </si>
  <si>
    <t>Sicyases</t>
  </si>
  <si>
    <t>Gobiesocidae</t>
  </si>
  <si>
    <t>Counter</t>
  </si>
  <si>
    <t>Brown algae</t>
  </si>
  <si>
    <t>Dichistiidae</t>
  </si>
  <si>
    <t>Mayfield et al (2005) Mar FW Res</t>
  </si>
  <si>
    <t>commercial fishery</t>
  </si>
  <si>
    <t>lalandii</t>
  </si>
  <si>
    <t>Betty's Bay</t>
  </si>
  <si>
    <t>amentacea var. stricta</t>
  </si>
  <si>
    <t>Articulated corallines</t>
  </si>
  <si>
    <t>Erect algae</t>
  </si>
  <si>
    <t>Encrusting corallines</t>
  </si>
  <si>
    <t>Peyssonnelia</t>
  </si>
  <si>
    <t>Caulerpa</t>
  </si>
  <si>
    <t>racemosa</t>
  </si>
  <si>
    <t>also has size freq data; lookout point and whytecliff park sites average (both park of whytecliff marine park) and compared to bird islets as reference site; no reference data for Porteau Cove NTZ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</si>
</sst>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i/>
      <sz val="10"/>
      <name val="Arial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5" fillId="0" borderId="0" xfId="0" applyFont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0" xfId="0" quotePrefix="1"/>
    <xf numFmtId="0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 applyBorder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4" fillId="2" borderId="1" xfId="0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3" borderId="0" xfId="0" applyFill="1"/>
    <xf numFmtId="0" fontId="1" fillId="2" borderId="0" xfId="1" applyNumberFormat="1" applyFont="1" applyFill="1" applyBorder="1" applyAlignment="1" applyProtection="1"/>
    <xf numFmtId="0" fontId="0" fillId="4" borderId="0" xfId="0" applyFill="1" applyBorder="1"/>
    <xf numFmtId="3" fontId="0" fillId="2" borderId="0" xfId="0" applyNumberFormat="1" applyFill="1"/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horizontal="left"/>
    </xf>
    <xf numFmtId="0" fontId="4" fillId="6" borderId="0" xfId="0" applyFont="1" applyFill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3" fontId="0" fillId="6" borderId="0" xfId="0" applyNumberFormat="1" applyFill="1"/>
    <xf numFmtId="0" fontId="0" fillId="0" borderId="0" xfId="0" applyNumberFormat="1"/>
    <xf numFmtId="0" fontId="0" fillId="6" borderId="0" xfId="0" applyNumberFormat="1" applyFill="1"/>
    <xf numFmtId="0" fontId="0" fillId="2" borderId="0" xfId="0" applyNumberForma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/>
    <xf numFmtId="164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0" fillId="3" borderId="0" xfId="0" applyNumberFormat="1" applyFill="1"/>
    <xf numFmtId="0" fontId="0" fillId="7" borderId="0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3" xfId="0" applyFill="1" applyBorder="1"/>
    <xf numFmtId="0" fontId="0" fillId="8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NumberFormat="1" applyFill="1" applyBorder="1"/>
    <xf numFmtId="0" fontId="0" fillId="0" borderId="0" xfId="0" applyNumberFormat="1" applyFill="1" applyBorder="1"/>
    <xf numFmtId="0" fontId="0" fillId="0" borderId="1" xfId="0" applyFill="1" applyBorder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164" fontId="0" fillId="0" borderId="0" xfId="0" applyNumberFormat="1" applyFill="1"/>
    <xf numFmtId="49" fontId="4" fillId="0" borderId="1" xfId="0" applyNumberFormat="1" applyFont="1" applyFill="1" applyBorder="1"/>
    <xf numFmtId="49" fontId="0" fillId="0" borderId="1" xfId="0" applyNumberFormat="1" applyFill="1" applyBorder="1"/>
    <xf numFmtId="0" fontId="4" fillId="0" borderId="0" xfId="0" quotePrefix="1" applyNumberFormat="1" applyFont="1" applyBorder="1"/>
    <xf numFmtId="0" fontId="4" fillId="0" borderId="0" xfId="0" quotePrefix="1" applyNumberFormat="1" applyFont="1"/>
    <xf numFmtId="0" fontId="0" fillId="0" borderId="0" xfId="0" applyNumberFormat="1" applyAlignment="1">
      <alignment horizontal="left"/>
    </xf>
    <xf numFmtId="49" fontId="0" fillId="0" borderId="0" xfId="0" applyNumberFormat="1" applyFill="1" applyBorder="1"/>
    <xf numFmtId="0" fontId="0" fillId="0" borderId="1" xfId="0" applyNumberFormat="1" applyFill="1" applyBorder="1" applyAlignment="1">
      <alignment wrapText="1"/>
    </xf>
    <xf numFmtId="0" fontId="0" fillId="0" borderId="1" xfId="0" applyFill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NumberFormat="1" applyFill="1" applyAlignment="1"/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NumberFormat="1" applyFill="1" applyBorder="1" applyAlignment="1"/>
    <xf numFmtId="0" fontId="4" fillId="0" borderId="1" xfId="0" quotePrefix="1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8" borderId="0" xfId="0" applyFill="1"/>
    <xf numFmtId="3" fontId="0" fillId="0" borderId="0" xfId="0" applyNumberFormat="1" applyFill="1"/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left"/>
    </xf>
    <xf numFmtId="0" fontId="4" fillId="0" borderId="0" xfId="0" applyFont="1" applyFill="1" applyBorder="1"/>
    <xf numFmtId="0" fontId="4" fillId="9" borderId="0" xfId="0" applyNumberFormat="1" applyFont="1" applyFill="1"/>
    <xf numFmtId="0" fontId="4" fillId="9" borderId="0" xfId="0" applyNumberFormat="1" applyFont="1" applyFill="1" applyBorder="1"/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4" fillId="0" borderId="1" xfId="0" applyNumberFormat="1" applyFont="1" applyFill="1" applyBorder="1"/>
    <xf numFmtId="0" fontId="0" fillId="9" borderId="0" xfId="0" applyNumberFormat="1" applyFill="1"/>
    <xf numFmtId="0" fontId="0" fillId="9" borderId="0" xfId="0" applyNumberFormat="1" applyFill="1" applyBorder="1"/>
    <xf numFmtId="0" fontId="8" fillId="9" borderId="1" xfId="0" applyNumberFormat="1" applyFont="1" applyFill="1" applyBorder="1" applyAlignment="1"/>
    <xf numFmtId="0" fontId="0" fillId="0" borderId="2" xfId="0" applyFill="1" applyBorder="1"/>
    <xf numFmtId="49" fontId="0" fillId="0" borderId="0" xfId="0" applyNumberFormat="1" applyFill="1"/>
    <xf numFmtId="164" fontId="4" fillId="0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/>
    <xf numFmtId="164" fontId="0" fillId="8" borderId="0" xfId="0" applyNumberFormat="1" applyFill="1"/>
    <xf numFmtId="0" fontId="0" fillId="8" borderId="0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8" fillId="0" borderId="0" xfId="0" applyFont="1" applyFill="1" applyBorder="1"/>
    <xf numFmtId="0" fontId="0" fillId="8" borderId="0" xfId="0" applyFill="1" applyBorder="1" applyAlignment="1"/>
    <xf numFmtId="0" fontId="4" fillId="0" borderId="0" xfId="0" applyNumberFormat="1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1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en Grorud-Colvert" refreshedDate="39457.455255439818" createdVersion="1" refreshedVersion="2" recordCount="512" upgradeOnRefresh="1">
  <cacheSource type="worksheet">
    <worksheetSource ref="A1:BW513" sheet="Database"/>
  </cacheSource>
  <cacheFields count="75">
    <cacheField name="Site" numFmtId="0">
      <sharedItems count="94">
        <s v="Apo Island"/>
        <s v="Balicasag"/>
        <s v="Glover's Reef Marine Reserve"/>
        <s v="Sumilon"/>
        <s v="Ras Tantor"/>
        <s v="Dagal"/>
        <s v="South Ghargana"/>
        <s v="Tortugas Bank NTMR"/>
        <s v="Cape Rodney-Okakari Point/Leigh Marine Reserve"/>
        <s v="Tawharanui Marine Park"/>
        <s v="Exuma Cays Land and Sea Park"/>
        <s v="Cerbère-Banyuls Marine Reserve"/>
        <s v="Capraia"/>
        <s v="Giannutri"/>
        <s v="Gaztelugatxe Marine Reserve"/>
        <s v="Tonga Island Marine Reserve"/>
        <s v="Dwesa-Cwebe"/>
        <s v="Molarotto Island"/>
        <s v="Larégnère islet"/>
        <s v="Couronne Reserve, Côte Bleue Marine Park"/>
        <s v="Tsitsikamma National Park"/>
        <s v="Western Sambo Ecological Reserve"/>
        <s v="Coral Beach Reserve"/>
        <s v="Whitsunday Islands"/>
        <s v="Palm Islands"/>
        <s v="Keppel Islands"/>
        <s v="Gerstle Cove Reserve"/>
        <s v="Bodega Bay Marine Life Refuge"/>
        <s v="Abore Reef reserve"/>
        <s v="Arquipelago"/>
        <s v="Scandola marine reserve"/>
        <s v="Ras Nasrani"/>
        <s v="Nakhlet El Tal"/>
        <s v="El-dakal"/>
        <s v="Ras Atantour"/>
        <s v="Cabo de Gata"/>
        <s v="Cabo de Palos"/>
        <s v="Cabrera"/>
        <s v="Columbretes Islands Marine Reserve"/>
        <s v="Torre Guaceto"/>
        <s v="Miramare "/>
        <s v="Soufriere Marine Management Area"/>
        <s v="Tamane Puli Conservation Area"/>
        <s v="Cape Couronne "/>
        <s v="Malindi Marine Park"/>
        <s v="Watamu Marine Park"/>
        <s v="Medes Islands Marine Reserve"/>
        <s v="Merrett Rifle Range"/>
        <s v="Tawharanui Marine Reserve"/>
        <s v="Hahei Marine Reserve"/>
        <s v="Ustica Island Marine Reserve"/>
        <s v="Arnavon Islands Marine Conservation Area"/>
        <s v="Las Cruces"/>
        <s v="Medes Islands"/>
        <s v="Carbin Reef"/>
        <s v="Maca Reef"/>
        <s v="Whytecliff Marine Park"/>
        <s v="Betty's Bay"/>
        <s v="San Diego-La Jolla Ecological Reserve"/>
        <s v="Red Hind Bank Marine Conservation District"/>
        <s v="Islote Lobos"/>
        <s v="Maria Island Marine Reserve"/>
        <s v="Crayfish Point Marine Reserve"/>
        <s v="Willes Island reserve"/>
        <s v="Tripcony Bight reserve"/>
        <s v="Los Roques Archipelago"/>
        <s v="Anacapa Island Marine Reserve"/>
        <s v="Round Island"/>
        <s v="Duck Islands"/>
        <s v="Alegre"/>
        <s v="Bolisong"/>
        <s v="Tandayag"/>
        <s v="Cangmating"/>
        <s v="Masaplod"/>
        <s v="Tambobo"/>
        <s v="Bongalonan"/>
        <s v="Canlucani"/>
        <s v="Binaliwan"/>
        <s v="Platform Gail de facto reserve"/>
        <s v="Pamilacan Island"/>
        <s v="Mandu sanctuary zone "/>
        <s v="Osprey sanctuary zone"/>
        <s v="Maud sanctuary zone"/>
        <s v="Hol Chan Marine Reserve"/>
        <s v="Cayman Islands marine park zones"/>
        <s v="Parque Nacional Punta Frances"/>
        <s v="Big Creek Marine Ecological Reserve"/>
        <s v="Poor Knights Island Marine Reserve"/>
        <s v="Long Island-Kokomohua Marine Reserve"/>
        <s v="Barbados Marine Reserve"/>
        <s v="Punta La Restinga-Mar de Las Calmas"/>
        <s v="Isla La Graciosa e islotes del norte de Lanzarote"/>
        <s v="Fernando de Noronha"/>
        <s v="Cinque Terre"/>
      </sharedItems>
    </cacheField>
    <cacheField name="State/Region" numFmtId="0">
      <sharedItems containsBlank="1" count="33">
        <m/>
        <s v="Caribbean"/>
        <s v="Nabq Managed Resource Area"/>
        <s v="Florida"/>
        <s v="northeastern NZ"/>
        <s v="Mediterranean"/>
        <s v="Tuscan Archipelago National Park"/>
        <s v="Basque Country"/>
        <s v="South Island"/>
        <s v="Transkei"/>
        <s v="Tavolara-Punta Coda Cavallo, North-East Sardinia"/>
        <s v="New Caledonia South Lagoon Marine Park"/>
        <s v="Florida Keys National Marine Sanctuary"/>
        <s v="Eilat, Gulf of Aqaba"/>
        <s v="GBRMP"/>
        <s v="California"/>
        <s v="Noumea lagoon"/>
        <s v="Abrolhos"/>
        <s v="Kimbe Bay"/>
        <s v="Cote Bleue marine park"/>
        <s v="Africa"/>
        <s v="South America"/>
        <s v="Sagay Marine Reserve"/>
        <s v="Howe Sound"/>
        <s v="St Thomas, USVI"/>
        <s v="Mercury Passage"/>
        <s v="Derwent Estuary"/>
        <s v="Moreton Bay Marine Park"/>
        <s v="Newfoundland"/>
        <s v="Ningaloo Marine Park"/>
        <s v="Caribebean"/>
        <s v="El Hierro Island, Canary Islands"/>
        <s v="Chinijo Archipelago, Canary Islands"/>
      </sharedItems>
    </cacheField>
    <cacheField name="Country" numFmtId="0">
      <sharedItems count="27">
        <s v="Philippines"/>
        <s v="Belize"/>
        <s v="Egypt"/>
        <s v="USA"/>
        <s v="New Zealand"/>
        <s v="Bahamas"/>
        <s v="France"/>
        <s v="Italy"/>
        <s v="Spain"/>
        <s v="South Africa"/>
        <s v="New Caledonia"/>
        <s v="Israel"/>
        <s v="Australia"/>
        <s v="Brazil"/>
        <s v="Corsica"/>
        <s v="St Lucia"/>
        <s v="Papua New Guinea"/>
        <s v="Kenya"/>
        <s v="Solomon Islands"/>
        <s v="Chile"/>
        <s v="Canada"/>
        <s v="Argentina"/>
        <s v="Tasmania"/>
        <s v="Venezuela"/>
        <s v="Cayman Islands"/>
        <s v="Cuba"/>
        <s v="Barbados"/>
      </sharedItems>
    </cacheField>
    <cacheField name="Lat" numFmtId="0">
      <sharedItems containsSemiMixedTypes="0" containsString="0" containsNumber="1" minValue="-42.9" maxValue="49.366666666666667" count="88">
        <n v="9.0667000000000009"/>
        <n v="9.5167000000000002"/>
        <n v="16.833300000000001"/>
        <n v="9.35"/>
        <n v="28.25"/>
        <n v="28.208333333333332"/>
        <n v="28.124166666666667"/>
        <n v="24.716699999999999"/>
        <n v="-36.2667"/>
        <n v="-36.35"/>
        <n v="24.5"/>
        <n v="42.5"/>
        <n v="43.033299999999997"/>
        <n v="42.25"/>
        <n v="43.451700000000002"/>
        <n v="-40.883299999999998"/>
        <n v="-32.299999999999997"/>
        <n v="40.5867"/>
        <n v="-22.33"/>
        <n v="43.4"/>
        <n v="-34.023000000000003"/>
        <n v="24.6"/>
        <n v="29.5"/>
        <n v="-20.132999999999999"/>
        <n v="-18.567"/>
        <n v="-23.167000000000002"/>
        <n v="38.6"/>
        <n v="38.299999999999997"/>
        <n v="-22.4"/>
        <n v="-18"/>
        <n v="42.3"/>
        <n v="28"/>
        <n v="28.145833333333332"/>
        <n v="36.700000000000003"/>
        <n v="37.630000000000003"/>
        <n v="39.167000000000002"/>
        <n v="39.866999999999997"/>
        <n v="40.700000000000003"/>
        <n v="45.55"/>
        <n v="13.8"/>
        <n v="-5.4169999999999998"/>
        <n v="-3.2"/>
        <n v="-3.37"/>
        <n v="42.27"/>
        <n v="-37.799999999999997"/>
        <n v="-36.83"/>
        <n v="38.75"/>
        <n v="-7.45"/>
        <n v="-33.520000000000003"/>
        <n v="42.048999999999999"/>
        <n v="10.898"/>
        <n v="49.366666666666667"/>
        <n v="-34.366666666666667"/>
        <n v="32.832999999999998"/>
        <n v="18.202999999999999"/>
        <n v="-41.414000000000001"/>
        <n v="-42.58"/>
        <n v="-42.9"/>
        <n v="-27.5"/>
        <n v="-27.4"/>
        <n v="11.8"/>
        <n v="34"/>
        <n v="48.582999999999998"/>
        <n v="48.75"/>
        <n v="10.45"/>
        <n v="9.4499999999999993"/>
        <n v="9.5"/>
        <n v="9.4"/>
        <n v="9.15"/>
        <n v="8.65"/>
        <n v="9.1999999999999993"/>
        <n v="34.1"/>
        <n v="43.042000000000002"/>
        <n v="9.49"/>
        <n v="-22.116666666666667"/>
        <n v="-22.233333333333334"/>
        <n v="-23.133333333333333"/>
        <n v="17.867999999999999"/>
        <n v="19.350999999999999"/>
        <n v="21.597999999999999"/>
        <n v="36.07"/>
        <n v="-35.466000000000001"/>
        <n v="-41.2"/>
        <n v="13.18"/>
        <n v="27.586206896551722"/>
        <n v="29.296296296296298"/>
        <n v="-3.85"/>
        <n v="44.166670000000003"/>
      </sharedItems>
    </cacheField>
    <cacheField name="Long" numFmtId="0">
      <sharedItems containsSemiMixedTypes="0" containsString="0" containsNumber="1" minValue="-123.4" maxValue="175.82" count="88">
        <n v="123.83329999999999"/>
        <n v="123.6833"/>
        <n v="-87.7667"/>
        <n v="123.38330000000001"/>
        <n v="34.416666666666664"/>
        <n v="34.424999999999997"/>
        <n v="34.43333333333333"/>
        <n v="-83"/>
        <n v="174.8"/>
        <n v="174.83"/>
        <n v="-76.832999999999998"/>
        <n v="3.117"/>
        <n v="9.8332999999999995"/>
        <n v="11.1"/>
        <n v="-2.7713000000000001"/>
        <n v="173.0667"/>
        <n v="28.833300000000001"/>
        <n v="9.8082999999999991"/>
        <n v="166.3"/>
        <n v="5.0999999999999996"/>
        <n v="23.884"/>
        <n v="-81.86"/>
        <n v="34.950000000000003"/>
        <n v="149.93299999999999"/>
        <n v="146.483"/>
        <n v="150.94999999999999"/>
        <n v="-123.4"/>
        <n v="-123.2"/>
        <n v="166.33"/>
        <n v="-39"/>
        <n v="8.5299999999999994"/>
        <n v="34.5"/>
        <n v="34.445833333333333"/>
        <n v="-2.1800000000000002"/>
        <n v="-0.7"/>
        <n v="2.9670000000000001"/>
        <n v="0.71699999999999997"/>
        <n v="17.8"/>
        <n v="13.75"/>
        <n v="-61.1"/>
        <n v="150.1"/>
        <n v="40.17"/>
        <n v="40"/>
        <n v="3.22"/>
        <n v="144.80000000000001"/>
        <n v="175.82"/>
        <n v="13.15"/>
        <n v="158.1"/>
        <n v="-71.63"/>
        <n v="3.2250000000000001"/>
        <n v="123.41500000000001"/>
        <n v="-123.28333333333333"/>
        <n v="18.899999999999999"/>
        <n v="-117.25"/>
        <n v="-65.004000000000005"/>
        <n v="-65"/>
        <n v="148.15"/>
        <n v="147.36000000000001"/>
        <n v="153.35"/>
        <n v="153.32"/>
        <n v="-66.75"/>
        <n v="-119.33"/>
        <n v="-53.8"/>
        <n v="-53.66"/>
        <n v="124"/>
        <n v="123.2"/>
        <n v="123.25"/>
        <n v="123.3"/>
        <n v="122.6"/>
        <n v="123.4"/>
        <n v="124.75"/>
        <n v="-119.4"/>
        <n v="13.5"/>
        <n v="123.92"/>
        <n v="113.86666666666666"/>
        <n v="113.83333333333333"/>
        <n v="113.76666666666667"/>
        <n v="-87.977000000000004"/>
        <n v="-81.396000000000001"/>
        <n v="-83.168000000000006"/>
        <n v="-121.61"/>
        <n v="174.71"/>
        <n v="174.17"/>
        <n v="-59.65"/>
        <n v="-18.074074074074101"/>
        <n v="-13.148148148148101"/>
        <n v="-32.417000000000002"/>
        <n v="9.6666699999999999"/>
      </sharedItems>
    </cacheField>
    <cacheField name="size of MPA (km2)" numFmtId="0">
      <sharedItems containsBlank="1" containsMixedTypes="1" containsNumber="1" minValue="0.01" maxValue="802"/>
    </cacheField>
    <cacheField name="Date of establishment" numFmtId="0">
      <sharedItems containsString="0" containsBlank="1" containsNumber="1" containsInteger="1" minValue="1965" maxValue="2001" count="30">
        <n v="1982"/>
        <n v="1986"/>
        <n v="1993"/>
        <n v="1974"/>
        <n v="1987"/>
        <n v="1995"/>
        <n v="2001"/>
        <n v="1976"/>
        <n v="1996"/>
        <n v="1998"/>
        <n v="1978"/>
        <n v="1997"/>
        <n v="1989"/>
        <n v="1992"/>
        <n v="1988"/>
        <n v="1971"/>
        <n v="1965"/>
        <n v="1990"/>
        <n v="1983"/>
        <n v="1975"/>
        <n v="1991"/>
        <n v="1999"/>
        <n v="1968"/>
        <m/>
        <n v="1977"/>
        <n v="1972"/>
        <n v="2000"/>
        <n v="1985"/>
        <n v="1994"/>
        <n v="1981"/>
      </sharedItems>
    </cacheField>
    <cacheField name="Date of enforcement" numFmtId="0">
      <sharedItems containsString="0" containsBlank="1" containsNumber="1" containsInteger="1" minValue="1965" maxValue="2001" count="29">
        <n v="1982"/>
        <n v="1986"/>
        <n v="1993"/>
        <n v="1974"/>
        <n v="1987"/>
        <n v="1995"/>
        <n v="2001"/>
        <n v="1976"/>
        <n v="1989"/>
        <n v="1996"/>
        <n v="1998"/>
        <n v="1978"/>
        <m/>
        <n v="1997"/>
        <n v="1992"/>
        <n v="1988"/>
        <n v="1971"/>
        <n v="1965"/>
        <n v="1990"/>
        <n v="1975"/>
        <n v="1991"/>
        <n v="1999"/>
        <n v="1968"/>
        <n v="1983"/>
        <n v="1977"/>
        <n v="2000"/>
        <n v="1985"/>
        <n v="1994"/>
        <n v="1981"/>
      </sharedItems>
    </cacheField>
    <cacheField name="Date of Study" numFmtId="0">
      <sharedItems containsBlank="1" containsMixedTypes="1" containsNumber="1" containsInteger="1" minValue="1983" maxValue="2005" count="24">
        <n v="2003"/>
        <n v="2002"/>
        <n v="2001"/>
        <n v="1983"/>
        <n v="1991"/>
        <n v="2004"/>
        <n v="1997"/>
        <n v="1995"/>
        <n v="1996"/>
        <n v="1999"/>
        <n v="2000"/>
        <n v="1989"/>
        <m/>
        <s v="1994 through 1997"/>
        <n v="1998"/>
        <s v="1989-1999"/>
        <s v="1991 and 1997"/>
        <n v="2005"/>
        <n v="1993"/>
        <s v="1983 to 2001"/>
        <s v="2002-2003"/>
        <s v="1983 to 1999"/>
        <s v="1995 to 2000"/>
        <n v="1992"/>
      </sharedItems>
    </cacheField>
    <cacheField name="Age of reserve" numFmtId="0">
      <sharedItems containsBlank="1" containsMixedTypes="1" containsNumber="1" containsInteger="1" minValue="1" maxValue="32"/>
    </cacheField>
    <cacheField name="level of exploitation around reserve" numFmtId="0">
      <sharedItems containsBlank="1" count="28">
        <s v="artisanal and subsistence fishing"/>
        <s v="&quot;artisanal and subsistence fishing using methods non-destructive to the coral habitat&quot;"/>
        <s v="artisal fishing only - mostly free diving, no trap fishing"/>
        <m/>
        <s v="artisanal Bedouins"/>
        <s v="lightly fished with moderate management (artisanal and commercial fishing for Nassau grouper)"/>
        <s v="unprotected area has no rules"/>
        <s v="recreational tourist activity"/>
        <s v="heavy"/>
        <s v="lots of tourists on the shores"/>
        <s v="commercial and recreational fishing"/>
        <s v="intense reef based tourism outside"/>
        <s v="intense recreational fishing"/>
        <s v="recreational harvesting"/>
        <s v="no protection"/>
        <s v="multi-gear, multi-species Bedouin fisheries"/>
        <s v="fishing with traditional gear only"/>
        <s v="fully fished"/>
        <s v="intense invert harvesting"/>
        <s v="small scale fishery divers"/>
        <s v="all fishing except trawling and purse seining permitted"/>
        <s v="artisanal fishery for octopus"/>
        <s v="intensive fishing"/>
        <s v="recreational line fishing only in reference area"/>
        <s v="significant recreational fishing pressure"/>
        <s v="light exploitation from spearfishing, line fishing, and artisanal trap fishing"/>
        <s v="no protection in some areas and limited protection in others"/>
        <s v="small scale fisheries"/>
      </sharedItems>
    </cacheField>
    <cacheField name="poaching?" numFmtId="0">
      <sharedItems containsBlank="1" count="17">
        <s v="No"/>
        <m/>
        <s v="some"/>
        <s v="enforced"/>
        <s v="well enforced, with maybe occasional poaching"/>
        <s v="good enforcement"/>
        <s v="negligible"/>
        <s v="some fishing allowed within part of reserve - CUT?"/>
        <s v="some illegal exploitation at north end of park; sampled at south end"/>
        <s v="likely little, b/c no one lives on island and reserve established with community support"/>
        <s v="some poaching"/>
        <s v="no people observed in reserve during study"/>
        <s v="rare"/>
        <s v="high level of surveillance"/>
        <s v="some illegal fishing occurs"/>
        <s v="strickly enforced"/>
        <s v="well patrolled"/>
      </sharedItems>
    </cacheField>
    <cacheField name="# habitat types within reserve" numFmtId="0">
      <sharedItems containsString="0" containsBlank="1" count="1">
        <m/>
      </sharedItems>
    </cacheField>
    <cacheField name="types of habitats within reserve" numFmtId="0">
      <sharedItems containsBlank="1" count="6">
        <m/>
        <s v="coral reef"/>
        <s v="boulders and walls"/>
        <s v="sand and granite reef"/>
        <s v="intertidal"/>
        <s v="kelp forest, boulder reef, submarine canyon and sandy shelf"/>
      </sharedItems>
    </cacheField>
    <cacheField name="# species in study" numFmtId="0">
      <sharedItems containsBlank="1" containsMixedTypes="1" containsNumber="1" minValue="1" maxValue="246"/>
    </cacheField>
    <cacheField name="# species in system" numFmtId="0">
      <sharedItems containsString="0" containsBlank="1" containsNumber="1" containsInteger="1" minValue="267" maxValue="267" count="2">
        <m/>
        <n v="267"/>
      </sharedItems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/>
    </cacheField>
    <cacheField name="Overall Response" numFmtId="0">
      <sharedItems containsBlank="1" count="3">
        <s v="x"/>
        <m/>
        <s v="xR"/>
      </sharedItems>
    </cacheField>
    <cacheField name="group means included" numFmtId="0">
      <sharedItems containsString="0" containsBlank="1" count="1">
        <m/>
      </sharedItems>
    </cacheField>
    <cacheField name="Mobility of species" numFmtId="0">
      <sharedItems containsBlank="1" count="9">
        <s v="Low"/>
        <m/>
        <s v="Sessile"/>
        <s v="Medium"/>
        <s v="Low-Medium"/>
        <s v="Lw"/>
        <s v="No FB info"/>
        <s v="No info in FB"/>
        <s v="High"/>
      </sharedItems>
    </cacheField>
    <cacheField name="Trophic (or functional) group" numFmtId="0">
      <sharedItems containsBlank="1" count="7">
        <s v="Planktivore"/>
        <m/>
        <s v="Invertebrate"/>
        <s v="Carnivore"/>
        <s v="Primary Producer"/>
        <s v="Algae"/>
        <s v="Inverts&amp;Algae"/>
      </sharedItems>
    </cacheField>
    <cacheField name="target species?" numFmtId="0">
      <sharedItems containsBlank="1" count="16">
        <s v="Minor"/>
        <s v="yes"/>
        <s v="no"/>
        <m/>
        <s v="Major"/>
        <s v="no?"/>
        <s v="mixed"/>
        <s v="?no"/>
        <s v="? (Mierde! Damn Frenchies!)"/>
        <s v="None"/>
        <s v="Aquarium"/>
        <s v="No info"/>
        <s v="Minor? (probably None"/>
        <s v="commercial fishery"/>
        <s v="No FB info"/>
        <s v="No info in FB (but likely Major b/c of size)"/>
      </sharedItems>
    </cacheField>
    <cacheField name="Density before-outside" numFmtId="0">
      <sharedItems containsString="0" containsBlank="1" containsNumber="1" minValue="1" maxValue="4778" count="16">
        <m/>
        <n v="1"/>
        <n v="108.21"/>
        <n v="27.98"/>
        <n v="12.2"/>
        <n v="20.49"/>
        <n v="553"/>
        <n v="10.3"/>
        <n v="12.1"/>
        <n v="16.5"/>
        <n v="5.0999999999999996"/>
        <n v="8.35"/>
        <n v="4778"/>
        <n v="4"/>
        <n v="2571"/>
        <n v="10"/>
      </sharedItems>
    </cacheField>
    <cacheField name="Density before-inside" numFmtId="0">
      <sharedItems containsString="0" containsBlank="1" containsNumber="1" minValue="1" maxValue="4200" count="27">
        <m/>
        <n v="1"/>
        <n v="135.91999999999999"/>
        <n v="28.24"/>
        <n v="78"/>
        <n v="97.5"/>
        <n v="102.5"/>
        <n v="87.5"/>
        <n v="87"/>
        <n v="4.88"/>
        <n v="48.17"/>
        <n v="580"/>
        <n v="1.7"/>
        <n v="9"/>
        <n v="11.8"/>
        <n v="22.8"/>
        <n v="10.4"/>
        <n v="12.2"/>
        <n v="2142"/>
        <n v="8.0500000000000007"/>
        <n v="4200"/>
        <n v="5.4"/>
        <n v="2500"/>
        <n v="5.0999999999999996"/>
        <n v="7.4"/>
        <n v="3.9"/>
        <n v="12.3"/>
      </sharedItems>
    </cacheField>
    <cacheField name="Density after-outside" numFmtId="0">
      <sharedItems containsString="0" containsBlank="1" containsNumber="1" minValue="0" maxValue="7212"/>
    </cacheField>
    <cacheField name="Density after-inside" numFmtId="0">
      <sharedItems containsString="0" containsBlank="1" containsNumber="1" minValue="0" maxValue="6300"/>
    </cacheField>
    <cacheField name="Density ratio" numFmtId="0">
      <sharedItems containsBlank="1" containsMixedTypes="1" containsNumber="1" minValue="0" maxValue="105.2"/>
    </cacheField>
    <cacheField name="Density trend" numFmtId="0">
      <sharedItems containsBlank="1" containsMixedTypes="1" containsNumber="1" containsInteger="1" minValue="0" maxValue="0" count="5">
        <m/>
        <s v="+"/>
        <s v="-"/>
        <n v="0"/>
        <s v="ns; -"/>
      </sharedItems>
    </cacheField>
    <cacheField name="Biomass before-outside" numFmtId="0">
      <sharedItems containsBlank="1" containsMixedTypes="1" containsNumber="1" minValue="0.84" maxValue="845" count="7">
        <m/>
        <n v="109"/>
        <n v="845"/>
        <s v="fig6"/>
        <n v="2.41"/>
        <n v="0.84"/>
        <n v="19.600000000000001"/>
      </sharedItems>
    </cacheField>
    <cacheField name="Biomass before-inside" numFmtId="0">
      <sharedItems containsBlank="1" containsMixedTypes="1" containsNumber="1" minValue="0.34" maxValue="1149" count="12">
        <m/>
        <n v="95"/>
        <n v="1149"/>
        <s v="fig6"/>
        <n v="2.14"/>
        <n v="21"/>
        <n v="0.34"/>
        <n v="22.8"/>
        <n v="17"/>
        <n v="13.85"/>
        <n v="5.3"/>
        <n v="6.8"/>
      </sharedItems>
    </cacheField>
    <cacheField name="Biomass after-outside" numFmtId="0">
      <sharedItems containsBlank="1" containsMixedTypes="1" containsNumber="1" minValue="0" maxValue="28290"/>
    </cacheField>
    <cacheField name="Biomass after-inside" numFmtId="0">
      <sharedItems containsBlank="1" containsMixedTypes="1" containsNumber="1" minValue="0" maxValue="109700"/>
    </cacheField>
    <cacheField name="Biomass ratio" numFmtId="0">
      <sharedItems containsBlank="1" containsMixedTypes="1" containsNumber="1" minValue="0" maxValue="41.333333333333336"/>
    </cacheField>
    <cacheField name="Biomass trend" numFmtId="0">
      <sharedItems containsBlank="1" count="3">
        <m/>
        <s v="-"/>
        <s v="+"/>
      </sharedItems>
    </cacheField>
    <cacheField name="Org. size before-outside" numFmtId="0">
      <sharedItems containsString="0" containsBlank="1" containsNumber="1" minValue="10.71" maxValue="109.43" count="17">
        <m/>
        <n v="109.43"/>
        <n v="31.5"/>
        <n v="28"/>
        <n v="27.2"/>
        <n v="18.7"/>
        <n v="18.8"/>
        <n v="15.3"/>
        <n v="35.299999999999997"/>
        <n v="31"/>
        <n v="20.9"/>
        <n v="19.3"/>
        <n v="24.7"/>
        <n v="14.4"/>
        <n v="14.2"/>
        <n v="10.71"/>
        <n v="40.85"/>
      </sharedItems>
    </cacheField>
    <cacheField name="Org. size before-inside" numFmtId="0">
      <sharedItems containsString="0" containsBlank="1" containsNumber="1" minValue="9.9499999999999993" maxValue="111.26" count="18">
        <m/>
        <n v="111.26"/>
        <n v="33.200000000000003"/>
        <n v="27.9"/>
        <n v="29.5"/>
        <n v="21.7"/>
        <n v="17.899999999999999"/>
        <n v="14.9"/>
        <n v="29.7"/>
        <n v="33.5"/>
        <n v="25.6"/>
        <n v="24.9"/>
        <n v="24.3"/>
        <n v="12.8"/>
        <n v="15.2"/>
        <n v="9.9499999999999993"/>
        <n v="41.93"/>
        <n v="38"/>
      </sharedItems>
    </cacheField>
    <cacheField name="Org. size after-outside" numFmtId="0">
      <sharedItems containsString="0" containsBlank="1" containsNumber="1" minValue="0" maxValue="400"/>
    </cacheField>
    <cacheField name="Org. size after-inside" numFmtId="0">
      <sharedItems containsString="0" containsBlank="1" containsNumber="1" minValue="3.95" maxValue="381"/>
    </cacheField>
    <cacheField name="Org. size ratio" numFmtId="0">
      <sharedItems containsBlank="1" containsMixedTypes="1" containsNumber="1" minValue="0.78048780487804881" maxValue="2.9473684210526314"/>
    </cacheField>
    <cacheField name="Org. size trend" numFmtId="0">
      <sharedItems containsBlank="1" count="3">
        <m/>
        <s v="-"/>
        <s v="+"/>
      </sharedItems>
    </cacheField>
    <cacheField name="Diversity before-outside" numFmtId="0">
      <sharedItems containsString="0" containsBlank="1" containsNumber="1" minValue="9.92" maxValue="54.1" count="5">
        <m/>
        <n v="9.92"/>
        <n v="25.47"/>
        <n v="54.1"/>
        <n v="40.9"/>
      </sharedItems>
    </cacheField>
    <cacheField name="Diversity before-inside" numFmtId="0">
      <sharedItems containsString="0" containsBlank="1" containsNumber="1" minValue="8.7100000000000009" maxValue="56.9" count="6">
        <m/>
        <n v="8.7100000000000009"/>
        <n v="26.52"/>
        <n v="44"/>
        <n v="56.9"/>
        <n v="47.3"/>
      </sharedItems>
    </cacheField>
    <cacheField name="Diversity after-outside" numFmtId="0">
      <sharedItems containsString="0" containsBlank="1" containsNumber="1" minValue="1.74" maxValue="101" count="20">
        <m/>
        <n v="20.25"/>
        <n v="21.35"/>
        <n v="5.12"/>
        <n v="6.91"/>
        <n v="17.3"/>
        <n v="11.9"/>
        <n v="15.6"/>
        <n v="36"/>
        <n v="30.36"/>
        <n v="66.099999999999994"/>
        <n v="1.74"/>
        <n v="101"/>
        <n v="46.2"/>
        <n v="33.200000000000003"/>
        <n v="17.7"/>
        <n v="17.600000000000001"/>
        <n v="10.75"/>
        <n v="16.2"/>
        <n v="33"/>
      </sharedItems>
    </cacheField>
    <cacheField name="Diversity after-inside" numFmtId="0">
      <sharedItems containsString="0" containsBlank="1" containsNumber="1" minValue="2.19" maxValue="121" count="22">
        <m/>
        <n v="24.9"/>
        <n v="23.8"/>
        <n v="9.8699999999999992"/>
        <n v="7.36"/>
        <n v="15.7"/>
        <n v="14.2"/>
        <n v="19.3"/>
        <n v="42"/>
        <n v="31.63"/>
        <n v="70.5"/>
        <n v="2.19"/>
        <n v="121"/>
        <n v="56"/>
        <n v="53.6"/>
        <n v="43.6"/>
        <n v="9.5500000000000007"/>
        <n v="14.5"/>
        <n v="11.3"/>
        <n v="16.3"/>
        <n v="11.27"/>
        <n v="40"/>
      </sharedItems>
    </cacheField>
    <cacheField name="Diversity ratio" numFmtId="0">
      <sharedItems containsString="0" containsBlank="1" containsNumber="1" minValue="0.53954802259887014" maxValue="2.1955367393800227" count="25">
        <m/>
        <n v="1.2296296296296296"/>
        <n v="1.1147540983606556"/>
        <n v="1.1721918639951427"/>
        <n v="2.1955367393800227"/>
        <n v="1.065123010130246"/>
        <n v="0.90751445086705196"/>
        <n v="1.1932773109243697"/>
        <n v="1.2371794871794872"/>
        <n v="1.1666666666666667"/>
        <n v="1.0005823779800762"/>
        <n v="1.0665658093797277"/>
        <n v="1.2586206896551724"/>
        <n v="1.198019801980198"/>
        <n v="1.2727272727272727"/>
        <n v="1.1030820380556761"/>
        <n v="1.1355612725744415"/>
        <n v="0.53954802259887014"/>
        <n v="0.82386363636363624"/>
        <n v="1.0511627906976744"/>
        <n v="0.93751321353065531"/>
        <n v="1.0061728395061729"/>
        <n v="0.94705882352941173"/>
        <n v="0.9766158315177923"/>
        <n v="1.2121212121212122"/>
      </sharedItems>
    </cacheField>
    <cacheField name="Diversity trend" numFmtId="0">
      <sharedItems containsBlank="1" count="3">
        <m/>
        <s v="+"/>
        <s v="-"/>
      </sharedItems>
    </cacheField>
    <cacheField name="Reference" numFmtId="0">
      <sharedItems count="94">
        <s v="Abesamis &amp; Russ (2005) Eco Apps"/>
        <s v="Abesamis, et al (2006) Aqu Conserv"/>
        <s v="Acosta &amp; Robertson (2003) Coral Reefs"/>
        <s v="Alcala et al (2005) CJFAS"/>
        <s v="Ashworth et al (2004) JEMBE"/>
        <s v="Ashworth &amp; Ormond (2005) Biol Conserv"/>
        <s v="Ault et al (2006) Bull Mar Sci"/>
        <s v="Babcock et al (1999) MEPS"/>
        <s v="Chiappone et al (2000) MEPS"/>
        <s v="Lecchini et al (2002) Vie et Milieu"/>
        <s v="Benedetti-Cecchi et al (2003) Mar Environ Res"/>
        <s v="Borja et al (2006) Scientia Marina"/>
        <s v="Davidson et al (2002) Aqu Conserv"/>
        <s v="Branch &amp; Odendaal (2003) Biol Conserv"/>
        <s v="Ceccherelli et al (2006) Mar Environ Res"/>
        <s v="Chateau &amp; Wantiez (2005) Cymbium"/>
        <s v="Claudet et al (2006) Biol Conserv"/>
        <s v="Cowley et al (2002) SA J Mar Sci"/>
        <s v="Cox &amp; Hunt (2005) MEPS"/>
        <s v="Epstein et al (1999) Coral Reefs"/>
        <s v="Evans &amp; Russ (2004) Aquat Conserv"/>
        <s v="Fanshawe et al (2003) Con Bio"/>
        <s v="Ferraris et al (2005) MEPS"/>
        <s v="Floeter et al (2006) BiolCons"/>
        <s v="Francour (2000) Cymbium"/>
        <s v="Galal et al (2002) Mar FW Res"/>
        <s v="Garcia-Charton et al (2004) Mar Biol"/>
        <s v="Goni et al (2001) Mar FW Res"/>
        <s v="Guidetti (2006) Eco Apps"/>
        <s v="Guidetti et al (2005) Mar Environ Res"/>
        <s v="Guidetti et al (2005) JMBAssUK"/>
        <s v="Hawkins &amp; Roberts (2003) Biol Conserv"/>
        <s v="Hawkins et al (2006) Biol Conserv"/>
        <s v="Jones et al (2004) PNAS"/>
        <s v="Jouvenel et al (2004) Rev Ecol"/>
        <s v="Jouvenel &amp; Pollard (2001) Aqu Conserv"/>
        <s v="Kaunda-Arara &amp; Rose (2004) Biol Conserv"/>
        <s v="Graham et al (2003) Environ Conserv"/>
        <s v="Hereu et al (2005) Mar Biol"/>
        <s v="Keough &amp; Quinn (2000) Eco Apps"/>
        <s v="Langlois et al (2005) Oecol"/>
        <s v="Langlois et al (2005) Ecol"/>
        <s v="La Mesa et al (2006) Mar Biol"/>
        <s v="Willis &amp; Millar (2005) Ecol Lett"/>
        <s v="Shears et al (2006) Biol Conserv"/>
        <s v="Lasiak (2006) J Moll Stud"/>
        <s v="Lincoln-Smith et al (2006) CJFAS"/>
        <s v="Lipcius et al (2001) Mar FW Res"/>
        <s v="Lloret &amp; Planes (2003) MEPS"/>
        <s v="Loot et al (2005) Con Biol"/>
        <s v="Macpherson (2000) Mar Biol"/>
        <s v="Maliao et al (2004) Fish Res"/>
        <s v="Manriquez &amp; Castilla (2001) MEPS"/>
        <s v="Martell et al (2000) Bull Mar Sci"/>
        <s v="Mayfield et al (2005) Mar FW Res"/>
        <s v="Milazzo et al (2000) Ital J Zool"/>
        <s v="Parnell et al (2005) MEPS"/>
        <s v="Nemeth (2005) MEPS"/>
        <s v="Narvarte et al (2006) Fish Res"/>
        <s v="Mumby et al (2006) Science"/>
        <s v="Millar &amp; Willis (1999) A &amp; NZ J Stat"/>
        <s v="Pederson &amp; Johnson (2006) JEMBE"/>
        <s v="Pillans et al (2005) MEPS"/>
        <s v="Roberts et al (2001) Science"/>
        <s v="Robertson et al (2005) MEPS"/>
        <s v="Rogers-Bennett et al (2002) Conserv Biol"/>
        <s v="Rowe (2002) Fish Res"/>
        <s v="Russ &amp; Alcala (2003) Eco Apps"/>
        <s v="Russ et al (2003) MEPS"/>
        <s v="Russ et al (2004) Eco Apps"/>
        <s v="Russ et al (2005) MEPS"/>
        <s v="Schroeder &amp; Love (2002) CalCOFI Rep"/>
        <s v="Shears &amp; Babcock (2002) Oecol"/>
        <s v="Shears &amp; Babcock (2003) MEPS"/>
        <s v="Tsounis et al (2006) Mar Biol"/>
        <s v="Walmsley &amp; White (2003) Environ Conserv"/>
        <s v="Westera et al (2003) JEMBE"/>
        <s v="Williams &amp; Polunin (2000) Environ Conserv"/>
        <s v="Williamson et al (2004) Environ Conserv"/>
        <s v="Willis &amp; Babcock (2000) Mar FW Res"/>
        <s v="Willis et al (2003) J App Ecol"/>
        <s v="Willis &amp; Anderson (2003) MEPS"/>
        <s v="Yoklavich et al (2002) CalCOFI Rep"/>
        <s v="Willis et al (2000) MEPS"/>
        <s v="Denny et al (2004) MEPS"/>
        <s v="Davidson (2001) Aqu Conserv"/>
        <s v="Cole et al (2000) Aqu Conserv"/>
        <s v="Chapman &amp; Kramer (1999) MEPS"/>
        <s v="Acosta (2001) Proc Gulf Carib Fish Inst"/>
        <s v="Micheli et al (2005) Eco Mono"/>
        <s v="Fraschetti et al (2005) Mar Environ Res"/>
        <s v="Tuya et al (2006) Cienc Mar"/>
        <s v="Garla et al (2006) Fish Res"/>
        <s v="Tunesi et al (2006) Chem &amp; Ecol"/>
      </sharedItems>
    </cacheField>
    <cacheField name="Method for extracting data (measured with ruler, taken from table, etc.)" numFmtId="0">
      <sharedItems containsBlank="1" count="17">
        <s v="figure"/>
        <s v="text"/>
        <m/>
        <s v="BACI checked"/>
        <s v="table"/>
        <s v="text and figure"/>
        <s v="ruler for figures and tables"/>
        <s v="text and measuring figures with ruler"/>
        <s v="tables"/>
        <s v="graph"/>
        <s v="figures"/>
        <s v="REVERSE BACI"/>
        <s v="checked BACI"/>
        <s v="figures and text"/>
        <s v="figure and text"/>
        <s v="figure, text"/>
        <s v="appendix"/>
      </sharedItems>
    </cacheField>
    <cacheField name="Length of study" numFmtId="0">
      <sharedItems containsBlank="1" containsMixedTypes="1" containsNumber="1" minValue="1" maxValue="28" count="17">
        <n v="20"/>
        <m/>
        <n v="1"/>
        <n v="4"/>
        <n v="3"/>
        <n v="2.5"/>
        <n v="6"/>
        <n v="2"/>
        <n v="5"/>
        <n v="10"/>
        <n v="7"/>
        <s v="?"/>
        <n v="28"/>
        <n v="18"/>
        <n v="17"/>
        <n v="19"/>
        <n v="9"/>
      </sharedItems>
    </cacheField>
    <cacheField name="Notes" numFmtId="0">
      <sharedItems containsBlank="1"/>
    </cacheField>
    <cacheField name="Published Year" numFmtId="0">
      <sharedItems containsSemiMixedTypes="0" containsString="0" containsNumber="1" containsInteger="1" minValue="1999" maxValue="2006" count="8">
        <n v="2005"/>
        <n v="2006"/>
        <n v="2003"/>
        <n v="2004"/>
        <n v="1999"/>
        <n v="2000"/>
        <n v="2002"/>
        <n v="2001"/>
      </sharedItems>
    </cacheField>
    <cacheField name="Other bio response" numFmtId="0">
      <sharedItems containsBlank="1" count="7">
        <m/>
        <s v="total female egg production"/>
        <s v="mean individual age (yrs)"/>
        <s v="Sex ratio"/>
        <s v="has density of coral size classes, also has branch breakage and partial tissue death"/>
        <s v="biomass and density of individuals above legal size limit"/>
        <s v="size frequency data"/>
      </sharedItems>
    </cacheField>
    <cacheField name="other before-outside" numFmtId="0">
      <sharedItems containsString="0" containsBlank="1" count="1">
        <m/>
      </sharedItems>
    </cacheField>
    <cacheField name="other before-inside" numFmtId="0">
      <sharedItems containsString="0" containsBlank="1" count="1">
        <m/>
      </sharedItems>
    </cacheField>
    <cacheField name="other after-outside" numFmtId="0">
      <sharedItems containsBlank="1" containsMixedTypes="1" containsNumber="1" minValue="5" maxValue="8.5" count="6">
        <m/>
        <n v="6.8"/>
        <n v="8.5"/>
        <n v="7.9"/>
        <n v="5"/>
        <s v="Table 2 "/>
      </sharedItems>
    </cacheField>
    <cacheField name="other after-inside" numFmtId="0">
      <sharedItems containsString="0" containsBlank="1" containsNumber="1" minValue="6.35" maxValue="12.4" count="5">
        <m/>
        <n v="12.4"/>
        <n v="11.3"/>
        <n v="8.1999999999999993"/>
        <n v="6.35"/>
      </sharedItems>
    </cacheField>
    <cacheField name="other ratio" numFmtId="0">
      <sharedItems containsBlank="1" containsMixedTypes="1" containsNumber="1" minValue="1.0379746835443036" maxValue="1.8235294117647061" count="6">
        <m/>
        <s v="almost 9"/>
        <n v="1.8235294117647061"/>
        <n v="1.3294117647058825"/>
        <n v="1.0379746835443036"/>
        <n v="1.27"/>
      </sharedItems>
    </cacheField>
    <cacheField name="other trend" numFmtId="0">
      <sharedItems containsBlank="1" count="2">
        <m/>
        <s v="+"/>
      </sharedItems>
    </cacheField>
    <cacheField name="Tropical/Temperate" numFmtId="0">
      <sharedItems count="3">
        <s v="Tropical"/>
        <s v="Temperate"/>
        <s v="Both"/>
      </sharedItems>
    </cacheField>
    <cacheField name="SpeciesResponse" numFmtId="0">
      <sharedItems containsBlank="1" count="2">
        <s v="x"/>
        <m/>
      </sharedItems>
    </cacheField>
    <cacheField name="CommResponse" numFmtId="0">
      <sharedItems containsString="0" containsBlank="1" count="1">
        <m/>
      </sharedItems>
    </cacheField>
    <cacheField name="Composite Response" numFmtId="0">
      <sharedItems containsBlank="1" count="2">
        <s v="x"/>
        <m/>
      </sharedItems>
    </cacheField>
    <cacheField name="BACI" numFmtId="0">
      <sharedItems containsBlank="1" count="2">
        <m/>
        <s v="x"/>
      </sharedItems>
    </cacheField>
    <cacheField name="ReproData" numFmtId="0">
      <sharedItems containsBlank="1" count="2">
        <m/>
        <s v="x"/>
      </sharedItems>
    </cacheField>
    <cacheField name="LifeStageData" numFmtId="0">
      <sharedItems containsBlank="1" count="2">
        <m/>
        <s v="x"/>
      </sharedItems>
    </cacheField>
    <cacheField name="TimeSeriesData" numFmtId="0">
      <sharedItems containsBlank="1" count="2">
        <s v="x"/>
        <m/>
      </sharedItems>
    </cacheField>
    <cacheField name="SpilloverData" numFmtId="0">
      <sharedItems containsBlank="1" count="2">
        <s v="x"/>
        <m/>
      </sharedItems>
    </cacheField>
    <cacheField name="Trophic Level" numFmtId="0">
      <sharedItems containsString="0" containsBlank="1" containsNumber="1" minValue="2" maxValue="4.5" count="17">
        <m/>
        <n v="3.3"/>
        <n v="4.2"/>
        <n v="4.0999999999999996"/>
        <n v="3.5"/>
        <n v="3.9"/>
        <n v="4.5"/>
        <n v="3.1"/>
        <n v="3.4"/>
        <n v="2"/>
        <n v="3.2"/>
        <n v="3.8"/>
        <n v="3.7"/>
        <n v="2.9"/>
        <n v="2.1"/>
        <n v="2.4"/>
        <n v="2.8"/>
      </sharedItems>
    </cacheField>
    <cacheField name="MaxLengthFB (cm)" numFmtId="0">
      <sharedItems containsString="0" containsBlank="1" containsNumber="1" minValue="5.3" maxValue="300"/>
    </cacheField>
    <cacheField name="MaxLengthType" numFmtId="0">
      <sharedItems containsBlank="1" count="4">
        <s v="TL"/>
        <m/>
        <s v="SL"/>
        <s v="FL"/>
      </sharedItems>
    </cacheField>
    <cacheField name="Trophic Group" numFmtId="0">
      <sharedItems containsBlank="1" count="16">
        <s v="Planktivore-Omnivore"/>
        <m/>
        <s v="Invertivore"/>
        <s v="Filter feeder"/>
        <s v="?Herbivore?"/>
        <s v="Herbivore"/>
        <s v="Detritivore"/>
        <s v="Piscivore"/>
        <s v="Piscivore-Invertivore"/>
        <s v="Invertivore-Planktivore"/>
        <s v="Primary"/>
        <s v="Omnivore"/>
        <s v="Invertivore-Piscivore"/>
        <s v="Detritivore-Herbivore"/>
        <s v="?Invertivore?"/>
        <s v="No FB info"/>
      </sharedItems>
    </cacheField>
    <cacheField name="Taxa" numFmtId="0">
      <sharedItems containsBlank="1" count="8">
        <s v="Fish"/>
        <s v="Invert"/>
        <m/>
        <s v="Fish and Invert"/>
        <s v="Algae"/>
        <s v="Invert and Algae"/>
        <s v="FIA"/>
        <s v="I&amp;A"/>
      </sharedItems>
    </cacheField>
    <cacheField name="Counter" numFmtId="0">
      <sharedItems containsSemiMixedTypes="0" containsString="0" containsNumber="1" containsInteger="1" minValue="1" maxValue="51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x v="0"/>
    <x v="0"/>
    <x v="0"/>
    <x v="0"/>
    <x v="0"/>
    <n v="0.22500000000000001"/>
    <x v="0"/>
    <x v="0"/>
    <x v="0"/>
    <n v="21"/>
    <x v="0"/>
    <x v="0"/>
    <x v="0"/>
    <x v="0"/>
    <n v="1"/>
    <x v="0"/>
    <s v="Acanthuridae"/>
    <s v="Naso"/>
    <s v="vlamingii"/>
    <x v="0"/>
    <x v="0"/>
    <x v="0"/>
    <x v="0"/>
    <x v="0"/>
    <x v="0"/>
    <x v="0"/>
    <n v="12.3"/>
    <n v="30.6"/>
    <n v="2.4878048780487805"/>
    <x v="0"/>
    <x v="0"/>
    <x v="0"/>
    <m/>
    <m/>
    <m/>
    <x v="0"/>
    <x v="0"/>
    <x v="0"/>
    <m/>
    <m/>
    <m/>
    <x v="0"/>
    <x v="0"/>
    <x v="0"/>
    <x v="0"/>
    <x v="0"/>
    <x v="0"/>
    <x v="0"/>
    <x v="0"/>
    <x v="0"/>
    <x v="0"/>
    <s v="also had 5 CPUE at 5 distances from reserve boundary (all outside), size structure data and time series data (see AL)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x v="0"/>
    <x v="0"/>
    <x v="0"/>
    <n v="1"/>
  </r>
  <r>
    <x v="0"/>
    <x v="0"/>
    <x v="0"/>
    <x v="0"/>
    <x v="0"/>
    <n v="0.22500000000000001"/>
    <x v="0"/>
    <x v="0"/>
    <x v="1"/>
    <n v="20"/>
    <x v="1"/>
    <x v="0"/>
    <x v="0"/>
    <x v="0"/>
    <n v="96"/>
    <x v="0"/>
    <s v="Targeted species"/>
    <m/>
    <m/>
    <x v="1"/>
    <x v="0"/>
    <x v="1"/>
    <x v="1"/>
    <x v="1"/>
    <x v="0"/>
    <x v="0"/>
    <n v="26.9"/>
    <n v="67.900000000000006"/>
    <n v="2.5241635687732344"/>
    <x v="0"/>
    <x v="0"/>
    <x v="0"/>
    <n v="24.8"/>
    <n v="89.1"/>
    <n v="3.5927419354838706"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; has data for targets divided up into 3 mobility groups (see AL)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2"/>
  </r>
  <r>
    <x v="0"/>
    <x v="0"/>
    <x v="0"/>
    <x v="0"/>
    <x v="0"/>
    <n v="0.22500000000000001"/>
    <x v="0"/>
    <x v="0"/>
    <x v="1"/>
    <n v="20"/>
    <x v="1"/>
    <x v="0"/>
    <x v="0"/>
    <x v="0"/>
    <n v="19"/>
    <x v="0"/>
    <s v="Nontargeted species"/>
    <m/>
    <m/>
    <x v="1"/>
    <x v="0"/>
    <x v="1"/>
    <x v="1"/>
    <x v="2"/>
    <x v="0"/>
    <x v="0"/>
    <m/>
    <m/>
    <n v="1.2"/>
    <x v="0"/>
    <x v="0"/>
    <x v="0"/>
    <m/>
    <m/>
    <m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"/>
  </r>
  <r>
    <x v="0"/>
    <x v="0"/>
    <x v="0"/>
    <x v="0"/>
    <x v="0"/>
    <n v="0.22500000000000001"/>
    <x v="0"/>
    <x v="0"/>
    <x v="1"/>
    <n v="20"/>
    <x v="1"/>
    <x v="0"/>
    <x v="0"/>
    <x v="0"/>
    <n v="115"/>
    <x v="0"/>
    <s v="AVERAGE"/>
    <m/>
    <m/>
    <x v="0"/>
    <x v="0"/>
    <x v="1"/>
    <x v="1"/>
    <x v="3"/>
    <x v="0"/>
    <x v="0"/>
    <m/>
    <m/>
    <n v="1.8620817843866173"/>
    <x v="0"/>
    <x v="0"/>
    <x v="0"/>
    <m/>
    <m/>
    <m/>
    <x v="0"/>
    <x v="0"/>
    <x v="0"/>
    <m/>
    <m/>
    <m/>
    <x v="0"/>
    <x v="0"/>
    <x v="0"/>
    <x v="0"/>
    <x v="0"/>
    <x v="0"/>
    <x v="0"/>
    <x v="1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"/>
  </r>
  <r>
    <x v="1"/>
    <x v="0"/>
    <x v="0"/>
    <x v="1"/>
    <x v="1"/>
    <n v="0.08"/>
    <x v="1"/>
    <x v="1"/>
    <x v="1"/>
    <n v="16"/>
    <x v="1"/>
    <x v="0"/>
    <x v="0"/>
    <x v="0"/>
    <n v="96"/>
    <x v="0"/>
    <s v="Targeted species"/>
    <m/>
    <m/>
    <x v="1"/>
    <x v="0"/>
    <x v="1"/>
    <x v="1"/>
    <x v="1"/>
    <x v="0"/>
    <x v="0"/>
    <n v="10.7"/>
    <n v="8.6999999999999993"/>
    <n v="0.81308411214953269"/>
    <x v="0"/>
    <x v="0"/>
    <x v="0"/>
    <m/>
    <m/>
    <m/>
    <x v="0"/>
    <x v="0"/>
    <x v="0"/>
    <m/>
    <m/>
    <m/>
    <x v="0"/>
    <x v="0"/>
    <x v="0"/>
    <x v="0"/>
    <x v="0"/>
    <x v="0"/>
    <x v="0"/>
    <x v="1"/>
    <x v="0"/>
    <x v="1"/>
    <s v="also has data at different distances in and out of reserve; has data for targets divided up into 3 mobility groups (see AL)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5"/>
  </r>
  <r>
    <x v="1"/>
    <x v="0"/>
    <x v="0"/>
    <x v="1"/>
    <x v="1"/>
    <n v="0.08"/>
    <x v="1"/>
    <x v="1"/>
    <x v="1"/>
    <n v="16"/>
    <x v="1"/>
    <x v="0"/>
    <x v="0"/>
    <x v="0"/>
    <n v="19"/>
    <x v="0"/>
    <s v="Nontargeted species"/>
    <m/>
    <m/>
    <x v="1"/>
    <x v="0"/>
    <x v="1"/>
    <x v="1"/>
    <x v="2"/>
    <x v="0"/>
    <x v="0"/>
    <m/>
    <m/>
    <n v="1.5"/>
    <x v="0"/>
    <x v="0"/>
    <x v="0"/>
    <m/>
    <m/>
    <m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6"/>
  </r>
  <r>
    <x v="1"/>
    <x v="0"/>
    <x v="0"/>
    <x v="1"/>
    <x v="1"/>
    <n v="0.08"/>
    <x v="1"/>
    <x v="1"/>
    <x v="1"/>
    <n v="16"/>
    <x v="1"/>
    <x v="0"/>
    <x v="0"/>
    <x v="0"/>
    <n v="115"/>
    <x v="0"/>
    <s v="AVERAGE"/>
    <m/>
    <m/>
    <x v="0"/>
    <x v="0"/>
    <x v="1"/>
    <x v="1"/>
    <x v="3"/>
    <x v="0"/>
    <x v="0"/>
    <m/>
    <m/>
    <n v="1.1565420560747663"/>
    <x v="0"/>
    <x v="0"/>
    <x v="0"/>
    <m/>
    <m/>
    <m/>
    <x v="0"/>
    <x v="0"/>
    <x v="0"/>
    <m/>
    <m/>
    <m/>
    <x v="0"/>
    <x v="0"/>
    <x v="0"/>
    <x v="0"/>
    <x v="0"/>
    <x v="0"/>
    <x v="0"/>
    <x v="1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7"/>
  </r>
  <r>
    <x v="2"/>
    <x v="1"/>
    <x v="1"/>
    <x v="2"/>
    <x v="2"/>
    <n v="74"/>
    <x v="2"/>
    <x v="2"/>
    <x v="2"/>
    <n v="8"/>
    <x v="2"/>
    <x v="1"/>
    <x v="0"/>
    <x v="0"/>
    <n v="1"/>
    <x v="0"/>
    <s v="Lobster"/>
    <s v="Panulirus"/>
    <s v="argus"/>
    <x v="1"/>
    <x v="0"/>
    <x v="1"/>
    <x v="2"/>
    <x v="1"/>
    <x v="0"/>
    <x v="0"/>
    <n v="12.9"/>
    <n v="30.1"/>
    <n v="2.3333333333333335"/>
    <x v="0"/>
    <x v="0"/>
    <x v="0"/>
    <n v="0.9"/>
    <n v="37.200000000000003"/>
    <n v="41.333333333333336"/>
    <x v="0"/>
    <x v="0"/>
    <x v="0"/>
    <m/>
    <m/>
    <m/>
    <x v="0"/>
    <x v="0"/>
    <x v="0"/>
    <x v="0"/>
    <x v="0"/>
    <x v="0"/>
    <x v="0"/>
    <x v="2"/>
    <x v="0"/>
    <x v="1"/>
    <s v="also has data by adult vs juvenile; biomass is adult data only; also has time series data (see AL)"/>
    <x v="2"/>
    <x v="0"/>
    <x v="0"/>
    <x v="0"/>
    <x v="0"/>
    <x v="0"/>
    <x v="0"/>
    <x v="0"/>
    <x v="0"/>
    <x v="0"/>
    <x v="0"/>
    <x v="1"/>
    <x v="0"/>
    <x v="0"/>
    <x v="1"/>
    <x v="0"/>
    <x v="1"/>
    <x v="0"/>
    <m/>
    <x v="1"/>
    <x v="2"/>
    <x v="1"/>
    <n v="8"/>
  </r>
  <r>
    <x v="2"/>
    <x v="1"/>
    <x v="1"/>
    <x v="2"/>
    <x v="2"/>
    <n v="74"/>
    <x v="2"/>
    <x v="2"/>
    <x v="2"/>
    <n v="8"/>
    <x v="2"/>
    <x v="1"/>
    <x v="0"/>
    <x v="0"/>
    <n v="1"/>
    <x v="0"/>
    <s v="Lobster"/>
    <s v="Panulirus"/>
    <s v="guttatus"/>
    <x v="1"/>
    <x v="0"/>
    <x v="1"/>
    <x v="2"/>
    <x v="2"/>
    <x v="0"/>
    <x v="0"/>
    <n v="13.9"/>
    <n v="10.6"/>
    <n v="0.76258992805755388"/>
    <x v="0"/>
    <x v="0"/>
    <x v="0"/>
    <n v="7"/>
    <n v="2.8"/>
    <n v="0.4"/>
    <x v="0"/>
    <x v="0"/>
    <x v="0"/>
    <m/>
    <m/>
    <m/>
    <x v="0"/>
    <x v="0"/>
    <x v="0"/>
    <x v="0"/>
    <x v="0"/>
    <x v="0"/>
    <x v="0"/>
    <x v="2"/>
    <x v="0"/>
    <x v="1"/>
    <s v="also has data by adult vs juvenile; biomass is adult data only; also has time series data (see AL)"/>
    <x v="2"/>
    <x v="0"/>
    <x v="0"/>
    <x v="0"/>
    <x v="0"/>
    <x v="0"/>
    <x v="0"/>
    <x v="0"/>
    <x v="0"/>
    <x v="0"/>
    <x v="0"/>
    <x v="1"/>
    <x v="0"/>
    <x v="0"/>
    <x v="1"/>
    <x v="0"/>
    <x v="1"/>
    <x v="0"/>
    <m/>
    <x v="1"/>
    <x v="2"/>
    <x v="1"/>
    <n v="9"/>
  </r>
  <r>
    <x v="2"/>
    <x v="1"/>
    <x v="1"/>
    <x v="2"/>
    <x v="2"/>
    <n v="74"/>
    <x v="2"/>
    <x v="2"/>
    <x v="2"/>
    <n v="8"/>
    <x v="2"/>
    <x v="1"/>
    <x v="0"/>
    <x v="0"/>
    <n v="2"/>
    <x v="0"/>
    <s v="AVERAGE"/>
    <m/>
    <m/>
    <x v="0"/>
    <x v="0"/>
    <x v="1"/>
    <x v="1"/>
    <x v="3"/>
    <x v="0"/>
    <x v="0"/>
    <m/>
    <m/>
    <n v="1.5479616306954438"/>
    <x v="0"/>
    <x v="0"/>
    <x v="0"/>
    <m/>
    <m/>
    <n v="20.866666666666667"/>
    <x v="0"/>
    <x v="0"/>
    <x v="0"/>
    <m/>
    <m/>
    <m/>
    <x v="0"/>
    <x v="0"/>
    <x v="0"/>
    <x v="0"/>
    <x v="0"/>
    <x v="0"/>
    <x v="0"/>
    <x v="2"/>
    <x v="2"/>
    <x v="1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10"/>
  </r>
  <r>
    <x v="3"/>
    <x v="0"/>
    <x v="0"/>
    <x v="3"/>
    <x v="3"/>
    <n v="0.375"/>
    <x v="3"/>
    <x v="3"/>
    <x v="3"/>
    <n v="9"/>
    <x v="3"/>
    <x v="1"/>
    <x v="0"/>
    <x v="0"/>
    <m/>
    <x v="0"/>
    <s v="Acanthuridae, Carangidae, Lutjanidae, Lethrinidae, and Caesionidae"/>
    <m/>
    <m/>
    <x v="0"/>
    <x v="0"/>
    <x v="1"/>
    <x v="1"/>
    <x v="1"/>
    <x v="0"/>
    <x v="0"/>
    <m/>
    <m/>
    <m/>
    <x v="0"/>
    <x v="0"/>
    <x v="0"/>
    <n v="10.7"/>
    <n v="19.899999999999999"/>
    <n v="1.8598130841121496"/>
    <x v="0"/>
    <x v="0"/>
    <x v="0"/>
    <m/>
    <m/>
    <m/>
    <x v="0"/>
    <x v="0"/>
    <x v="0"/>
    <x v="0"/>
    <x v="0"/>
    <x v="0"/>
    <x v="0"/>
    <x v="3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1"/>
  </r>
  <r>
    <x v="3"/>
    <x v="0"/>
    <x v="0"/>
    <x v="3"/>
    <x v="3"/>
    <n v="0.375"/>
    <x v="4"/>
    <x v="4"/>
    <x v="4"/>
    <n v="4"/>
    <x v="3"/>
    <x v="1"/>
    <x v="0"/>
    <x v="0"/>
    <m/>
    <x v="0"/>
    <s v="Acanthuridae, Carangidae, Lutjanidae, Lethrinidae, and Caesionidae"/>
    <m/>
    <m/>
    <x v="2"/>
    <x v="0"/>
    <x v="1"/>
    <x v="1"/>
    <x v="1"/>
    <x v="0"/>
    <x v="0"/>
    <m/>
    <m/>
    <m/>
    <x v="0"/>
    <x v="1"/>
    <x v="1"/>
    <n v="209"/>
    <n v="151"/>
    <n v="0.82895995970788205"/>
    <x v="0"/>
    <x v="0"/>
    <x v="0"/>
    <m/>
    <m/>
    <m/>
    <x v="0"/>
    <x v="0"/>
    <x v="0"/>
    <x v="0"/>
    <x v="0"/>
    <x v="0"/>
    <x v="0"/>
    <x v="3"/>
    <x v="3"/>
    <x v="1"/>
    <m/>
    <x v="0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0"/>
    <n v="12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Acanthuridae, Carangidae, Lutjanidae, Lethrinidae, and Caesionidae"/>
    <m/>
    <m/>
    <x v="0"/>
    <x v="0"/>
    <x v="1"/>
    <x v="1"/>
    <x v="1"/>
    <x v="0"/>
    <x v="0"/>
    <m/>
    <m/>
    <m/>
    <x v="0"/>
    <x v="0"/>
    <x v="0"/>
    <n v="5.0999999999999996"/>
    <n v="19.2"/>
    <n v="3.7647058823529411"/>
    <x v="0"/>
    <x v="0"/>
    <x v="0"/>
    <m/>
    <m/>
    <m/>
    <x v="0"/>
    <x v="0"/>
    <x v="0"/>
    <x v="0"/>
    <x v="0"/>
    <x v="0"/>
    <x v="0"/>
    <x v="3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3"/>
  </r>
  <r>
    <x v="4"/>
    <x v="2"/>
    <x v="2"/>
    <x v="4"/>
    <x v="4"/>
    <m/>
    <x v="5"/>
    <x v="5"/>
    <x v="2"/>
    <n v="6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9.1999999999999993"/>
    <n v="19.8"/>
    <n v="2.1521739130434785"/>
    <x v="0"/>
    <x v="0"/>
    <x v="0"/>
    <m/>
    <m/>
    <m/>
    <x v="0"/>
    <x v="0"/>
    <x v="0"/>
    <m/>
    <m/>
    <m/>
    <x v="0"/>
    <x v="0"/>
    <x v="0"/>
    <x v="0"/>
    <x v="0"/>
    <x v="0"/>
    <x v="0"/>
    <x v="4"/>
    <x v="0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3"/>
    <x v="1"/>
    <n v="14"/>
  </r>
  <r>
    <x v="4"/>
    <x v="2"/>
    <x v="2"/>
    <x v="4"/>
    <x v="4"/>
    <m/>
    <x v="5"/>
    <x v="5"/>
    <x v="2"/>
    <n v="6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1.1000000000000001"/>
    <n v="1.1000000000000001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0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4"/>
    <x v="1"/>
    <n v="15"/>
  </r>
  <r>
    <x v="4"/>
    <x v="2"/>
    <x v="2"/>
    <x v="4"/>
    <x v="4"/>
    <m/>
    <x v="5"/>
    <x v="5"/>
    <x v="2"/>
    <n v="6"/>
    <x v="4"/>
    <x v="1"/>
    <x v="0"/>
    <x v="0"/>
    <n v="3"/>
    <x v="0"/>
    <s v="AVERAGE"/>
    <s v="3 mollusc spp (2 Tridacna clam sp and 1 trochus sp)"/>
    <m/>
    <x v="0"/>
    <x v="0"/>
    <x v="1"/>
    <x v="1"/>
    <x v="3"/>
    <x v="0"/>
    <x v="0"/>
    <m/>
    <m/>
    <n v="1.5760869565217392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16"/>
  </r>
  <r>
    <x v="5"/>
    <x v="2"/>
    <x v="2"/>
    <x v="5"/>
    <x v="5"/>
    <m/>
    <x v="5"/>
    <x v="5"/>
    <x v="1"/>
    <n v="7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2.1800000000000002"/>
    <n v="3.23"/>
    <n v="1.481651376146788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; size structure data"/>
    <x v="3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3"/>
    <x v="1"/>
    <n v="17"/>
  </r>
  <r>
    <x v="5"/>
    <x v="2"/>
    <x v="2"/>
    <x v="5"/>
    <x v="5"/>
    <m/>
    <x v="5"/>
    <x v="5"/>
    <x v="1"/>
    <n v="7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0.27"/>
    <n v="0.59"/>
    <n v="2.185185185185185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"/>
    <x v="3"/>
    <x v="0"/>
    <x v="0"/>
    <x v="0"/>
    <x v="0"/>
    <x v="0"/>
    <x v="0"/>
    <x v="0"/>
    <x v="0"/>
    <x v="0"/>
    <x v="0"/>
    <x v="1"/>
    <x v="0"/>
    <x v="0"/>
    <x v="0"/>
    <x v="1"/>
    <x v="0"/>
    <x v="0"/>
    <m/>
    <x v="1"/>
    <x v="4"/>
    <x v="1"/>
    <n v="18"/>
  </r>
  <r>
    <x v="5"/>
    <x v="2"/>
    <x v="2"/>
    <x v="5"/>
    <x v="5"/>
    <m/>
    <x v="5"/>
    <x v="5"/>
    <x v="1"/>
    <n v="7"/>
    <x v="4"/>
    <x v="1"/>
    <x v="0"/>
    <x v="0"/>
    <n v="1"/>
    <x v="0"/>
    <s v="conch"/>
    <s v="Strombus"/>
    <s v="fasciatus"/>
    <x v="1"/>
    <x v="0"/>
    <x v="0"/>
    <x v="2"/>
    <x v="2"/>
    <x v="0"/>
    <x v="0"/>
    <n v="7.0000000000000007E-2"/>
    <n v="0.02"/>
    <n v="0.2857142857142857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19"/>
  </r>
  <r>
    <x v="5"/>
    <x v="2"/>
    <x v="2"/>
    <x v="5"/>
    <x v="5"/>
    <m/>
    <x v="5"/>
    <x v="5"/>
    <x v="1"/>
    <n v="7"/>
    <x v="4"/>
    <x v="1"/>
    <x v="0"/>
    <x v="0"/>
    <n v="1.5"/>
    <x v="0"/>
    <m/>
    <s v="Octopus"/>
    <s v="spp."/>
    <x v="1"/>
    <x v="0"/>
    <x v="1"/>
    <x v="2"/>
    <x v="1"/>
    <x v="0"/>
    <x v="0"/>
    <n v="0.02"/>
    <n v="0.02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20"/>
  </r>
  <r>
    <x v="5"/>
    <x v="2"/>
    <x v="2"/>
    <x v="5"/>
    <x v="5"/>
    <m/>
    <x v="5"/>
    <x v="5"/>
    <x v="1"/>
    <n v="7"/>
    <x v="4"/>
    <x v="1"/>
    <x v="0"/>
    <x v="0"/>
    <m/>
    <x v="0"/>
    <s v="Diadematid sea urchins (mostly Diadema setosum and Echinothrix diadema)"/>
    <m/>
    <m/>
    <x v="1"/>
    <x v="0"/>
    <x v="1"/>
    <x v="2"/>
    <x v="2"/>
    <x v="0"/>
    <x v="0"/>
    <n v="11.3"/>
    <n v="5.0199999999999996"/>
    <n v="0.4442477876106193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1"/>
    <n v="21"/>
  </r>
  <r>
    <x v="5"/>
    <x v="2"/>
    <x v="2"/>
    <x v="5"/>
    <x v="5"/>
    <m/>
    <x v="5"/>
    <x v="5"/>
    <x v="1"/>
    <n v="7"/>
    <x v="4"/>
    <x v="1"/>
    <x v="0"/>
    <x v="0"/>
    <m/>
    <x v="0"/>
    <s v="Holothurians"/>
    <m/>
    <m/>
    <x v="1"/>
    <x v="0"/>
    <x v="1"/>
    <x v="2"/>
    <x v="2"/>
    <x v="0"/>
    <x v="0"/>
    <n v="9.61"/>
    <n v="0.27"/>
    <n v="2.8095733610822064E-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6"/>
    <x v="1"/>
    <n v="22"/>
  </r>
  <r>
    <x v="5"/>
    <x v="2"/>
    <x v="2"/>
    <x v="5"/>
    <x v="5"/>
    <m/>
    <x v="5"/>
    <x v="5"/>
    <x v="1"/>
    <n v="7"/>
    <x v="4"/>
    <x v="1"/>
    <x v="0"/>
    <x v="0"/>
    <s v="10+"/>
    <x v="0"/>
    <s v="AVERAGE"/>
    <s v="molluscs (clams, trochus and conch), octopus spp, urchins and holothurians"/>
    <m/>
    <x v="0"/>
    <x v="0"/>
    <x v="1"/>
    <x v="2"/>
    <x v="3"/>
    <x v="0"/>
    <x v="0"/>
    <m/>
    <m/>
    <n v="0.90414906137795015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23"/>
  </r>
  <r>
    <x v="6"/>
    <x v="2"/>
    <x v="2"/>
    <x v="6"/>
    <x v="6"/>
    <m/>
    <x v="5"/>
    <x v="5"/>
    <x v="1"/>
    <n v="7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0.56000000000000005"/>
    <n v="2.67"/>
    <n v="4.7678571428571423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; size structure data"/>
    <x v="3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3"/>
    <x v="1"/>
    <n v="24"/>
  </r>
  <r>
    <x v="6"/>
    <x v="2"/>
    <x v="2"/>
    <x v="6"/>
    <x v="6"/>
    <m/>
    <x v="5"/>
    <x v="5"/>
    <x v="1"/>
    <n v="7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0"/>
    <n v="0.33"/>
    <s v=".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"/>
    <x v="3"/>
    <x v="0"/>
    <x v="0"/>
    <x v="0"/>
    <x v="0"/>
    <x v="0"/>
    <x v="0"/>
    <x v="0"/>
    <x v="0"/>
    <x v="0"/>
    <x v="0"/>
    <x v="1"/>
    <x v="0"/>
    <x v="0"/>
    <x v="0"/>
    <x v="1"/>
    <x v="0"/>
    <x v="0"/>
    <m/>
    <x v="1"/>
    <x v="4"/>
    <x v="1"/>
    <n v="25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tricornis"/>
    <x v="1"/>
    <x v="0"/>
    <x v="0"/>
    <x v="2"/>
    <x v="1"/>
    <x v="0"/>
    <x v="0"/>
    <n v="0.02"/>
    <n v="0.02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6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gibberulus"/>
    <x v="1"/>
    <x v="0"/>
    <x v="0"/>
    <x v="2"/>
    <x v="2"/>
    <x v="0"/>
    <x v="0"/>
    <n v="0.02"/>
    <n v="0.04"/>
    <n v="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7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fasciatus"/>
    <x v="1"/>
    <x v="0"/>
    <x v="0"/>
    <x v="2"/>
    <x v="2"/>
    <x v="0"/>
    <x v="0"/>
    <n v="3.59"/>
    <n v="0.76"/>
    <n v="0.2116991643454039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8"/>
  </r>
  <r>
    <x v="6"/>
    <x v="2"/>
    <x v="2"/>
    <x v="6"/>
    <x v="6"/>
    <m/>
    <x v="5"/>
    <x v="5"/>
    <x v="1"/>
    <n v="7"/>
    <x v="4"/>
    <x v="1"/>
    <x v="0"/>
    <x v="0"/>
    <n v="1.5"/>
    <x v="0"/>
    <m/>
    <s v="Octopus"/>
    <s v="spp."/>
    <x v="1"/>
    <x v="0"/>
    <x v="1"/>
    <x v="2"/>
    <x v="1"/>
    <x v="0"/>
    <x v="0"/>
    <n v="0.02"/>
    <n v="0.01"/>
    <n v="0.5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29"/>
  </r>
  <r>
    <x v="6"/>
    <x v="2"/>
    <x v="2"/>
    <x v="6"/>
    <x v="6"/>
    <m/>
    <x v="5"/>
    <x v="5"/>
    <x v="1"/>
    <n v="7"/>
    <x v="4"/>
    <x v="1"/>
    <x v="0"/>
    <x v="0"/>
    <m/>
    <x v="0"/>
    <s v="Diadematid sea urchins (mostly Diadema setosum and Echinothrix diadema)"/>
    <m/>
    <m/>
    <x v="1"/>
    <x v="0"/>
    <x v="1"/>
    <x v="2"/>
    <x v="2"/>
    <x v="0"/>
    <x v="0"/>
    <n v="3.69"/>
    <n v="0.43"/>
    <n v="0.1165311653116531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1"/>
    <n v="30"/>
  </r>
  <r>
    <x v="6"/>
    <x v="2"/>
    <x v="2"/>
    <x v="6"/>
    <x v="6"/>
    <m/>
    <x v="5"/>
    <x v="5"/>
    <x v="1"/>
    <n v="7"/>
    <x v="4"/>
    <x v="1"/>
    <x v="0"/>
    <x v="0"/>
    <m/>
    <x v="0"/>
    <s v="Holothurians"/>
    <m/>
    <m/>
    <x v="1"/>
    <x v="0"/>
    <x v="1"/>
    <x v="2"/>
    <x v="2"/>
    <x v="0"/>
    <x v="0"/>
    <n v="0.14000000000000001"/>
    <n v="0.06"/>
    <n v="0.4285714285714284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6"/>
    <x v="1"/>
    <n v="31"/>
  </r>
  <r>
    <x v="6"/>
    <x v="2"/>
    <x v="2"/>
    <x v="6"/>
    <x v="6"/>
    <m/>
    <x v="5"/>
    <x v="5"/>
    <x v="1"/>
    <n v="7"/>
    <x v="4"/>
    <x v="1"/>
    <x v="0"/>
    <x v="0"/>
    <s v="12+"/>
    <x v="0"/>
    <s v="AVERAGE"/>
    <s v="molluscs (clams, trochus and conch), octopus spp, urchins and holothurians"/>
    <m/>
    <x v="0"/>
    <x v="0"/>
    <x v="1"/>
    <x v="2"/>
    <x v="3"/>
    <x v="0"/>
    <x v="0"/>
    <m/>
    <m/>
    <n v="1.2892369858693755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2"/>
  </r>
  <r>
    <x v="6"/>
    <x v="2"/>
    <x v="2"/>
    <x v="6"/>
    <x v="6"/>
    <s v="1.2 km of coast"/>
    <x v="5"/>
    <x v="5"/>
    <x v="1"/>
    <n v="7"/>
    <x v="4"/>
    <x v="1"/>
    <x v="0"/>
    <x v="0"/>
    <m/>
    <x v="0"/>
    <s v="Lutjanidae"/>
    <m/>
    <m/>
    <x v="1"/>
    <x v="0"/>
    <x v="1"/>
    <x v="1"/>
    <x v="5"/>
    <x v="0"/>
    <x v="0"/>
    <n v="1"/>
    <n v="13.9"/>
    <n v="13.9"/>
    <x v="0"/>
    <x v="0"/>
    <x v="0"/>
    <m/>
    <m/>
    <m/>
    <x v="0"/>
    <x v="0"/>
    <x v="0"/>
    <n v="49.14"/>
    <n v="39.39"/>
    <n v="0.80158730158730163"/>
    <x v="1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3"/>
  </r>
  <r>
    <x v="6"/>
    <x v="2"/>
    <x v="2"/>
    <x v="6"/>
    <x v="6"/>
    <m/>
    <x v="5"/>
    <x v="5"/>
    <x v="1"/>
    <n v="7"/>
    <x v="4"/>
    <x v="1"/>
    <x v="0"/>
    <x v="0"/>
    <m/>
    <x v="0"/>
    <s v="Lethrinidae"/>
    <m/>
    <m/>
    <x v="1"/>
    <x v="0"/>
    <x v="1"/>
    <x v="1"/>
    <x v="1"/>
    <x v="0"/>
    <x v="0"/>
    <n v="3.42"/>
    <n v="5.03"/>
    <n v="1.4707602339181287"/>
    <x v="1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4"/>
  </r>
  <r>
    <x v="6"/>
    <x v="2"/>
    <x v="2"/>
    <x v="6"/>
    <x v="6"/>
    <m/>
    <x v="5"/>
    <x v="5"/>
    <x v="1"/>
    <n v="7"/>
    <x v="4"/>
    <x v="1"/>
    <x v="0"/>
    <x v="0"/>
    <m/>
    <x v="0"/>
    <s v="Serranidae"/>
    <m/>
    <m/>
    <x v="1"/>
    <x v="0"/>
    <x v="1"/>
    <x v="1"/>
    <x v="4"/>
    <x v="0"/>
    <x v="0"/>
    <n v="2.5"/>
    <n v="3.78"/>
    <n v="1.512"/>
    <x v="1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5"/>
  </r>
  <r>
    <x v="6"/>
    <x v="2"/>
    <x v="2"/>
    <x v="6"/>
    <x v="6"/>
    <m/>
    <x v="5"/>
    <x v="5"/>
    <x v="1"/>
    <n v="7"/>
    <x v="4"/>
    <x v="1"/>
    <x v="0"/>
    <x v="0"/>
    <m/>
    <x v="0"/>
    <s v="Chaetodontidae"/>
    <m/>
    <m/>
    <x v="1"/>
    <x v="0"/>
    <x v="1"/>
    <x v="1"/>
    <x v="2"/>
    <x v="0"/>
    <x v="0"/>
    <n v="18.559999999999999"/>
    <n v="19.53"/>
    <n v="1.0522629310344829"/>
    <x v="0"/>
    <x v="0"/>
    <x v="0"/>
    <m/>
    <m/>
    <m/>
    <x v="0"/>
    <x v="0"/>
    <x v="0"/>
    <n v="8.4600000000000009"/>
    <n v="10.9"/>
    <n v="1.2884160756501182"/>
    <x v="2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2"/>
    <x v="0"/>
    <n v="36"/>
  </r>
  <r>
    <x v="6"/>
    <x v="2"/>
    <x v="2"/>
    <x v="6"/>
    <x v="6"/>
    <m/>
    <x v="5"/>
    <x v="5"/>
    <x v="1"/>
    <n v="7"/>
    <x v="4"/>
    <x v="1"/>
    <x v="0"/>
    <x v="0"/>
    <m/>
    <x v="0"/>
    <s v="Pomacanthidae"/>
    <m/>
    <m/>
    <x v="1"/>
    <x v="0"/>
    <x v="1"/>
    <x v="1"/>
    <x v="2"/>
    <x v="0"/>
    <x v="0"/>
    <n v="0.6"/>
    <n v="0.47"/>
    <n v="0.78333333333333333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7"/>
  </r>
  <r>
    <x v="6"/>
    <x v="2"/>
    <x v="2"/>
    <x v="6"/>
    <x v="6"/>
    <m/>
    <x v="5"/>
    <x v="5"/>
    <x v="1"/>
    <n v="7"/>
    <x v="4"/>
    <x v="1"/>
    <x v="0"/>
    <x v="0"/>
    <m/>
    <x v="0"/>
    <s v="Acanthuridae"/>
    <m/>
    <m/>
    <x v="1"/>
    <x v="0"/>
    <x v="1"/>
    <x v="1"/>
    <x v="1"/>
    <x v="0"/>
    <x v="0"/>
    <n v="90.24"/>
    <n v="64.459999999999994"/>
    <n v="0.71431737588652477"/>
    <x v="2"/>
    <x v="0"/>
    <x v="0"/>
    <m/>
    <m/>
    <m/>
    <x v="0"/>
    <x v="0"/>
    <x v="0"/>
    <n v="12.63"/>
    <n v="13.67"/>
    <n v="1.0823436262866191"/>
    <x v="2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8"/>
  </r>
  <r>
    <x v="6"/>
    <x v="2"/>
    <x v="2"/>
    <x v="6"/>
    <x v="6"/>
    <m/>
    <x v="5"/>
    <x v="5"/>
    <x v="1"/>
    <n v="7"/>
    <x v="4"/>
    <x v="1"/>
    <x v="0"/>
    <x v="0"/>
    <m/>
    <x v="0"/>
    <s v="Siganidae"/>
    <m/>
    <m/>
    <x v="1"/>
    <x v="0"/>
    <x v="1"/>
    <x v="1"/>
    <x v="1"/>
    <x v="0"/>
    <x v="0"/>
    <n v="16.100000000000001"/>
    <n v="23.11"/>
    <n v="1.4354037267080744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9"/>
  </r>
  <r>
    <x v="6"/>
    <x v="2"/>
    <x v="2"/>
    <x v="6"/>
    <x v="6"/>
    <m/>
    <x v="5"/>
    <x v="5"/>
    <x v="1"/>
    <n v="7"/>
    <x v="4"/>
    <x v="1"/>
    <x v="0"/>
    <x v="0"/>
    <m/>
    <x v="0"/>
    <s v="Scaridae"/>
    <m/>
    <m/>
    <x v="1"/>
    <x v="0"/>
    <x v="1"/>
    <x v="1"/>
    <x v="1"/>
    <x v="0"/>
    <x v="0"/>
    <n v="26.25"/>
    <n v="25.86"/>
    <n v="0.9851428571428571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5"/>
    <x v="0"/>
    <n v="40"/>
  </r>
  <r>
    <x v="6"/>
    <x v="2"/>
    <x v="2"/>
    <x v="6"/>
    <x v="6"/>
    <m/>
    <x v="5"/>
    <x v="5"/>
    <x v="1"/>
    <n v="7"/>
    <x v="4"/>
    <x v="1"/>
    <x v="0"/>
    <x v="0"/>
    <m/>
    <x v="0"/>
    <s v="AVERAGE"/>
    <s v="8 fish families"/>
    <m/>
    <x v="0"/>
    <x v="0"/>
    <x v="1"/>
    <x v="1"/>
    <x v="3"/>
    <x v="0"/>
    <x v="0"/>
    <m/>
    <m/>
    <n v="2.7316525572529256"/>
    <x v="0"/>
    <x v="0"/>
    <x v="0"/>
    <m/>
    <m/>
    <m/>
    <x v="0"/>
    <x v="0"/>
    <x v="0"/>
    <m/>
    <m/>
    <n v="1.0574490011746798"/>
    <x v="0"/>
    <x v="0"/>
    <x v="0"/>
    <x v="0"/>
    <x v="0"/>
    <x v="0"/>
    <x v="0"/>
    <x v="5"/>
    <x v="2"/>
    <x v="2"/>
    <s v="density is 8 families, size is 3 families"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1"/>
  </r>
  <r>
    <x v="7"/>
    <x v="3"/>
    <x v="3"/>
    <x v="7"/>
    <x v="7"/>
    <n v="566"/>
    <x v="6"/>
    <x v="6"/>
    <x v="5"/>
    <n v="3"/>
    <x v="3"/>
    <x v="1"/>
    <x v="0"/>
    <x v="1"/>
    <m/>
    <x v="1"/>
    <s v="21 species of target and non target fish species"/>
    <m/>
    <m/>
    <x v="0"/>
    <x v="0"/>
    <x v="1"/>
    <x v="1"/>
    <x v="6"/>
    <x v="1"/>
    <x v="1"/>
    <n v="1.0609999999999999"/>
    <n v="1.6160000000000001"/>
    <n v="1.523091423185674"/>
    <x v="0"/>
    <x v="0"/>
    <x v="0"/>
    <m/>
    <m/>
    <m/>
    <x v="0"/>
    <x v="0"/>
    <x v="0"/>
    <m/>
    <m/>
    <m/>
    <x v="0"/>
    <x v="0"/>
    <x v="0"/>
    <x v="0"/>
    <x v="0"/>
    <x v="0"/>
    <x v="0"/>
    <x v="6"/>
    <x v="4"/>
    <x v="3"/>
    <s v="also has species level data (see table 5 and AL); also has size structure data for black grouper"/>
    <x v="1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0"/>
    <n v="42"/>
  </r>
  <r>
    <x v="8"/>
    <x v="4"/>
    <x v="4"/>
    <x v="8"/>
    <x v="8"/>
    <n v="5.4916"/>
    <x v="7"/>
    <x v="7"/>
    <x v="6"/>
    <n v="21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"/>
    <n v="8.6999999999999993"/>
    <n v="8.6999999999999993"/>
    <x v="1"/>
    <x v="0"/>
    <x v="0"/>
    <m/>
    <m/>
    <m/>
    <x v="0"/>
    <x v="0"/>
    <x v="0"/>
    <m/>
    <m/>
    <m/>
    <x v="0"/>
    <x v="0"/>
    <x v="0"/>
    <x v="0"/>
    <x v="0"/>
    <x v="0"/>
    <x v="0"/>
    <x v="7"/>
    <x v="1"/>
    <x v="4"/>
    <s v="abundance ratio is conservative estimate comparing upper and lower 95CI bounds"/>
    <x v="4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3"/>
  </r>
  <r>
    <x v="8"/>
    <x v="4"/>
    <x v="4"/>
    <x v="8"/>
    <x v="8"/>
    <n v="5.4916"/>
    <x v="7"/>
    <x v="7"/>
    <x v="7"/>
    <n v="19"/>
    <x v="3"/>
    <x v="1"/>
    <x v="0"/>
    <x v="0"/>
    <n v="1"/>
    <x v="0"/>
    <s v="Lobster"/>
    <s v="Jasus"/>
    <s v="edwardsii"/>
    <x v="1"/>
    <x v="0"/>
    <x v="1"/>
    <x v="2"/>
    <x v="1"/>
    <x v="0"/>
    <x v="0"/>
    <n v="155"/>
    <n v="585"/>
    <n v="3.774193548387097"/>
    <x v="1"/>
    <x v="0"/>
    <x v="0"/>
    <m/>
    <m/>
    <m/>
    <x v="0"/>
    <x v="0"/>
    <x v="0"/>
    <m/>
    <m/>
    <m/>
    <x v="0"/>
    <x v="0"/>
    <x v="0"/>
    <x v="0"/>
    <x v="0"/>
    <x v="0"/>
    <x v="0"/>
    <x v="7"/>
    <x v="0"/>
    <x v="4"/>
    <m/>
    <x v="4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44"/>
  </r>
  <r>
    <x v="8"/>
    <x v="4"/>
    <x v="4"/>
    <x v="8"/>
    <x v="8"/>
    <n v="5.4916"/>
    <x v="7"/>
    <x v="7"/>
    <x v="8"/>
    <n v="20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n v="6.2370967741935477"/>
    <x v="0"/>
    <x v="0"/>
    <x v="0"/>
    <m/>
    <m/>
    <m/>
    <x v="0"/>
    <x v="0"/>
    <x v="0"/>
    <m/>
    <m/>
    <m/>
    <x v="0"/>
    <x v="0"/>
    <x v="0"/>
    <x v="0"/>
    <x v="0"/>
    <x v="0"/>
    <x v="0"/>
    <x v="7"/>
    <x v="2"/>
    <x v="1"/>
    <m/>
    <x v="4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3"/>
    <n v="45"/>
  </r>
  <r>
    <x v="9"/>
    <x v="4"/>
    <x v="4"/>
    <x v="9"/>
    <x v="9"/>
    <n v="3.5"/>
    <x v="0"/>
    <x v="0"/>
    <x v="6"/>
    <n v="15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"/>
    <n v="5.75"/>
    <n v="5.75"/>
    <x v="1"/>
    <x v="0"/>
    <x v="0"/>
    <m/>
    <m/>
    <m/>
    <x v="0"/>
    <x v="0"/>
    <x v="0"/>
    <m/>
    <m/>
    <m/>
    <x v="0"/>
    <x v="0"/>
    <x v="0"/>
    <x v="0"/>
    <x v="0"/>
    <x v="0"/>
    <x v="0"/>
    <x v="7"/>
    <x v="1"/>
    <x v="4"/>
    <s v="abundance ratio is conservative estimate comparing upper and lower 95CI bounds"/>
    <x v="4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"/>
  </r>
  <r>
    <x v="9"/>
    <x v="4"/>
    <x v="4"/>
    <x v="9"/>
    <x v="9"/>
    <n v="3.5"/>
    <x v="0"/>
    <x v="0"/>
    <x v="7"/>
    <n v="13"/>
    <x v="3"/>
    <x v="1"/>
    <x v="0"/>
    <x v="0"/>
    <n v="1"/>
    <x v="0"/>
    <s v="Lobster"/>
    <s v="Jasus"/>
    <s v="edwardsii"/>
    <x v="1"/>
    <x v="0"/>
    <x v="1"/>
    <x v="2"/>
    <x v="1"/>
    <x v="0"/>
    <x v="0"/>
    <n v="200"/>
    <n v="325"/>
    <n v="1.625"/>
    <x v="1"/>
    <x v="0"/>
    <x v="0"/>
    <m/>
    <m/>
    <m/>
    <x v="0"/>
    <x v="0"/>
    <x v="0"/>
    <m/>
    <m/>
    <m/>
    <x v="0"/>
    <x v="0"/>
    <x v="0"/>
    <x v="0"/>
    <x v="0"/>
    <x v="0"/>
    <x v="0"/>
    <x v="7"/>
    <x v="0"/>
    <x v="4"/>
    <m/>
    <x v="4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47"/>
  </r>
  <r>
    <x v="9"/>
    <x v="4"/>
    <x v="4"/>
    <x v="9"/>
    <x v="9"/>
    <n v="3.5"/>
    <x v="0"/>
    <x v="0"/>
    <x v="8"/>
    <n v="14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n v="3.6875"/>
    <x v="0"/>
    <x v="0"/>
    <x v="0"/>
    <m/>
    <m/>
    <m/>
    <x v="0"/>
    <x v="0"/>
    <x v="0"/>
    <m/>
    <m/>
    <m/>
    <x v="0"/>
    <x v="0"/>
    <x v="0"/>
    <x v="0"/>
    <x v="0"/>
    <x v="0"/>
    <x v="0"/>
    <x v="7"/>
    <x v="2"/>
    <x v="1"/>
    <m/>
    <x v="4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3"/>
    <n v="48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Cephalopholis"/>
    <s v="cruentatus"/>
    <x v="1"/>
    <x v="0"/>
    <x v="0"/>
    <x v="1"/>
    <x v="0"/>
    <x v="0"/>
    <x v="0"/>
    <n v="0.38"/>
    <n v="0.27"/>
    <n v="0.71052631578947367"/>
    <x v="2"/>
    <x v="0"/>
    <x v="0"/>
    <n v="31.1"/>
    <n v="18.2"/>
    <n v="0.58520900321543401"/>
    <x v="1"/>
    <x v="0"/>
    <x v="0"/>
    <n v="17.350000000000001"/>
    <n v="15.5"/>
    <n v="0.89337175792507195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2"/>
    <n v="43"/>
    <x v="0"/>
    <x v="7"/>
    <x v="0"/>
    <n v="49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Cephalopholis"/>
    <s v="fulva"/>
    <x v="1"/>
    <x v="0"/>
    <x v="0"/>
    <x v="1"/>
    <x v="0"/>
    <x v="0"/>
    <x v="0"/>
    <n v="0.87"/>
    <n v="0.52"/>
    <n v="0.5977011494252874"/>
    <x v="2"/>
    <x v="0"/>
    <x v="0"/>
    <n v="98.95"/>
    <n v="54.7"/>
    <n v="0.55280444669024764"/>
    <x v="1"/>
    <x v="0"/>
    <x v="0"/>
    <n v="16.899999999999999"/>
    <n v="16.3"/>
    <n v="0.96449704142011849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3"/>
    <n v="41"/>
    <x v="0"/>
    <x v="8"/>
    <x v="0"/>
    <n v="50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adscensionis"/>
    <x v="1"/>
    <x v="0"/>
    <x v="0"/>
    <x v="1"/>
    <x v="4"/>
    <x v="0"/>
    <x v="0"/>
    <n v="0.01"/>
    <n v="0.04"/>
    <n v="4"/>
    <x v="1"/>
    <x v="0"/>
    <x v="0"/>
    <n v="6.05"/>
    <n v="13.6"/>
    <n v="2.2479338842975207"/>
    <x v="2"/>
    <x v="0"/>
    <x v="0"/>
    <n v="30.75"/>
    <n v="24"/>
    <n v="0.78048780487804881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4"/>
    <n v="61"/>
    <x v="0"/>
    <x v="9"/>
    <x v="0"/>
    <n v="51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guttatus"/>
    <x v="1"/>
    <x v="0"/>
    <x v="3"/>
    <x v="1"/>
    <x v="4"/>
    <x v="0"/>
    <x v="0"/>
    <n v="0.16500000000000001"/>
    <n v="0.14000000000000001"/>
    <n v="0.84848484848484851"/>
    <x v="2"/>
    <x v="0"/>
    <x v="0"/>
    <n v="51.45"/>
    <n v="40.5"/>
    <n v="0.7871720116618075"/>
    <x v="1"/>
    <x v="0"/>
    <x v="0"/>
    <n v="26.5"/>
    <n v="25.1"/>
    <n v="0.94716981132075473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5"/>
    <n v="76"/>
    <x v="0"/>
    <x v="9"/>
    <x v="0"/>
    <n v="52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striatus"/>
    <x v="1"/>
    <x v="0"/>
    <x v="3"/>
    <x v="1"/>
    <x v="4"/>
    <x v="0"/>
    <x v="0"/>
    <n v="0.18"/>
    <n v="0.35"/>
    <n v="1.9444444444444444"/>
    <x v="1"/>
    <x v="0"/>
    <x v="0"/>
    <n v="142.25"/>
    <n v="495.7"/>
    <n v="3.4847100175746926"/>
    <x v="2"/>
    <x v="0"/>
    <x v="0"/>
    <n v="34.75"/>
    <n v="41.8"/>
    <n v="1.2028776978417266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3"/>
    <n v="122"/>
    <x v="0"/>
    <x v="8"/>
    <x v="0"/>
    <n v="53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bonaci"/>
    <x v="1"/>
    <x v="0"/>
    <x v="3"/>
    <x v="1"/>
    <x v="4"/>
    <x v="0"/>
    <x v="0"/>
    <n v="5.0000000000000001E-3"/>
    <n v="0.01"/>
    <n v="2"/>
    <x v="1"/>
    <x v="0"/>
    <x v="0"/>
    <n v="5.7"/>
    <n v="121.4"/>
    <n v="21.298245614035089"/>
    <x v="2"/>
    <x v="0"/>
    <x v="0"/>
    <n v="45"/>
    <n v="92.5"/>
    <n v="2.0555555555555554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50"/>
    <x v="0"/>
    <x v="7"/>
    <x v="0"/>
    <n v="54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tigris"/>
    <x v="1"/>
    <x v="0"/>
    <x v="3"/>
    <x v="1"/>
    <x v="4"/>
    <x v="0"/>
    <x v="0"/>
    <n v="3.5000000000000003E-2"/>
    <n v="0.12"/>
    <n v="3.4285714285714279"/>
    <x v="1"/>
    <x v="0"/>
    <x v="0"/>
    <n v="17.75"/>
    <n v="101.8"/>
    <n v="5.7352112676056333"/>
    <x v="2"/>
    <x v="0"/>
    <x v="0"/>
    <n v="36.200000000000003"/>
    <n v="36.5"/>
    <n v="1.0082872928176794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01"/>
    <x v="0"/>
    <x v="7"/>
    <x v="0"/>
    <n v="55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venenosa"/>
    <x v="1"/>
    <x v="0"/>
    <x v="3"/>
    <x v="1"/>
    <x v="4"/>
    <x v="0"/>
    <x v="0"/>
    <n v="1.4999999999999999E-2"/>
    <n v="0.05"/>
    <n v="3.3333333333333335"/>
    <x v="1"/>
    <x v="0"/>
    <x v="0"/>
    <n v="55.9"/>
    <n v="158.5"/>
    <n v="2.8354203935599287"/>
    <x v="2"/>
    <x v="0"/>
    <x v="0"/>
    <n v="57.85"/>
    <n v="56.3"/>
    <n v="0.97320656871218658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00"/>
    <x v="0"/>
    <x v="7"/>
    <x v="0"/>
    <n v="56"/>
  </r>
  <r>
    <x v="10"/>
    <x v="1"/>
    <x v="5"/>
    <x v="10"/>
    <x v="10"/>
    <n v="442"/>
    <x v="1"/>
    <x v="8"/>
    <x v="8"/>
    <n v="7"/>
    <x v="5"/>
    <x v="2"/>
    <x v="0"/>
    <x v="0"/>
    <n v="8"/>
    <x v="0"/>
    <s v="AVERAGE"/>
    <s v="8 sp of Serranid"/>
    <m/>
    <x v="0"/>
    <x v="0"/>
    <x v="1"/>
    <x v="1"/>
    <x v="3"/>
    <x v="0"/>
    <x v="0"/>
    <m/>
    <m/>
    <n v="2.1078826900061016"/>
    <x v="0"/>
    <x v="0"/>
    <x v="0"/>
    <m/>
    <m/>
    <n v="4.6908383298300445"/>
    <x v="0"/>
    <x v="0"/>
    <x v="0"/>
    <m/>
    <m/>
    <n v="1.1031816913088928"/>
    <x v="0"/>
    <x v="0"/>
    <x v="0"/>
    <x v="0"/>
    <x v="0"/>
    <x v="0"/>
    <x v="0"/>
    <x v="8"/>
    <x v="2"/>
    <x v="1"/>
    <m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57"/>
  </r>
  <r>
    <x v="11"/>
    <x v="5"/>
    <x v="6"/>
    <x v="11"/>
    <x v="11"/>
    <n v="6.5"/>
    <x v="3"/>
    <x v="3"/>
    <x v="9"/>
    <n v="25"/>
    <x v="6"/>
    <x v="1"/>
    <x v="0"/>
    <x v="2"/>
    <n v="1"/>
    <x v="0"/>
    <s v="Urchin"/>
    <s v="Paracentrotus"/>
    <s v="lividus"/>
    <x v="0"/>
    <x v="0"/>
    <x v="1"/>
    <x v="2"/>
    <x v="1"/>
    <x v="0"/>
    <x v="0"/>
    <n v="82.5"/>
    <n v="202"/>
    <n v="2.4484848484848483"/>
    <x v="1"/>
    <x v="0"/>
    <x v="0"/>
    <m/>
    <m/>
    <m/>
    <x v="0"/>
    <x v="0"/>
    <x v="0"/>
    <n v="32.950000000000003"/>
    <n v="35.049999999999997"/>
    <n v="1.0637329286798178"/>
    <x v="0"/>
    <x v="0"/>
    <x v="0"/>
    <x v="0"/>
    <x v="0"/>
    <x v="0"/>
    <x v="0"/>
    <x v="9"/>
    <x v="2"/>
    <x v="2"/>
    <s v="also has size structure data and data for partially protected area where recreational fishing and professional fishing with fixed nets is allowed"/>
    <x v="6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58"/>
  </r>
  <r>
    <x v="12"/>
    <x v="6"/>
    <x v="7"/>
    <x v="12"/>
    <x v="12"/>
    <n v="15.75"/>
    <x v="8"/>
    <x v="9"/>
    <x v="10"/>
    <n v="4"/>
    <x v="7"/>
    <x v="2"/>
    <x v="0"/>
    <x v="0"/>
    <m/>
    <x v="0"/>
    <s v="Encrusting coralline algae"/>
    <m/>
    <m/>
    <x v="1"/>
    <x v="0"/>
    <x v="2"/>
    <x v="4"/>
    <x v="3"/>
    <x v="0"/>
    <x v="0"/>
    <n v="11.27"/>
    <n v="12.83"/>
    <n v="1.1384205856255547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59"/>
  </r>
  <r>
    <x v="12"/>
    <x v="6"/>
    <x v="7"/>
    <x v="12"/>
    <x v="12"/>
    <n v="15.75"/>
    <x v="8"/>
    <x v="9"/>
    <x v="10"/>
    <n v="4"/>
    <x v="7"/>
    <x v="2"/>
    <x v="0"/>
    <x v="0"/>
    <m/>
    <x v="0"/>
    <s v="Filamentous algae"/>
    <m/>
    <m/>
    <x v="1"/>
    <x v="0"/>
    <x v="2"/>
    <x v="4"/>
    <x v="3"/>
    <x v="0"/>
    <x v="0"/>
    <n v="6.52"/>
    <n v="6.54"/>
    <n v="1.0030674846625767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0"/>
  </r>
  <r>
    <x v="12"/>
    <x v="6"/>
    <x v="7"/>
    <x v="12"/>
    <x v="12"/>
    <n v="15.75"/>
    <x v="8"/>
    <x v="9"/>
    <x v="10"/>
    <n v="4"/>
    <x v="7"/>
    <x v="2"/>
    <x v="0"/>
    <x v="0"/>
    <n v="1"/>
    <x v="0"/>
    <s v="Brown algae"/>
    <s v="Cystoseira"/>
    <s v="amentacea"/>
    <x v="1"/>
    <x v="0"/>
    <x v="2"/>
    <x v="4"/>
    <x v="3"/>
    <x v="0"/>
    <x v="0"/>
    <n v="12.83"/>
    <n v="2.1"/>
    <n v="0.16367887763055339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61"/>
  </r>
  <r>
    <x v="12"/>
    <x v="6"/>
    <x v="7"/>
    <x v="12"/>
    <x v="12"/>
    <n v="15.75"/>
    <x v="8"/>
    <x v="9"/>
    <x v="10"/>
    <n v="4"/>
    <x v="7"/>
    <x v="2"/>
    <x v="0"/>
    <x v="0"/>
    <m/>
    <x v="0"/>
    <s v="Hydrozoans"/>
    <m/>
    <m/>
    <x v="1"/>
    <x v="0"/>
    <x v="2"/>
    <x v="2"/>
    <x v="3"/>
    <x v="0"/>
    <x v="0"/>
    <n v="4.3"/>
    <n v="1.63"/>
    <n v="0.379069767441860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62"/>
  </r>
  <r>
    <x v="12"/>
    <x v="6"/>
    <x v="7"/>
    <x v="12"/>
    <x v="12"/>
    <n v="15.75"/>
    <x v="8"/>
    <x v="9"/>
    <x v="10"/>
    <n v="4"/>
    <x v="7"/>
    <x v="2"/>
    <x v="0"/>
    <x v="0"/>
    <s v="7+"/>
    <x v="0"/>
    <s v="AVERAGE"/>
    <s v="Different kinds of algae and hydrozoans"/>
    <m/>
    <x v="0"/>
    <x v="0"/>
    <x v="1"/>
    <x v="1"/>
    <x v="3"/>
    <x v="0"/>
    <x v="0"/>
    <m/>
    <m/>
    <n v="0.671059178840136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2"/>
    <x v="5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63"/>
  </r>
  <r>
    <x v="13"/>
    <x v="6"/>
    <x v="7"/>
    <x v="13"/>
    <x v="13"/>
    <m/>
    <x v="8"/>
    <x v="9"/>
    <x v="2"/>
    <n v="5"/>
    <x v="7"/>
    <x v="2"/>
    <x v="0"/>
    <x v="0"/>
    <m/>
    <x v="0"/>
    <s v="Encrusting coralline algae"/>
    <m/>
    <m/>
    <x v="1"/>
    <x v="0"/>
    <x v="2"/>
    <x v="4"/>
    <x v="3"/>
    <x v="0"/>
    <x v="0"/>
    <n v="7.9"/>
    <n v="5.13"/>
    <n v="0.6493670886075948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4"/>
  </r>
  <r>
    <x v="13"/>
    <x v="6"/>
    <x v="7"/>
    <x v="13"/>
    <x v="13"/>
    <m/>
    <x v="8"/>
    <x v="9"/>
    <x v="2"/>
    <n v="5"/>
    <x v="7"/>
    <x v="2"/>
    <x v="0"/>
    <x v="0"/>
    <m/>
    <x v="0"/>
    <s v="Filamentous algae"/>
    <m/>
    <m/>
    <x v="1"/>
    <x v="0"/>
    <x v="2"/>
    <x v="4"/>
    <x v="3"/>
    <x v="0"/>
    <x v="0"/>
    <n v="7.43"/>
    <n v="4.83"/>
    <n v="0.650067294751009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5"/>
  </r>
  <r>
    <x v="13"/>
    <x v="6"/>
    <x v="7"/>
    <x v="13"/>
    <x v="13"/>
    <m/>
    <x v="8"/>
    <x v="9"/>
    <x v="2"/>
    <n v="5"/>
    <x v="7"/>
    <x v="2"/>
    <x v="0"/>
    <x v="0"/>
    <n v="1"/>
    <x v="0"/>
    <s v="Brown algae"/>
    <s v="Cystoseira"/>
    <s v="amentacea"/>
    <x v="1"/>
    <x v="0"/>
    <x v="2"/>
    <x v="4"/>
    <x v="3"/>
    <x v="0"/>
    <x v="0"/>
    <n v="9.4700000000000006"/>
    <n v="15.93"/>
    <n v="1.6821541710665258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66"/>
  </r>
  <r>
    <x v="13"/>
    <x v="6"/>
    <x v="7"/>
    <x v="13"/>
    <x v="13"/>
    <m/>
    <x v="8"/>
    <x v="9"/>
    <x v="2"/>
    <n v="5"/>
    <x v="7"/>
    <x v="2"/>
    <x v="0"/>
    <x v="0"/>
    <m/>
    <x v="0"/>
    <s v="Hydrozoans"/>
    <m/>
    <m/>
    <x v="1"/>
    <x v="0"/>
    <x v="2"/>
    <x v="2"/>
    <x v="3"/>
    <x v="0"/>
    <x v="0"/>
    <n v="13"/>
    <n v="9.67"/>
    <n v="0.74384615384615382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67"/>
  </r>
  <r>
    <x v="13"/>
    <x v="6"/>
    <x v="7"/>
    <x v="13"/>
    <x v="13"/>
    <m/>
    <x v="8"/>
    <x v="9"/>
    <x v="2"/>
    <n v="5"/>
    <x v="7"/>
    <x v="2"/>
    <x v="0"/>
    <x v="0"/>
    <s v="7+"/>
    <x v="0"/>
    <s v="AVERAGE"/>
    <s v="Different kinds of algae and hydrozoans"/>
    <m/>
    <x v="0"/>
    <x v="0"/>
    <x v="1"/>
    <x v="1"/>
    <x v="3"/>
    <x v="0"/>
    <x v="0"/>
    <m/>
    <m/>
    <n v="0.93135867706782105"/>
    <x v="0"/>
    <x v="0"/>
    <x v="0"/>
    <m/>
    <m/>
    <m/>
    <x v="0"/>
    <x v="0"/>
    <x v="0"/>
    <m/>
    <m/>
    <m/>
    <x v="0"/>
    <x v="0"/>
    <x v="0"/>
    <x v="0"/>
    <x v="0"/>
    <x v="0"/>
    <x v="0"/>
    <x v="10"/>
    <x v="2"/>
    <x v="5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68"/>
  </r>
  <r>
    <x v="14"/>
    <x v="7"/>
    <x v="8"/>
    <x v="14"/>
    <x v="14"/>
    <n v="1.58"/>
    <x v="9"/>
    <x v="10"/>
    <x v="0"/>
    <n v="5"/>
    <x v="3"/>
    <x v="1"/>
    <x v="0"/>
    <x v="0"/>
    <n v="1"/>
    <x v="0"/>
    <s v="Barnacle"/>
    <s v="Pollicipes"/>
    <s v="pollicipes"/>
    <x v="0"/>
    <x v="0"/>
    <x v="2"/>
    <x v="2"/>
    <x v="1"/>
    <x v="0"/>
    <x v="0"/>
    <n v="58.1"/>
    <n v="201.9"/>
    <n v="3.4750430292598966"/>
    <x v="0"/>
    <x v="0"/>
    <x v="0"/>
    <n v="109.1"/>
    <n v="320.7"/>
    <n v="2.9395050412465626"/>
    <x v="0"/>
    <x v="0"/>
    <x v="0"/>
    <n v="34"/>
    <n v="33.1"/>
    <n v="0.97352941176470598"/>
    <x v="0"/>
    <x v="0"/>
    <x v="0"/>
    <x v="0"/>
    <x v="0"/>
    <x v="0"/>
    <x v="0"/>
    <x v="11"/>
    <x v="4"/>
    <x v="2"/>
    <s v="also has capitulum length and mean fresh weight of individuals"/>
    <x v="1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3"/>
    <x v="1"/>
    <n v="69"/>
  </r>
  <r>
    <x v="15"/>
    <x v="8"/>
    <x v="4"/>
    <x v="15"/>
    <x v="15"/>
    <n v="18.350000000000001"/>
    <x v="2"/>
    <x v="2"/>
    <x v="10"/>
    <n v="7"/>
    <x v="3"/>
    <x v="0"/>
    <x v="0"/>
    <x v="3"/>
    <n v="1"/>
    <x v="0"/>
    <s v="Lobster"/>
    <s v="Jasus"/>
    <s v="edwardsii"/>
    <x v="0"/>
    <x v="0"/>
    <x v="1"/>
    <x v="2"/>
    <x v="1"/>
    <x v="0"/>
    <x v="0"/>
    <n v="29.1"/>
    <n v="38.799999999999997"/>
    <n v="1.3333333333333333"/>
    <x v="1"/>
    <x v="0"/>
    <x v="0"/>
    <m/>
    <m/>
    <m/>
    <x v="0"/>
    <x v="0"/>
    <x v="0"/>
    <n v="99"/>
    <n v="122.5"/>
    <n v="1.2373737373737375"/>
    <x v="0"/>
    <x v="0"/>
    <x v="0"/>
    <x v="0"/>
    <x v="0"/>
    <x v="0"/>
    <x v="0"/>
    <x v="12"/>
    <x v="5"/>
    <x v="6"/>
    <s v="had data by shallow and deep, has sex ratio data, data by large repro males and females; size structure data, and time series (see AL); female egg production"/>
    <x v="6"/>
    <x v="1"/>
    <x v="0"/>
    <x v="0"/>
    <x v="0"/>
    <x v="0"/>
    <x v="1"/>
    <x v="1"/>
    <x v="1"/>
    <x v="0"/>
    <x v="0"/>
    <x v="0"/>
    <x v="0"/>
    <x v="1"/>
    <x v="1"/>
    <x v="0"/>
    <x v="0"/>
    <x v="0"/>
    <m/>
    <x v="1"/>
    <x v="2"/>
    <x v="1"/>
    <n v="70"/>
  </r>
  <r>
    <x v="16"/>
    <x v="9"/>
    <x v="9"/>
    <x v="16"/>
    <x v="16"/>
    <n v="39"/>
    <x v="10"/>
    <x v="11"/>
    <x v="11"/>
    <n v="11"/>
    <x v="8"/>
    <x v="1"/>
    <x v="0"/>
    <x v="0"/>
    <n v="1"/>
    <x v="0"/>
    <s v="Limpet"/>
    <s v="Cymbula"/>
    <s v="oculus"/>
    <x v="0"/>
    <x v="0"/>
    <x v="0"/>
    <x v="2"/>
    <x v="1"/>
    <x v="0"/>
    <x v="0"/>
    <m/>
    <m/>
    <m/>
    <x v="0"/>
    <x v="0"/>
    <x v="0"/>
    <n v="1.43"/>
    <n v="8.1199999999999992"/>
    <n v="5.6783216783216783"/>
    <x v="0"/>
    <x v="0"/>
    <x v="0"/>
    <n v="23.7"/>
    <n v="28.7"/>
    <n v="1.2109704641350212"/>
    <x v="0"/>
    <x v="0"/>
    <x v="0"/>
    <x v="0"/>
    <x v="0"/>
    <x v="0"/>
    <x v="0"/>
    <x v="13"/>
    <x v="6"/>
    <x v="7"/>
    <s v="also has female:male ratio, growth rate, age at maturity, recruitment, survivorship (10times higher), repro output"/>
    <x v="2"/>
    <x v="0"/>
    <x v="0"/>
    <x v="0"/>
    <x v="0"/>
    <x v="0"/>
    <x v="0"/>
    <x v="0"/>
    <x v="1"/>
    <x v="0"/>
    <x v="0"/>
    <x v="0"/>
    <x v="0"/>
    <x v="1"/>
    <x v="0"/>
    <x v="1"/>
    <x v="0"/>
    <x v="0"/>
    <m/>
    <x v="1"/>
    <x v="5"/>
    <x v="1"/>
    <n v="71"/>
  </r>
  <r>
    <x v="17"/>
    <x v="10"/>
    <x v="7"/>
    <x v="17"/>
    <x v="17"/>
    <n v="5.29"/>
    <x v="11"/>
    <x v="12"/>
    <x v="0"/>
    <n v="6"/>
    <x v="9"/>
    <x v="1"/>
    <x v="0"/>
    <x v="0"/>
    <m/>
    <x v="0"/>
    <s v="Encrusting calcified rhodophytes"/>
    <m/>
    <m/>
    <x v="1"/>
    <x v="0"/>
    <x v="2"/>
    <x v="4"/>
    <x v="2"/>
    <x v="0"/>
    <x v="0"/>
    <n v="18.149999999999999"/>
    <n v="23.4"/>
    <n v="1.2892561983471074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2"/>
  </r>
  <r>
    <x v="17"/>
    <x v="10"/>
    <x v="7"/>
    <x v="17"/>
    <x v="17"/>
    <n v="5.29"/>
    <x v="11"/>
    <x v="12"/>
    <x v="0"/>
    <n v="6"/>
    <x v="3"/>
    <x v="1"/>
    <x v="0"/>
    <x v="0"/>
    <m/>
    <x v="0"/>
    <s v="Serpulids"/>
    <m/>
    <m/>
    <x v="1"/>
    <x v="0"/>
    <x v="2"/>
    <x v="2"/>
    <x v="3"/>
    <x v="0"/>
    <x v="0"/>
    <n v="13.75"/>
    <n v="20.149999999999999"/>
    <n v="1.4654545454545453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3"/>
  </r>
  <r>
    <x v="17"/>
    <x v="10"/>
    <x v="7"/>
    <x v="17"/>
    <x v="17"/>
    <n v="5.29"/>
    <x v="11"/>
    <x v="12"/>
    <x v="0"/>
    <n v="6"/>
    <x v="3"/>
    <x v="1"/>
    <x v="0"/>
    <x v="0"/>
    <n v="1"/>
    <x v="0"/>
    <s v="Brown algae"/>
    <s v="Cutleria"/>
    <s v="multifida"/>
    <x v="1"/>
    <x v="0"/>
    <x v="2"/>
    <x v="4"/>
    <x v="3"/>
    <x v="0"/>
    <x v="0"/>
    <n v="0"/>
    <n v="4.5999999999999996"/>
    <s v=".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0"/>
    <x v="4"/>
    <n v="74"/>
  </r>
  <r>
    <x v="17"/>
    <x v="10"/>
    <x v="7"/>
    <x v="17"/>
    <x v="17"/>
    <n v="5.29"/>
    <x v="11"/>
    <x v="12"/>
    <x v="0"/>
    <n v="6"/>
    <x v="3"/>
    <x v="1"/>
    <x v="0"/>
    <x v="0"/>
    <n v="1.5"/>
    <x v="0"/>
    <s v="Sponge"/>
    <s v="Cliona"/>
    <s v="spp."/>
    <x v="1"/>
    <x v="0"/>
    <x v="2"/>
    <x v="2"/>
    <x v="7"/>
    <x v="0"/>
    <x v="0"/>
    <n v="2.2200000000000002"/>
    <n v="10.37"/>
    <n v="4.6711711711711708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3"/>
    <x v="1"/>
    <n v="75"/>
  </r>
  <r>
    <x v="17"/>
    <x v="10"/>
    <x v="7"/>
    <x v="17"/>
    <x v="17"/>
    <n v="5.29"/>
    <x v="11"/>
    <x v="12"/>
    <x v="0"/>
    <n v="6"/>
    <x v="3"/>
    <x v="1"/>
    <x v="0"/>
    <x v="0"/>
    <m/>
    <x v="0"/>
    <s v="Encrusting Red Sponges"/>
    <m/>
    <m/>
    <x v="1"/>
    <x v="0"/>
    <x v="2"/>
    <x v="2"/>
    <x v="3"/>
    <x v="0"/>
    <x v="0"/>
    <n v="0.22"/>
    <n v="6.63"/>
    <n v="30.136363636363637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6"/>
  </r>
  <r>
    <x v="17"/>
    <x v="10"/>
    <x v="7"/>
    <x v="17"/>
    <x v="17"/>
    <n v="5.29"/>
    <x v="11"/>
    <x v="12"/>
    <x v="0"/>
    <n v="6"/>
    <x v="3"/>
    <x v="1"/>
    <x v="0"/>
    <x v="0"/>
    <m/>
    <x v="0"/>
    <s v="Green filamentous algae"/>
    <m/>
    <m/>
    <x v="1"/>
    <x v="0"/>
    <x v="2"/>
    <x v="4"/>
    <x v="3"/>
    <x v="0"/>
    <x v="0"/>
    <n v="0.86"/>
    <n v="2.98"/>
    <n v="3.4651162790697674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7"/>
  </r>
  <r>
    <x v="17"/>
    <x v="10"/>
    <x v="7"/>
    <x v="17"/>
    <x v="17"/>
    <n v="5.29"/>
    <x v="11"/>
    <x v="12"/>
    <x v="0"/>
    <n v="6"/>
    <x v="3"/>
    <x v="1"/>
    <x v="0"/>
    <x v="0"/>
    <m/>
    <x v="0"/>
    <s v="Cutleriales"/>
    <m/>
    <m/>
    <x v="1"/>
    <x v="0"/>
    <x v="2"/>
    <x v="4"/>
    <x v="3"/>
    <x v="0"/>
    <x v="0"/>
    <n v="0.1"/>
    <n v="5.17"/>
    <n v="51.7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8"/>
  </r>
  <r>
    <x v="17"/>
    <x v="10"/>
    <x v="7"/>
    <x v="17"/>
    <x v="17"/>
    <n v="5.29"/>
    <x v="11"/>
    <x v="12"/>
    <x v="0"/>
    <n v="6"/>
    <x v="3"/>
    <x v="1"/>
    <x v="0"/>
    <x v="0"/>
    <m/>
    <x v="0"/>
    <s v="Hydrozoans"/>
    <m/>
    <m/>
    <x v="1"/>
    <x v="0"/>
    <x v="2"/>
    <x v="2"/>
    <x v="3"/>
    <x v="0"/>
    <x v="0"/>
    <n v="0"/>
    <n v="2.19"/>
    <s v=".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9"/>
  </r>
  <r>
    <x v="17"/>
    <x v="10"/>
    <x v="7"/>
    <x v="17"/>
    <x v="17"/>
    <n v="5.29"/>
    <x v="11"/>
    <x v="12"/>
    <x v="0"/>
    <n v="6"/>
    <x v="3"/>
    <x v="1"/>
    <x v="0"/>
    <x v="0"/>
    <m/>
    <x v="0"/>
    <s v="Articulated Corallines"/>
    <m/>
    <m/>
    <x v="1"/>
    <x v="0"/>
    <x v="2"/>
    <x v="4"/>
    <x v="3"/>
    <x v="0"/>
    <x v="0"/>
    <n v="4.62"/>
    <n v="4.3"/>
    <n v="0.93073593073593064"/>
    <x v="2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0"/>
  </r>
  <r>
    <x v="17"/>
    <x v="10"/>
    <x v="7"/>
    <x v="17"/>
    <x v="17"/>
    <n v="5.29"/>
    <x v="11"/>
    <x v="12"/>
    <x v="0"/>
    <n v="6"/>
    <x v="3"/>
    <x v="1"/>
    <x v="0"/>
    <x v="0"/>
    <n v="1.5"/>
    <x v="0"/>
    <s v="Red Algae"/>
    <s v="Lithophyllum"/>
    <s v="spp."/>
    <x v="1"/>
    <x v="0"/>
    <x v="2"/>
    <x v="4"/>
    <x v="3"/>
    <x v="0"/>
    <x v="0"/>
    <n v="3.87"/>
    <n v="5.23"/>
    <n v="1.351421188630491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1"/>
  </r>
  <r>
    <x v="17"/>
    <x v="10"/>
    <x v="7"/>
    <x v="17"/>
    <x v="17"/>
    <n v="5.29"/>
    <x v="11"/>
    <x v="12"/>
    <x v="0"/>
    <n v="6"/>
    <x v="3"/>
    <x v="1"/>
    <x v="0"/>
    <x v="0"/>
    <m/>
    <x v="0"/>
    <s v="Vermetidae"/>
    <m/>
    <m/>
    <x v="1"/>
    <x v="0"/>
    <x v="1"/>
    <x v="2"/>
    <x v="3"/>
    <x v="0"/>
    <x v="0"/>
    <n v="2.2000000000000002"/>
    <n v="3.13"/>
    <n v="1.4227272727272726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82"/>
  </r>
  <r>
    <x v="17"/>
    <x v="10"/>
    <x v="7"/>
    <x v="17"/>
    <x v="17"/>
    <n v="5.29"/>
    <x v="11"/>
    <x v="12"/>
    <x v="0"/>
    <n v="6"/>
    <x v="3"/>
    <x v="1"/>
    <x v="0"/>
    <x v="0"/>
    <m/>
    <x v="0"/>
    <s v="Dark filamentous algae"/>
    <m/>
    <m/>
    <x v="1"/>
    <x v="0"/>
    <x v="2"/>
    <x v="4"/>
    <x v="3"/>
    <x v="0"/>
    <x v="0"/>
    <n v="2.42"/>
    <n v="1.67"/>
    <n v="0.69008264462809921"/>
    <x v="2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3"/>
  </r>
  <r>
    <x v="17"/>
    <x v="10"/>
    <x v="7"/>
    <x v="17"/>
    <x v="17"/>
    <n v="5.29"/>
    <x v="11"/>
    <x v="12"/>
    <x v="0"/>
    <n v="6"/>
    <x v="3"/>
    <x v="1"/>
    <x v="0"/>
    <x v="0"/>
    <n v="1.5"/>
    <x v="0"/>
    <s v="Limpet"/>
    <s v="Patella"/>
    <s v="spp."/>
    <x v="1"/>
    <x v="0"/>
    <x v="0"/>
    <x v="2"/>
    <x v="3"/>
    <x v="0"/>
    <x v="0"/>
    <n v="3.52"/>
    <n v="13.57"/>
    <n v="3.8551136363636362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84"/>
  </r>
  <r>
    <x v="17"/>
    <x v="10"/>
    <x v="7"/>
    <x v="17"/>
    <x v="17"/>
    <n v="5.29"/>
    <x v="11"/>
    <x v="12"/>
    <x v="0"/>
    <n v="6"/>
    <x v="3"/>
    <x v="1"/>
    <x v="0"/>
    <x v="0"/>
    <m/>
    <x v="0"/>
    <s v="Dictyotales"/>
    <m/>
    <m/>
    <x v="1"/>
    <x v="0"/>
    <x v="2"/>
    <x v="4"/>
    <x v="3"/>
    <x v="0"/>
    <x v="0"/>
    <n v="5.13"/>
    <n v="5.13"/>
    <n v="1"/>
    <x v="3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5"/>
  </r>
  <r>
    <x v="17"/>
    <x v="10"/>
    <x v="7"/>
    <x v="17"/>
    <x v="17"/>
    <n v="5.29"/>
    <x v="11"/>
    <x v="12"/>
    <x v="0"/>
    <n v="6"/>
    <x v="9"/>
    <x v="1"/>
    <x v="0"/>
    <x v="0"/>
    <s v="27+"/>
    <x v="0"/>
    <s v="AVERAGE"/>
    <s v="differents kinds of algae and inverts (serpulids, sponges, hydrozoans, vermetids, and limpets)"/>
    <m/>
    <x v="0"/>
    <x v="0"/>
    <x v="1"/>
    <x v="1"/>
    <x v="3"/>
    <x v="0"/>
    <x v="0"/>
    <m/>
    <m/>
    <n v="8.4981202086243073"/>
    <x v="0"/>
    <x v="0"/>
    <x v="0"/>
    <m/>
    <m/>
    <m/>
    <x v="0"/>
    <x v="0"/>
    <x v="0"/>
    <m/>
    <m/>
    <m/>
    <x v="0"/>
    <x v="0"/>
    <x v="0"/>
    <x v="0"/>
    <x v="0"/>
    <x v="0"/>
    <x v="0"/>
    <x v="14"/>
    <x v="2"/>
    <x v="7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86"/>
  </r>
  <r>
    <x v="18"/>
    <x v="11"/>
    <x v="10"/>
    <x v="18"/>
    <x v="18"/>
    <n v="8.5"/>
    <x v="12"/>
    <x v="8"/>
    <x v="12"/>
    <n v="9"/>
    <x v="3"/>
    <x v="1"/>
    <x v="0"/>
    <x v="0"/>
    <n v="110"/>
    <x v="0"/>
    <s v="Commercial fish species"/>
    <m/>
    <m/>
    <x v="1"/>
    <x v="0"/>
    <x v="1"/>
    <x v="1"/>
    <x v="1"/>
    <x v="0"/>
    <x v="0"/>
    <n v="11.2"/>
    <n v="20.9"/>
    <n v="1.8660714285714286"/>
    <x v="1"/>
    <x v="0"/>
    <x v="0"/>
    <n v="8.9499999999999993"/>
    <n v="20"/>
    <n v="2.2346368715083802"/>
    <x v="2"/>
    <x v="0"/>
    <x v="0"/>
    <m/>
    <m/>
    <m/>
    <x v="0"/>
    <x v="0"/>
    <x v="0"/>
    <x v="1"/>
    <x v="1"/>
    <x v="1"/>
    <x v="1"/>
    <x v="15"/>
    <x v="0"/>
    <x v="1"/>
    <s v="in French - abstract and fig legends in English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87"/>
  </r>
  <r>
    <x v="18"/>
    <x v="11"/>
    <x v="10"/>
    <x v="18"/>
    <x v="18"/>
    <n v="8.5"/>
    <x v="12"/>
    <x v="8"/>
    <x v="12"/>
    <n v="9"/>
    <x v="3"/>
    <x v="1"/>
    <x v="0"/>
    <x v="0"/>
    <m/>
    <x v="0"/>
    <s v="Edible fish species"/>
    <m/>
    <m/>
    <x v="1"/>
    <x v="0"/>
    <x v="1"/>
    <x v="1"/>
    <x v="8"/>
    <x v="0"/>
    <x v="0"/>
    <n v="20.85"/>
    <n v="20.9"/>
    <n v="1.0023980815347719"/>
    <x v="0"/>
    <x v="0"/>
    <x v="0"/>
    <n v="13.6"/>
    <n v="20"/>
    <n v="1.4705882352941178"/>
    <x v="2"/>
    <x v="0"/>
    <x v="0"/>
    <m/>
    <m/>
    <m/>
    <x v="0"/>
    <x v="0"/>
    <x v="0"/>
    <x v="2"/>
    <x v="2"/>
    <x v="2"/>
    <x v="1"/>
    <x v="15"/>
    <x v="0"/>
    <x v="1"/>
    <s v="has family level data and some species level data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88"/>
  </r>
  <r>
    <x v="18"/>
    <x v="11"/>
    <x v="10"/>
    <x v="18"/>
    <x v="18"/>
    <n v="8.5"/>
    <x v="12"/>
    <x v="8"/>
    <x v="12"/>
    <n v="9"/>
    <x v="3"/>
    <x v="1"/>
    <x v="0"/>
    <x v="0"/>
    <m/>
    <x v="0"/>
    <s v="AVERAGE"/>
    <s v="Commercial and Edible fish species"/>
    <m/>
    <x v="0"/>
    <x v="0"/>
    <x v="1"/>
    <x v="1"/>
    <x v="3"/>
    <x v="0"/>
    <x v="0"/>
    <m/>
    <m/>
    <n v="1.4342347550531003"/>
    <x v="0"/>
    <x v="0"/>
    <x v="0"/>
    <m/>
    <m/>
    <n v="1.852612553401249"/>
    <x v="0"/>
    <x v="0"/>
    <x v="0"/>
    <m/>
    <m/>
    <m/>
    <x v="0"/>
    <x v="0"/>
    <x v="0"/>
    <x v="0"/>
    <x v="0"/>
    <x v="3"/>
    <x v="0"/>
    <x v="15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89"/>
  </r>
  <r>
    <x v="19"/>
    <x v="5"/>
    <x v="6"/>
    <x v="19"/>
    <x v="19"/>
    <n v="2.1"/>
    <x v="5"/>
    <x v="5"/>
    <x v="2"/>
    <n v="6"/>
    <x v="10"/>
    <x v="0"/>
    <x v="0"/>
    <x v="0"/>
    <m/>
    <x v="0"/>
    <s v="All fish"/>
    <m/>
    <m/>
    <x v="0"/>
    <x v="0"/>
    <x v="1"/>
    <x v="1"/>
    <x v="3"/>
    <x v="2"/>
    <x v="2"/>
    <n v="97.58"/>
    <n v="264.70999999999998"/>
    <n v="2.1597006820500493"/>
    <x v="0"/>
    <x v="0"/>
    <x v="0"/>
    <m/>
    <m/>
    <m/>
    <x v="0"/>
    <x v="0"/>
    <x v="0"/>
    <m/>
    <m/>
    <m/>
    <x v="0"/>
    <x v="1"/>
    <x v="1"/>
    <x v="3"/>
    <x v="3"/>
    <x v="4"/>
    <x v="0"/>
    <x v="16"/>
    <x v="3"/>
    <x v="4"/>
    <s v="also has data for 1998; frequency data in AppA; more data (eg L data for Serranus and Symphodus and data by species sizes, mobility, fishing value) in AppB, see AL; saved data in Excel sheet"/>
    <x v="1"/>
    <x v="0"/>
    <x v="0"/>
    <x v="0"/>
    <x v="0"/>
    <x v="0"/>
    <x v="0"/>
    <x v="0"/>
    <x v="1"/>
    <x v="1"/>
    <x v="0"/>
    <x v="0"/>
    <x v="1"/>
    <x v="0"/>
    <x v="1"/>
    <x v="0"/>
    <x v="1"/>
    <x v="0"/>
    <m/>
    <x v="1"/>
    <x v="1"/>
    <x v="0"/>
    <n v="90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Diplodus"/>
    <s v="sargus capensis (=capensis; no subsp.)"/>
    <x v="1"/>
    <x v="0"/>
    <x v="4"/>
    <x v="1"/>
    <x v="0"/>
    <x v="0"/>
    <x v="0"/>
    <n v="3.14"/>
    <n v="16.72"/>
    <n v="5.3248407643312099"/>
    <x v="1"/>
    <x v="0"/>
    <x v="0"/>
    <n v="1.25"/>
    <n v="13.04"/>
    <n v="10.431999999999999"/>
    <x v="2"/>
    <x v="0"/>
    <x v="0"/>
    <n v="226"/>
    <n v="284"/>
    <n v="1.2566371681415929"/>
    <x v="2"/>
    <x v="0"/>
    <x v="0"/>
    <x v="0"/>
    <x v="0"/>
    <x v="0"/>
    <x v="0"/>
    <x v="17"/>
    <x v="8"/>
    <x v="3"/>
    <s v="also has mean mass per individual as another measure of size"/>
    <x v="6"/>
    <x v="2"/>
    <x v="0"/>
    <x v="0"/>
    <x v="1"/>
    <x v="1"/>
    <x v="2"/>
    <x v="1"/>
    <x v="1"/>
    <x v="0"/>
    <x v="0"/>
    <x v="1"/>
    <x v="0"/>
    <x v="0"/>
    <x v="0"/>
    <x v="1"/>
    <x v="1"/>
    <x v="0"/>
    <n v="45"/>
    <x v="0"/>
    <x v="11"/>
    <x v="0"/>
    <n v="91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Diplodus"/>
    <s v="cervinus hottentotus"/>
    <x v="1"/>
    <x v="0"/>
    <x v="4"/>
    <x v="1"/>
    <x v="4"/>
    <x v="0"/>
    <x v="0"/>
    <n v="0.56999999999999995"/>
    <n v="4.5"/>
    <n v="7.8947368421052637"/>
    <x v="1"/>
    <x v="0"/>
    <x v="0"/>
    <n v="0.6"/>
    <n v="4.1900000000000004"/>
    <n v="6.9833333333333343"/>
    <x v="2"/>
    <x v="0"/>
    <x v="0"/>
    <n v="248"/>
    <n v="303"/>
    <n v="1.221774193548387"/>
    <x v="2"/>
    <x v="0"/>
    <x v="0"/>
    <x v="0"/>
    <x v="0"/>
    <x v="0"/>
    <x v="0"/>
    <x v="17"/>
    <x v="8"/>
    <x v="3"/>
    <m/>
    <x v="6"/>
    <x v="2"/>
    <x v="0"/>
    <x v="0"/>
    <x v="2"/>
    <x v="2"/>
    <x v="3"/>
    <x v="1"/>
    <x v="1"/>
    <x v="0"/>
    <x v="0"/>
    <x v="1"/>
    <x v="0"/>
    <x v="0"/>
    <x v="0"/>
    <x v="1"/>
    <x v="1"/>
    <x v="0"/>
    <n v="60"/>
    <x v="0"/>
    <x v="12"/>
    <x v="0"/>
    <n v="92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Pachymetopon"/>
    <s v="grande"/>
    <x v="1"/>
    <x v="0"/>
    <x v="4"/>
    <x v="1"/>
    <x v="0"/>
    <x v="0"/>
    <x v="0"/>
    <n v="1.1599999999999999"/>
    <n v="5.61"/>
    <n v="4.8362068965517251"/>
    <x v="1"/>
    <x v="0"/>
    <x v="0"/>
    <n v="3.12"/>
    <n v="7.78"/>
    <n v="2.4935897435897436"/>
    <x v="2"/>
    <x v="0"/>
    <x v="0"/>
    <n v="354"/>
    <n v="358"/>
    <n v="1.0112994350282485"/>
    <x v="2"/>
    <x v="0"/>
    <x v="0"/>
    <x v="0"/>
    <x v="0"/>
    <x v="0"/>
    <x v="0"/>
    <x v="17"/>
    <x v="8"/>
    <x v="3"/>
    <m/>
    <x v="6"/>
    <x v="2"/>
    <x v="0"/>
    <x v="0"/>
    <x v="3"/>
    <x v="3"/>
    <x v="4"/>
    <x v="1"/>
    <x v="1"/>
    <x v="0"/>
    <x v="0"/>
    <x v="1"/>
    <x v="0"/>
    <x v="0"/>
    <x v="0"/>
    <x v="1"/>
    <x v="1"/>
    <x v="0"/>
    <n v="65"/>
    <x v="0"/>
    <x v="11"/>
    <x v="0"/>
    <n v="93"/>
  </r>
  <r>
    <x v="20"/>
    <x v="0"/>
    <x v="9"/>
    <x v="20"/>
    <x v="20"/>
    <n v="300"/>
    <x v="10"/>
    <x v="11"/>
    <x v="13"/>
    <n v="18"/>
    <x v="3"/>
    <x v="1"/>
    <x v="0"/>
    <x v="0"/>
    <n v="1"/>
    <x v="0"/>
    <s v="Dichistiidae"/>
    <s v="Dichistius"/>
    <s v="capensis"/>
    <x v="1"/>
    <x v="0"/>
    <x v="4"/>
    <x v="1"/>
    <x v="4"/>
    <x v="0"/>
    <x v="0"/>
    <n v="0.2"/>
    <n v="4.1900000000000004"/>
    <n v="20.95"/>
    <x v="1"/>
    <x v="0"/>
    <x v="0"/>
    <n v="0.21"/>
    <n v="7.5"/>
    <n v="35.714285714285715"/>
    <x v="2"/>
    <x v="0"/>
    <x v="0"/>
    <n v="327"/>
    <n v="365"/>
    <n v="1.1162079510703364"/>
    <x v="2"/>
    <x v="0"/>
    <x v="0"/>
    <x v="0"/>
    <x v="0"/>
    <x v="0"/>
    <x v="0"/>
    <x v="17"/>
    <x v="8"/>
    <x v="3"/>
    <m/>
    <x v="6"/>
    <x v="2"/>
    <x v="0"/>
    <x v="0"/>
    <x v="4"/>
    <x v="4"/>
    <x v="5"/>
    <x v="1"/>
    <x v="1"/>
    <x v="0"/>
    <x v="0"/>
    <x v="1"/>
    <x v="0"/>
    <x v="0"/>
    <x v="0"/>
    <x v="1"/>
    <x v="1"/>
    <x v="0"/>
    <n v="80"/>
    <x v="0"/>
    <x v="2"/>
    <x v="0"/>
    <n v="94"/>
  </r>
  <r>
    <x v="20"/>
    <x v="0"/>
    <x v="9"/>
    <x v="20"/>
    <x v="20"/>
    <n v="300"/>
    <x v="10"/>
    <x v="11"/>
    <x v="13"/>
    <n v="18"/>
    <x v="3"/>
    <x v="1"/>
    <x v="0"/>
    <x v="0"/>
    <n v="4"/>
    <x v="0"/>
    <s v="AVERAGE"/>
    <s v="4 fish sp (3 Sparids, 1 Dichistid)"/>
    <m/>
    <x v="0"/>
    <x v="0"/>
    <x v="1"/>
    <x v="1"/>
    <x v="3"/>
    <x v="0"/>
    <x v="0"/>
    <m/>
    <m/>
    <n v="9.7514461257470497"/>
    <x v="0"/>
    <x v="0"/>
    <x v="0"/>
    <m/>
    <m/>
    <n v="13.905802197802199"/>
    <x v="0"/>
    <x v="0"/>
    <x v="0"/>
    <m/>
    <m/>
    <n v="1.1514796869471411"/>
    <x v="0"/>
    <x v="0"/>
    <x v="0"/>
    <x v="0"/>
    <x v="0"/>
    <x v="0"/>
    <x v="0"/>
    <x v="17"/>
    <x v="8"/>
    <x v="3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95"/>
  </r>
  <r>
    <x v="21"/>
    <x v="12"/>
    <x v="3"/>
    <x v="21"/>
    <x v="21"/>
    <n v="30"/>
    <x v="11"/>
    <x v="13"/>
    <x v="2"/>
    <n v="4"/>
    <x v="3"/>
    <x v="1"/>
    <x v="0"/>
    <x v="0"/>
    <n v="1"/>
    <x v="0"/>
    <s v="Lobster"/>
    <s v="Panuliris"/>
    <s v="argus"/>
    <x v="0"/>
    <x v="0"/>
    <x v="1"/>
    <x v="2"/>
    <x v="1"/>
    <x v="3"/>
    <x v="3"/>
    <n v="16.079999999999998"/>
    <n v="24.25"/>
    <n v="1.4941999457387287"/>
    <x v="0"/>
    <x v="0"/>
    <x v="0"/>
    <m/>
    <m/>
    <m/>
    <x v="0"/>
    <x v="1"/>
    <x v="1"/>
    <n v="106.83"/>
    <n v="118.31"/>
    <n v="1.0892449862760987"/>
    <x v="2"/>
    <x v="0"/>
    <x v="0"/>
    <x v="0"/>
    <x v="0"/>
    <x v="0"/>
    <x v="0"/>
    <x v="18"/>
    <x v="3"/>
    <x v="8"/>
    <s v="as it by habitat, fishing season, in and out of reserve, for all lobsters and just legal size ones; has time series data, See AL'"/>
    <x v="0"/>
    <x v="3"/>
    <x v="0"/>
    <x v="0"/>
    <x v="5"/>
    <x v="0"/>
    <x v="0"/>
    <x v="0"/>
    <x v="0"/>
    <x v="0"/>
    <x v="0"/>
    <x v="0"/>
    <x v="1"/>
    <x v="0"/>
    <x v="0"/>
    <x v="0"/>
    <x v="1"/>
    <x v="0"/>
    <m/>
    <x v="1"/>
    <x v="2"/>
    <x v="1"/>
    <n v="96"/>
  </r>
  <r>
    <x v="22"/>
    <x v="13"/>
    <x v="11"/>
    <x v="22"/>
    <x v="22"/>
    <n v="1.6E-2"/>
    <x v="13"/>
    <x v="14"/>
    <x v="14"/>
    <n v="6"/>
    <x v="11"/>
    <x v="0"/>
    <x v="0"/>
    <x v="0"/>
    <n v="1"/>
    <x v="0"/>
    <s v="Coral"/>
    <s v="Stylophora"/>
    <s v="pistillata"/>
    <x v="0"/>
    <x v="0"/>
    <x v="2"/>
    <x v="2"/>
    <x v="9"/>
    <x v="0"/>
    <x v="0"/>
    <n v="4.1500000000000004"/>
    <n v="3.5"/>
    <n v="0.84337349397590355"/>
    <x v="4"/>
    <x v="0"/>
    <x v="0"/>
    <m/>
    <m/>
    <m/>
    <x v="0"/>
    <x v="0"/>
    <x v="0"/>
    <n v="1.96"/>
    <n v="3.95"/>
    <n v="2.0153061224489797"/>
    <x v="2"/>
    <x v="0"/>
    <x v="0"/>
    <x v="0"/>
    <x v="0"/>
    <x v="0"/>
    <x v="0"/>
    <x v="19"/>
    <x v="1"/>
    <x v="2"/>
    <s v="also has coral cover instead of abundance"/>
    <x v="4"/>
    <x v="4"/>
    <x v="0"/>
    <x v="0"/>
    <x v="0"/>
    <x v="0"/>
    <x v="0"/>
    <x v="0"/>
    <x v="0"/>
    <x v="0"/>
    <x v="0"/>
    <x v="0"/>
    <x v="0"/>
    <x v="0"/>
    <x v="1"/>
    <x v="1"/>
    <x v="1"/>
    <x v="0"/>
    <m/>
    <x v="1"/>
    <x v="10"/>
    <x v="1"/>
    <n v="97"/>
  </r>
  <r>
    <x v="23"/>
    <x v="14"/>
    <x v="12"/>
    <x v="23"/>
    <x v="23"/>
    <n v="4.26"/>
    <x v="14"/>
    <x v="15"/>
    <x v="2"/>
    <n v="13"/>
    <x v="12"/>
    <x v="1"/>
    <x v="0"/>
    <x v="0"/>
    <n v="1"/>
    <x v="0"/>
    <s v="Serranidae"/>
    <s v="Plectropomus"/>
    <s v="spp."/>
    <x v="1"/>
    <x v="0"/>
    <x v="3"/>
    <x v="1"/>
    <x v="4"/>
    <x v="0"/>
    <x v="0"/>
    <m/>
    <m/>
    <n v="2.2999999999999998"/>
    <x v="1"/>
    <x v="0"/>
    <x v="0"/>
    <n v="2.4700000000000002"/>
    <n v="8.24"/>
    <n v="3.3360323886639676"/>
    <x v="2"/>
    <x v="0"/>
    <x v="0"/>
    <m/>
    <m/>
    <m/>
    <x v="0"/>
    <x v="0"/>
    <x v="0"/>
    <x v="0"/>
    <x v="0"/>
    <x v="0"/>
    <x v="0"/>
    <x v="20"/>
    <x v="2"/>
    <x v="2"/>
    <s v="also has hard coral cover (as opposed to hard + soft coral cover)"/>
    <x v="3"/>
    <x v="5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98"/>
  </r>
  <r>
    <x v="23"/>
    <x v="14"/>
    <x v="12"/>
    <x v="23"/>
    <x v="23"/>
    <n v="4.26"/>
    <x v="14"/>
    <x v="15"/>
    <x v="2"/>
    <n v="13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5.96"/>
    <n v="12.77"/>
    <n v="2.1426174496644297"/>
    <x v="1"/>
    <x v="0"/>
    <x v="0"/>
    <n v="1.8"/>
    <n v="4.63"/>
    <n v="2.572222222222222"/>
    <x v="2"/>
    <x v="0"/>
    <x v="0"/>
    <m/>
    <m/>
    <m/>
    <x v="0"/>
    <x v="0"/>
    <x v="0"/>
    <x v="0"/>
    <x v="0"/>
    <x v="0"/>
    <x v="0"/>
    <x v="20"/>
    <x v="2"/>
    <x v="2"/>
    <m/>
    <x v="3"/>
    <x v="5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99"/>
  </r>
  <r>
    <x v="23"/>
    <x v="14"/>
    <x v="12"/>
    <x v="23"/>
    <x v="23"/>
    <n v="4.26"/>
    <x v="14"/>
    <x v="15"/>
    <x v="2"/>
    <n v="13"/>
    <x v="12"/>
    <x v="1"/>
    <x v="0"/>
    <x v="0"/>
    <n v="1"/>
    <x v="0"/>
    <s v="Siganidae"/>
    <s v="Siganus"/>
    <s v="doliatus"/>
    <x v="1"/>
    <x v="0"/>
    <x v="0"/>
    <x v="1"/>
    <x v="0"/>
    <x v="0"/>
    <x v="0"/>
    <n v="13.85"/>
    <n v="12.16"/>
    <n v="0.87797833935018055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00"/>
  </r>
  <r>
    <x v="23"/>
    <x v="14"/>
    <x v="12"/>
    <x v="23"/>
    <x v="23"/>
    <n v="4.26"/>
    <x v="14"/>
    <x v="15"/>
    <x v="2"/>
    <n v="13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14.77"/>
    <n v="17.45"/>
    <n v="1.1814488828706837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01"/>
  </r>
  <r>
    <x v="23"/>
    <x v="14"/>
    <x v="12"/>
    <x v="23"/>
    <x v="23"/>
    <n v="4.26"/>
    <x v="14"/>
    <x v="15"/>
    <x v="2"/>
    <n v="13"/>
    <x v="12"/>
    <x v="1"/>
    <x v="0"/>
    <x v="0"/>
    <m/>
    <x v="0"/>
    <s v="Coral (hard and soft)"/>
    <m/>
    <m/>
    <x v="1"/>
    <x v="0"/>
    <x v="2"/>
    <x v="2"/>
    <x v="9"/>
    <x v="0"/>
    <x v="0"/>
    <n v="55.25"/>
    <n v="60.25"/>
    <n v="1.090497737556561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02"/>
  </r>
  <r>
    <x v="23"/>
    <x v="14"/>
    <x v="12"/>
    <x v="23"/>
    <x v="23"/>
    <n v="4.26"/>
    <x v="14"/>
    <x v="15"/>
    <x v="2"/>
    <n v="13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518508481888371"/>
    <x v="0"/>
    <x v="0"/>
    <x v="0"/>
    <m/>
    <m/>
    <n v="2.9541273054430945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03"/>
  </r>
  <r>
    <x v="24"/>
    <x v="14"/>
    <x v="12"/>
    <x v="24"/>
    <x v="24"/>
    <m/>
    <x v="14"/>
    <x v="15"/>
    <x v="1"/>
    <n v="14"/>
    <x v="12"/>
    <x v="1"/>
    <x v="0"/>
    <x v="0"/>
    <n v="1.5"/>
    <x v="0"/>
    <s v="Serranidae"/>
    <s v="Plectropomus"/>
    <s v="spp."/>
    <x v="1"/>
    <x v="0"/>
    <x v="3"/>
    <x v="1"/>
    <x v="4"/>
    <x v="0"/>
    <x v="0"/>
    <m/>
    <m/>
    <n v="3.6"/>
    <x v="1"/>
    <x v="0"/>
    <x v="0"/>
    <n v="2"/>
    <n v="7.69"/>
    <n v="3.8450000000000002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104"/>
  </r>
  <r>
    <x v="24"/>
    <x v="14"/>
    <x v="12"/>
    <x v="24"/>
    <x v="24"/>
    <m/>
    <x v="14"/>
    <x v="15"/>
    <x v="1"/>
    <n v="14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16.170000000000002"/>
    <n v="13.19"/>
    <n v="0.81570810142238703"/>
    <x v="2"/>
    <x v="0"/>
    <x v="0"/>
    <n v="3.06"/>
    <n v="4.5599999999999996"/>
    <n v="1.4901960784313724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105"/>
  </r>
  <r>
    <x v="24"/>
    <x v="14"/>
    <x v="12"/>
    <x v="24"/>
    <x v="24"/>
    <m/>
    <x v="14"/>
    <x v="15"/>
    <x v="1"/>
    <n v="14"/>
    <x v="12"/>
    <x v="1"/>
    <x v="0"/>
    <x v="0"/>
    <n v="1"/>
    <x v="0"/>
    <s v="Siganidae"/>
    <s v="Siganus"/>
    <s v="doliatus"/>
    <x v="1"/>
    <x v="0"/>
    <x v="0"/>
    <x v="1"/>
    <x v="0"/>
    <x v="0"/>
    <x v="0"/>
    <n v="17.23"/>
    <n v="9.4600000000000009"/>
    <n v="0.54904236796285555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06"/>
  </r>
  <r>
    <x v="24"/>
    <x v="14"/>
    <x v="12"/>
    <x v="24"/>
    <x v="24"/>
    <m/>
    <x v="14"/>
    <x v="15"/>
    <x v="1"/>
    <n v="14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9.4"/>
    <n v="8.0500000000000007"/>
    <n v="0.8563829787234043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07"/>
  </r>
  <r>
    <x v="24"/>
    <x v="14"/>
    <x v="12"/>
    <x v="24"/>
    <x v="24"/>
    <m/>
    <x v="14"/>
    <x v="15"/>
    <x v="1"/>
    <n v="14"/>
    <x v="12"/>
    <x v="1"/>
    <x v="0"/>
    <x v="0"/>
    <m/>
    <x v="0"/>
    <s v="Coral (hard and soft)"/>
    <m/>
    <m/>
    <x v="1"/>
    <x v="0"/>
    <x v="2"/>
    <x v="2"/>
    <x v="9"/>
    <x v="0"/>
    <x v="0"/>
    <n v="47.5"/>
    <n v="51.25"/>
    <n v="1.0789473684210527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08"/>
  </r>
  <r>
    <x v="24"/>
    <x v="14"/>
    <x v="12"/>
    <x v="24"/>
    <x v="24"/>
    <m/>
    <x v="14"/>
    <x v="15"/>
    <x v="1"/>
    <n v="14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38001616330594"/>
    <x v="0"/>
    <x v="0"/>
    <x v="0"/>
    <m/>
    <m/>
    <n v="2.6675980392156862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09"/>
  </r>
  <r>
    <x v="25"/>
    <x v="14"/>
    <x v="12"/>
    <x v="25"/>
    <x v="25"/>
    <n v="1.04"/>
    <x v="14"/>
    <x v="15"/>
    <x v="1"/>
    <n v="14"/>
    <x v="12"/>
    <x v="1"/>
    <x v="0"/>
    <x v="0"/>
    <n v="1.5"/>
    <x v="0"/>
    <s v="Serranidae"/>
    <s v="Plectropomus"/>
    <s v="spp."/>
    <x v="1"/>
    <x v="0"/>
    <x v="3"/>
    <x v="1"/>
    <x v="4"/>
    <x v="0"/>
    <x v="0"/>
    <n v="9.3000000000000007"/>
    <n v="6.3"/>
    <n v="0.67741935483870963"/>
    <x v="2"/>
    <x v="0"/>
    <x v="0"/>
    <n v="1.92"/>
    <n v="8.89"/>
    <n v="4.6302083333333339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110"/>
  </r>
  <r>
    <x v="25"/>
    <x v="14"/>
    <x v="12"/>
    <x v="25"/>
    <x v="25"/>
    <n v="1.04"/>
    <x v="14"/>
    <x v="15"/>
    <x v="1"/>
    <n v="14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7.23"/>
    <n v="16"/>
    <n v="2.2130013831258641"/>
    <x v="1"/>
    <x v="0"/>
    <x v="0"/>
    <n v="1.1499999999999999"/>
    <n v="6.7"/>
    <n v="5.8260869565217401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111"/>
  </r>
  <r>
    <x v="25"/>
    <x v="14"/>
    <x v="12"/>
    <x v="25"/>
    <x v="25"/>
    <n v="1.04"/>
    <x v="14"/>
    <x v="15"/>
    <x v="1"/>
    <n v="14"/>
    <x v="12"/>
    <x v="1"/>
    <x v="0"/>
    <x v="0"/>
    <n v="1"/>
    <x v="0"/>
    <s v="Siganidae"/>
    <s v="Siganus"/>
    <s v="doliatus"/>
    <x v="1"/>
    <x v="0"/>
    <x v="0"/>
    <x v="1"/>
    <x v="0"/>
    <x v="0"/>
    <x v="0"/>
    <n v="7.5"/>
    <n v="4.1900000000000004"/>
    <n v="0.55866666666666676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12"/>
  </r>
  <r>
    <x v="25"/>
    <x v="14"/>
    <x v="12"/>
    <x v="25"/>
    <x v="25"/>
    <n v="1.04"/>
    <x v="14"/>
    <x v="15"/>
    <x v="1"/>
    <n v="14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32.89"/>
    <n v="31.95"/>
    <n v="0.97141988446336269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13"/>
  </r>
  <r>
    <x v="25"/>
    <x v="14"/>
    <x v="12"/>
    <x v="25"/>
    <x v="25"/>
    <n v="1.04"/>
    <x v="14"/>
    <x v="15"/>
    <x v="1"/>
    <n v="14"/>
    <x v="12"/>
    <x v="1"/>
    <x v="0"/>
    <x v="0"/>
    <m/>
    <x v="0"/>
    <s v="Coral (hard and soft)"/>
    <m/>
    <m/>
    <x v="1"/>
    <x v="0"/>
    <x v="2"/>
    <x v="2"/>
    <x v="9"/>
    <x v="0"/>
    <x v="0"/>
    <n v="48.5"/>
    <n v="60.25"/>
    <n v="1.2422680412371134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14"/>
  </r>
  <r>
    <x v="25"/>
    <x v="14"/>
    <x v="12"/>
    <x v="25"/>
    <x v="25"/>
    <n v="1.04"/>
    <x v="14"/>
    <x v="15"/>
    <x v="1"/>
    <n v="14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1325550660663433"/>
    <x v="0"/>
    <x v="0"/>
    <x v="0"/>
    <m/>
    <m/>
    <n v="5.228147644927537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15"/>
  </r>
  <r>
    <x v="26"/>
    <x v="15"/>
    <x v="3"/>
    <x v="26"/>
    <x v="26"/>
    <n v="0.2"/>
    <x v="15"/>
    <x v="16"/>
    <x v="4"/>
    <n v="20"/>
    <x v="13"/>
    <x v="1"/>
    <x v="0"/>
    <x v="0"/>
    <n v="1"/>
    <x v="0"/>
    <s v="Abalone"/>
    <s v="Haliotis"/>
    <s v="rufescens"/>
    <x v="0"/>
    <x v="0"/>
    <x v="0"/>
    <x v="2"/>
    <x v="4"/>
    <x v="0"/>
    <x v="0"/>
    <n v="14.42"/>
    <n v="18.260000000000002"/>
    <n v="1.2662968099861305"/>
    <x v="1"/>
    <x v="0"/>
    <x v="0"/>
    <m/>
    <m/>
    <m/>
    <x v="0"/>
    <x v="0"/>
    <x v="0"/>
    <n v="139.4"/>
    <n v="177.5"/>
    <n v="1.2733142037302725"/>
    <x v="2"/>
    <x v="0"/>
    <x v="0"/>
    <x v="0"/>
    <x v="0"/>
    <x v="0"/>
    <x v="0"/>
    <x v="21"/>
    <x v="2"/>
    <x v="7"/>
    <m/>
    <x v="2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116"/>
  </r>
  <r>
    <x v="27"/>
    <x v="15"/>
    <x v="3"/>
    <x v="27"/>
    <x v="27"/>
    <n v="0.8"/>
    <x v="16"/>
    <x v="17"/>
    <x v="4"/>
    <n v="26"/>
    <x v="13"/>
    <x v="1"/>
    <x v="0"/>
    <x v="0"/>
    <n v="1"/>
    <x v="0"/>
    <s v="Abalone"/>
    <s v="Haliotis"/>
    <s v="rufescens"/>
    <x v="0"/>
    <x v="0"/>
    <x v="0"/>
    <x v="2"/>
    <x v="4"/>
    <x v="0"/>
    <x v="0"/>
    <n v="0"/>
    <n v="14.61"/>
    <s v="."/>
    <x v="1"/>
    <x v="0"/>
    <x v="0"/>
    <m/>
    <m/>
    <m/>
    <x v="0"/>
    <x v="0"/>
    <x v="0"/>
    <n v="0"/>
    <n v="187.5"/>
    <s v="."/>
    <x v="2"/>
    <x v="0"/>
    <x v="0"/>
    <x v="0"/>
    <x v="0"/>
    <x v="0"/>
    <x v="0"/>
    <x v="21"/>
    <x v="2"/>
    <x v="7"/>
    <m/>
    <x v="2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117"/>
  </r>
  <r>
    <x v="28"/>
    <x v="16"/>
    <x v="10"/>
    <x v="28"/>
    <x v="28"/>
    <n v="150"/>
    <x v="17"/>
    <x v="18"/>
    <x v="7"/>
    <n v="5"/>
    <x v="3"/>
    <x v="1"/>
    <x v="0"/>
    <x v="0"/>
    <n v="246"/>
    <x v="0"/>
    <s v="Acanthuridae"/>
    <m/>
    <m/>
    <x v="1"/>
    <x v="0"/>
    <x v="1"/>
    <x v="1"/>
    <x v="3"/>
    <x v="0"/>
    <x v="0"/>
    <n v="0.35"/>
    <n v="0.2"/>
    <n v="0.57142857142857151"/>
    <x v="2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s v="has densities by tropic gr instead of fish family (table 6)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18"/>
  </r>
  <r>
    <x v="28"/>
    <x v="16"/>
    <x v="10"/>
    <x v="28"/>
    <x v="28"/>
    <n v="150"/>
    <x v="17"/>
    <x v="18"/>
    <x v="7"/>
    <n v="5"/>
    <x v="3"/>
    <x v="1"/>
    <x v="0"/>
    <x v="0"/>
    <n v="246"/>
    <x v="0"/>
    <s v="Chaetodontidae"/>
    <m/>
    <m/>
    <x v="1"/>
    <x v="0"/>
    <x v="1"/>
    <x v="1"/>
    <x v="3"/>
    <x v="0"/>
    <x v="0"/>
    <n v="0.15"/>
    <n v="0.2"/>
    <n v="1.3333333333333335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2"/>
    <x v="0"/>
    <n v="119"/>
  </r>
  <r>
    <x v="28"/>
    <x v="16"/>
    <x v="10"/>
    <x v="28"/>
    <x v="28"/>
    <n v="150"/>
    <x v="17"/>
    <x v="18"/>
    <x v="7"/>
    <n v="5"/>
    <x v="3"/>
    <x v="1"/>
    <x v="0"/>
    <x v="0"/>
    <n v="246"/>
    <x v="0"/>
    <s v="Labridae"/>
    <m/>
    <m/>
    <x v="1"/>
    <x v="0"/>
    <x v="1"/>
    <x v="1"/>
    <x v="3"/>
    <x v="0"/>
    <x v="0"/>
    <n v="0.63"/>
    <n v="0.76"/>
    <n v="1.2063492063492063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0"/>
  </r>
  <r>
    <x v="28"/>
    <x v="16"/>
    <x v="10"/>
    <x v="28"/>
    <x v="28"/>
    <n v="150"/>
    <x v="17"/>
    <x v="18"/>
    <x v="7"/>
    <n v="5"/>
    <x v="3"/>
    <x v="1"/>
    <x v="0"/>
    <x v="0"/>
    <n v="246"/>
    <x v="0"/>
    <s v="Lethrinidae"/>
    <m/>
    <m/>
    <x v="1"/>
    <x v="0"/>
    <x v="1"/>
    <x v="1"/>
    <x v="3"/>
    <x v="0"/>
    <x v="0"/>
    <n v="0.08"/>
    <n v="0.52"/>
    <n v="6.5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1"/>
  </r>
  <r>
    <x v="28"/>
    <x v="16"/>
    <x v="10"/>
    <x v="28"/>
    <x v="28"/>
    <n v="150"/>
    <x v="17"/>
    <x v="18"/>
    <x v="7"/>
    <n v="5"/>
    <x v="3"/>
    <x v="1"/>
    <x v="0"/>
    <x v="0"/>
    <n v="246"/>
    <x v="0"/>
    <s v="Lutjanidae"/>
    <m/>
    <m/>
    <x v="1"/>
    <x v="0"/>
    <x v="1"/>
    <x v="1"/>
    <x v="3"/>
    <x v="0"/>
    <x v="0"/>
    <n v="0.01"/>
    <n v="2.0000000000000001E-4"/>
    <n v="0.02"/>
    <x v="2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2"/>
  </r>
  <r>
    <x v="28"/>
    <x v="16"/>
    <x v="10"/>
    <x v="28"/>
    <x v="28"/>
    <n v="150"/>
    <x v="17"/>
    <x v="18"/>
    <x v="7"/>
    <n v="5"/>
    <x v="3"/>
    <x v="1"/>
    <x v="0"/>
    <x v="0"/>
    <n v="246"/>
    <x v="0"/>
    <s v="Pomacentridae"/>
    <m/>
    <m/>
    <x v="1"/>
    <x v="0"/>
    <x v="1"/>
    <x v="1"/>
    <x v="3"/>
    <x v="0"/>
    <x v="0"/>
    <n v="0.89"/>
    <n v="1.22"/>
    <n v="1.3707865168539326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3"/>
  </r>
  <r>
    <x v="28"/>
    <x v="16"/>
    <x v="10"/>
    <x v="28"/>
    <x v="28"/>
    <n v="150"/>
    <x v="17"/>
    <x v="18"/>
    <x v="7"/>
    <n v="5"/>
    <x v="3"/>
    <x v="1"/>
    <x v="0"/>
    <x v="0"/>
    <n v="246"/>
    <x v="0"/>
    <s v="Scaridae"/>
    <m/>
    <m/>
    <x v="1"/>
    <x v="0"/>
    <x v="1"/>
    <x v="1"/>
    <x v="3"/>
    <x v="0"/>
    <x v="0"/>
    <n v="0.53"/>
    <n v="0.61"/>
    <n v="1.1509433962264151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0"/>
    <n v="124"/>
  </r>
  <r>
    <x v="28"/>
    <x v="16"/>
    <x v="10"/>
    <x v="28"/>
    <x v="28"/>
    <n v="150"/>
    <x v="17"/>
    <x v="18"/>
    <x v="7"/>
    <n v="5"/>
    <x v="3"/>
    <x v="1"/>
    <x v="0"/>
    <x v="0"/>
    <n v="246"/>
    <x v="0"/>
    <s v="Serranidae"/>
    <m/>
    <m/>
    <x v="1"/>
    <x v="0"/>
    <x v="1"/>
    <x v="1"/>
    <x v="3"/>
    <x v="0"/>
    <x v="0"/>
    <n v="0.06"/>
    <n v="0.12"/>
    <n v="2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5"/>
  </r>
  <r>
    <x v="28"/>
    <x v="16"/>
    <x v="10"/>
    <x v="28"/>
    <x v="28"/>
    <n v="150"/>
    <x v="17"/>
    <x v="18"/>
    <x v="7"/>
    <n v="5"/>
    <x v="3"/>
    <x v="1"/>
    <x v="0"/>
    <x v="0"/>
    <n v="246"/>
    <x v="0"/>
    <s v="Siganidae"/>
    <m/>
    <m/>
    <x v="1"/>
    <x v="0"/>
    <x v="1"/>
    <x v="1"/>
    <x v="3"/>
    <x v="0"/>
    <x v="0"/>
    <n v="0.06"/>
    <n v="0.12"/>
    <n v="2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6"/>
  </r>
  <r>
    <x v="28"/>
    <x v="16"/>
    <x v="10"/>
    <x v="28"/>
    <x v="28"/>
    <n v="150"/>
    <x v="17"/>
    <x v="18"/>
    <x v="7"/>
    <n v="5"/>
    <x v="3"/>
    <x v="1"/>
    <x v="0"/>
    <x v="0"/>
    <n v="246"/>
    <x v="0"/>
    <s v="AVERAGE"/>
    <s v="Fish from 9 families"/>
    <m/>
    <x v="0"/>
    <x v="0"/>
    <x v="1"/>
    <x v="1"/>
    <x v="3"/>
    <x v="0"/>
    <x v="0"/>
    <m/>
    <m/>
    <n v="1.7947601137990512"/>
    <x v="0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27"/>
  </r>
  <r>
    <x v="29"/>
    <x v="17"/>
    <x v="13"/>
    <x v="29"/>
    <x v="29"/>
    <n v="802"/>
    <x v="18"/>
    <x v="1"/>
    <x v="10"/>
    <n v="14"/>
    <x v="3"/>
    <x v="3"/>
    <x v="0"/>
    <x v="0"/>
    <m/>
    <x v="0"/>
    <s v="Serranidae"/>
    <s v="Groupers"/>
    <m/>
    <x v="0"/>
    <x v="0"/>
    <x v="1"/>
    <x v="1"/>
    <x v="4"/>
    <x v="0"/>
    <x v="0"/>
    <n v="1.5"/>
    <n v="1.65"/>
    <n v="1.1000000000000001"/>
    <x v="1"/>
    <x v="0"/>
    <x v="0"/>
    <m/>
    <m/>
    <m/>
    <x v="0"/>
    <x v="0"/>
    <x v="0"/>
    <m/>
    <m/>
    <m/>
    <x v="0"/>
    <x v="0"/>
    <x v="0"/>
    <x v="0"/>
    <x v="0"/>
    <x v="0"/>
    <x v="0"/>
    <x v="23"/>
    <x v="9"/>
    <x v="3"/>
    <m/>
    <x v="1"/>
    <x v="6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28"/>
  </r>
  <r>
    <x v="30"/>
    <x v="5"/>
    <x v="14"/>
    <x v="30"/>
    <x v="30"/>
    <n v="0.72"/>
    <x v="19"/>
    <x v="19"/>
    <x v="9"/>
    <n v="24"/>
    <x v="14"/>
    <x v="1"/>
    <x v="0"/>
    <x v="0"/>
    <s v="&gt;17"/>
    <x v="0"/>
    <s v="Fish - more than 17 species"/>
    <m/>
    <m/>
    <x v="0"/>
    <x v="0"/>
    <x v="1"/>
    <x v="1"/>
    <x v="3"/>
    <x v="0"/>
    <x v="0"/>
    <n v="6.18"/>
    <n v="4.55"/>
    <n v="0.7362459546925566"/>
    <x v="2"/>
    <x v="0"/>
    <x v="0"/>
    <m/>
    <m/>
    <m/>
    <x v="0"/>
    <x v="0"/>
    <x v="0"/>
    <m/>
    <m/>
    <m/>
    <x v="0"/>
    <x v="0"/>
    <x v="0"/>
    <x v="4"/>
    <x v="4"/>
    <x v="5"/>
    <x v="1"/>
    <x v="24"/>
    <x v="10"/>
    <x v="9"/>
    <s v="also has time series data (see AL) and data separately for 3 fish families (entered here)"/>
    <x v="5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129"/>
  </r>
  <r>
    <x v="30"/>
    <x v="5"/>
    <x v="14"/>
    <x v="30"/>
    <x v="30"/>
    <n v="0.72"/>
    <x v="19"/>
    <x v="19"/>
    <x v="15"/>
    <n v="19"/>
    <x v="14"/>
    <x v="1"/>
    <x v="0"/>
    <x v="0"/>
    <m/>
    <x v="0"/>
    <s v="Labridae"/>
    <m/>
    <m/>
    <x v="1"/>
    <x v="0"/>
    <x v="1"/>
    <x v="1"/>
    <x v="3"/>
    <x v="0"/>
    <x v="0"/>
    <n v="2.67"/>
    <n v="2.5"/>
    <n v="0.93632958801498134"/>
    <x v="2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0"/>
  </r>
  <r>
    <x v="30"/>
    <x v="5"/>
    <x v="14"/>
    <x v="30"/>
    <x v="30"/>
    <n v="0.72"/>
    <x v="19"/>
    <x v="19"/>
    <x v="15"/>
    <n v="19"/>
    <x v="14"/>
    <x v="1"/>
    <x v="0"/>
    <x v="0"/>
    <m/>
    <x v="0"/>
    <s v="Sparidae"/>
    <m/>
    <m/>
    <x v="1"/>
    <x v="0"/>
    <x v="1"/>
    <x v="1"/>
    <x v="3"/>
    <x v="0"/>
    <x v="0"/>
    <n v="0.99"/>
    <n v="1.21"/>
    <n v="1.2222222222222221"/>
    <x v="1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1"/>
  </r>
  <r>
    <x v="30"/>
    <x v="5"/>
    <x v="14"/>
    <x v="30"/>
    <x v="30"/>
    <n v="0.72"/>
    <x v="19"/>
    <x v="19"/>
    <x v="15"/>
    <n v="19"/>
    <x v="14"/>
    <x v="1"/>
    <x v="0"/>
    <x v="0"/>
    <m/>
    <x v="0"/>
    <s v="Serranidae"/>
    <m/>
    <m/>
    <x v="1"/>
    <x v="0"/>
    <x v="1"/>
    <x v="1"/>
    <x v="3"/>
    <x v="0"/>
    <x v="0"/>
    <n v="0.24"/>
    <n v="0.34"/>
    <n v="1.4166666666666667"/>
    <x v="1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2"/>
  </r>
  <r>
    <x v="30"/>
    <x v="5"/>
    <x v="14"/>
    <x v="30"/>
    <x v="30"/>
    <n v="0.72"/>
    <x v="19"/>
    <x v="19"/>
    <x v="15"/>
    <n v="19"/>
    <x v="3"/>
    <x v="1"/>
    <x v="0"/>
    <x v="0"/>
    <m/>
    <x v="0"/>
    <s v="Total of 3 families"/>
    <m/>
    <m/>
    <x v="1"/>
    <x v="0"/>
    <x v="1"/>
    <x v="1"/>
    <x v="3"/>
    <x v="0"/>
    <x v="0"/>
    <n v="6.54"/>
    <n v="5.4"/>
    <n v="0.82568807339449546"/>
    <x v="2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133"/>
  </r>
  <r>
    <x v="31"/>
    <x v="2"/>
    <x v="2"/>
    <x v="31"/>
    <x v="31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4"/>
    <m/>
    <n v="62.5"/>
    <n v="0.80128205128205132"/>
    <x v="2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4"/>
  </r>
  <r>
    <x v="6"/>
    <x v="2"/>
    <x v="2"/>
    <x v="6"/>
    <x v="6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5"/>
    <m/>
    <n v="142.5"/>
    <n v="1.4615384615384615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5"/>
  </r>
  <r>
    <x v="32"/>
    <x v="2"/>
    <x v="2"/>
    <x v="32"/>
    <x v="32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6"/>
    <m/>
    <n v="107.5"/>
    <n v="1.0487804878048781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6"/>
  </r>
  <r>
    <x v="33"/>
    <x v="2"/>
    <x v="2"/>
    <x v="5"/>
    <x v="5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7"/>
    <m/>
    <n v="97.5"/>
    <n v="1.1142857142857143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7"/>
  </r>
  <r>
    <x v="34"/>
    <x v="2"/>
    <x v="2"/>
    <x v="4"/>
    <x v="4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8"/>
    <m/>
    <n v="150"/>
    <n v="1.7241379310344827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8"/>
  </r>
  <r>
    <x v="35"/>
    <x v="5"/>
    <x v="8"/>
    <x v="33"/>
    <x v="33"/>
    <n v="122"/>
    <x v="4"/>
    <x v="4"/>
    <x v="8"/>
    <n v="9"/>
    <x v="3"/>
    <x v="1"/>
    <x v="0"/>
    <x v="0"/>
    <n v="56"/>
    <x v="0"/>
    <s v="fish community"/>
    <m/>
    <m/>
    <x v="0"/>
    <x v="0"/>
    <x v="1"/>
    <x v="1"/>
    <x v="3"/>
    <x v="0"/>
    <x v="0"/>
    <n v="921.3"/>
    <n v="781.7"/>
    <n v="0.84847498100510155"/>
    <x v="2"/>
    <x v="0"/>
    <x v="0"/>
    <n v="28290"/>
    <n v="71430"/>
    <n v="2.5249204665959701"/>
    <x v="2"/>
    <x v="0"/>
    <x v="0"/>
    <m/>
    <m/>
    <m/>
    <x v="0"/>
    <x v="0"/>
    <x v="0"/>
    <x v="5"/>
    <x v="5"/>
    <x v="6"/>
    <x v="2"/>
    <x v="26"/>
    <x v="4"/>
    <x v="2"/>
    <s v="also has species level data for abundance and biomass"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39"/>
  </r>
  <r>
    <x v="36"/>
    <x v="5"/>
    <x v="8"/>
    <x v="34"/>
    <x v="34"/>
    <n v="18.98"/>
    <x v="5"/>
    <x v="5"/>
    <x v="8"/>
    <n v="1"/>
    <x v="3"/>
    <x v="1"/>
    <x v="0"/>
    <x v="0"/>
    <n v="56"/>
    <x v="0"/>
    <s v="fish community"/>
    <m/>
    <m/>
    <x v="0"/>
    <x v="0"/>
    <x v="1"/>
    <x v="1"/>
    <x v="3"/>
    <x v="0"/>
    <x v="0"/>
    <n v="488.7"/>
    <n v="951.3"/>
    <n v="1.9465930018416207"/>
    <x v="1"/>
    <x v="0"/>
    <x v="0"/>
    <n v="10210"/>
    <n v="109700"/>
    <n v="10.744368266405484"/>
    <x v="2"/>
    <x v="0"/>
    <x v="0"/>
    <m/>
    <m/>
    <m/>
    <x v="0"/>
    <x v="0"/>
    <x v="0"/>
    <x v="6"/>
    <x v="6"/>
    <x v="7"/>
    <x v="1"/>
    <x v="26"/>
    <x v="4"/>
    <x v="2"/>
    <m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40"/>
  </r>
  <r>
    <x v="37"/>
    <x v="5"/>
    <x v="8"/>
    <x v="35"/>
    <x v="35"/>
    <n v="87.03"/>
    <x v="20"/>
    <x v="20"/>
    <x v="8"/>
    <n v="5"/>
    <x v="3"/>
    <x v="1"/>
    <x v="0"/>
    <x v="0"/>
    <n v="56"/>
    <x v="0"/>
    <s v="fish community"/>
    <m/>
    <m/>
    <x v="0"/>
    <x v="0"/>
    <x v="1"/>
    <x v="1"/>
    <x v="3"/>
    <x v="0"/>
    <x v="0"/>
    <n v="445.8"/>
    <n v="466.9"/>
    <n v="1.0473306415432928"/>
    <x v="1"/>
    <x v="0"/>
    <x v="0"/>
    <n v="7225"/>
    <n v="23960"/>
    <n v="3.3162629757785469"/>
    <x v="2"/>
    <x v="0"/>
    <x v="0"/>
    <m/>
    <m/>
    <m/>
    <x v="0"/>
    <x v="0"/>
    <x v="0"/>
    <x v="7"/>
    <x v="7"/>
    <x v="8"/>
    <x v="1"/>
    <x v="26"/>
    <x v="4"/>
    <x v="2"/>
    <m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41"/>
  </r>
  <r>
    <x v="38"/>
    <x v="5"/>
    <x v="8"/>
    <x v="36"/>
    <x v="36"/>
    <n v="44"/>
    <x v="17"/>
    <x v="18"/>
    <x v="9"/>
    <n v="9"/>
    <x v="3"/>
    <x v="4"/>
    <x v="0"/>
    <x v="0"/>
    <n v="1"/>
    <x v="0"/>
    <s v="Lobster"/>
    <s v="Palinurus"/>
    <s v="elephas"/>
    <x v="0"/>
    <x v="0"/>
    <x v="1"/>
    <x v="2"/>
    <x v="3"/>
    <x v="0"/>
    <x v="0"/>
    <n v="6.5000000000000002E-2"/>
    <n v="0.52900000000000003"/>
    <n v="8.138461538461538"/>
    <x v="1"/>
    <x v="0"/>
    <x v="0"/>
    <m/>
    <m/>
    <m/>
    <x v="0"/>
    <x v="0"/>
    <x v="0"/>
    <m/>
    <m/>
    <m/>
    <x v="0"/>
    <x v="0"/>
    <x v="0"/>
    <x v="0"/>
    <x v="0"/>
    <x v="0"/>
    <x v="0"/>
    <x v="27"/>
    <x v="0"/>
    <x v="4"/>
    <s v="also has time series data (see AL)"/>
    <x v="7"/>
    <x v="0"/>
    <x v="0"/>
    <x v="0"/>
    <x v="0"/>
    <x v="0"/>
    <x v="0"/>
    <x v="0"/>
    <x v="1"/>
    <x v="0"/>
    <x v="0"/>
    <x v="0"/>
    <x v="0"/>
    <x v="0"/>
    <x v="0"/>
    <x v="0"/>
    <x v="1"/>
    <x v="0"/>
    <m/>
    <x v="1"/>
    <x v="2"/>
    <x v="1"/>
    <n v="142"/>
  </r>
  <r>
    <x v="39"/>
    <x v="5"/>
    <x v="7"/>
    <x v="37"/>
    <x v="37"/>
    <n v="1.83"/>
    <x v="13"/>
    <x v="14"/>
    <x v="0"/>
    <n v="11"/>
    <x v="3"/>
    <x v="5"/>
    <x v="0"/>
    <x v="0"/>
    <n v="1"/>
    <x v="0"/>
    <s v="Sparidae"/>
    <s v="Diplodus"/>
    <s v="sargus"/>
    <x v="1"/>
    <x v="0"/>
    <x v="3"/>
    <x v="1"/>
    <x v="0"/>
    <x v="0"/>
    <x v="0"/>
    <n v="2.29"/>
    <n v="19.239999999999998"/>
    <n v="8.401746724890829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s v="also has 2002 data for time series, also has size freq data for fish and urchins, use t4 data"/>
    <x v="1"/>
    <x v="0"/>
    <x v="0"/>
    <x v="0"/>
    <x v="0"/>
    <x v="0"/>
    <x v="0"/>
    <x v="0"/>
    <x v="1"/>
    <x v="0"/>
    <x v="0"/>
    <x v="1"/>
    <x v="0"/>
    <x v="0"/>
    <x v="0"/>
    <x v="0"/>
    <x v="1"/>
    <x v="7"/>
    <n v="45"/>
    <x v="0"/>
    <x v="2"/>
    <x v="0"/>
    <n v="143"/>
  </r>
  <r>
    <x v="39"/>
    <x v="5"/>
    <x v="7"/>
    <x v="37"/>
    <x v="37"/>
    <n v="1.83"/>
    <x v="13"/>
    <x v="14"/>
    <x v="0"/>
    <n v="11"/>
    <x v="3"/>
    <x v="5"/>
    <x v="0"/>
    <x v="0"/>
    <n v="1"/>
    <x v="0"/>
    <s v="Sparidae"/>
    <s v="Diplodus"/>
    <s v="vulgaris"/>
    <x v="1"/>
    <x v="0"/>
    <x v="3"/>
    <x v="1"/>
    <x v="4"/>
    <x v="0"/>
    <x v="0"/>
    <n v="0.7"/>
    <n v="21.1"/>
    <n v="30.142857142857146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1"/>
    <n v="45"/>
    <x v="0"/>
    <x v="2"/>
    <x v="0"/>
    <n v="144"/>
  </r>
  <r>
    <x v="39"/>
    <x v="5"/>
    <x v="7"/>
    <x v="37"/>
    <x v="37"/>
    <n v="1.83"/>
    <x v="13"/>
    <x v="14"/>
    <x v="0"/>
    <n v="11"/>
    <x v="3"/>
    <x v="5"/>
    <x v="0"/>
    <x v="0"/>
    <n v="1"/>
    <x v="0"/>
    <s v="Labridae"/>
    <s v="Coris"/>
    <s v="julis"/>
    <x v="1"/>
    <x v="0"/>
    <x v="0"/>
    <x v="1"/>
    <x v="10"/>
    <x v="0"/>
    <x v="0"/>
    <n v="18.5"/>
    <n v="22.7"/>
    <n v="1.2270270270270269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8"/>
    <n v="30"/>
    <x v="2"/>
    <x v="2"/>
    <x v="0"/>
    <n v="145"/>
  </r>
  <r>
    <x v="39"/>
    <x v="5"/>
    <x v="7"/>
    <x v="37"/>
    <x v="37"/>
    <n v="1.83"/>
    <x v="13"/>
    <x v="14"/>
    <x v="0"/>
    <n v="11"/>
    <x v="3"/>
    <x v="5"/>
    <x v="0"/>
    <x v="0"/>
    <n v="1"/>
    <x v="0"/>
    <s v="Urchin"/>
    <s v="Paracentrotus"/>
    <s v="lividus"/>
    <x v="1"/>
    <x v="0"/>
    <x v="1"/>
    <x v="2"/>
    <x v="3"/>
    <x v="0"/>
    <x v="0"/>
    <n v="3.64"/>
    <n v="0.64"/>
    <n v="0.17582417582417581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46"/>
  </r>
  <r>
    <x v="39"/>
    <x v="5"/>
    <x v="7"/>
    <x v="37"/>
    <x v="37"/>
    <n v="1.83"/>
    <x v="13"/>
    <x v="14"/>
    <x v="0"/>
    <n v="11"/>
    <x v="3"/>
    <x v="5"/>
    <x v="0"/>
    <x v="0"/>
    <n v="1"/>
    <x v="0"/>
    <s v="Urchin"/>
    <s v="Arbacia"/>
    <s v="lixula"/>
    <x v="1"/>
    <x v="0"/>
    <x v="1"/>
    <x v="2"/>
    <x v="3"/>
    <x v="0"/>
    <x v="0"/>
    <n v="2.44"/>
    <n v="0.04"/>
    <n v="1.6393442622950821E-2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47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Algal turf"/>
    <m/>
    <x v="1"/>
    <x v="0"/>
    <x v="2"/>
    <x v="5"/>
    <x v="3"/>
    <x v="0"/>
    <x v="0"/>
    <n v="18.7"/>
    <n v="22.2"/>
    <n v="1.1871657754010696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48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Branched erect macroalgae"/>
    <m/>
    <x v="1"/>
    <x v="0"/>
    <x v="2"/>
    <x v="5"/>
    <x v="3"/>
    <x v="0"/>
    <x v="0"/>
    <n v="15.3"/>
    <n v="41.5"/>
    <n v="2.7124183006535945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49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Unbranched erect macroalgae"/>
    <m/>
    <x v="1"/>
    <x v="0"/>
    <x v="2"/>
    <x v="5"/>
    <x v="3"/>
    <x v="0"/>
    <x v="0"/>
    <n v="8.6999999999999993"/>
    <n v="9.6999999999999993"/>
    <n v="1.114942528735632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50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Calcified erect macroalgae"/>
    <m/>
    <x v="1"/>
    <x v="0"/>
    <x v="2"/>
    <x v="5"/>
    <x v="3"/>
    <x v="0"/>
    <x v="0"/>
    <n v="6.3"/>
    <n v="9.3000000000000007"/>
    <n v="1.476190476190476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51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Sponges"/>
    <m/>
    <x v="1"/>
    <x v="0"/>
    <x v="2"/>
    <x v="2"/>
    <x v="3"/>
    <x v="0"/>
    <x v="0"/>
    <n v="2.13"/>
    <n v="5.77"/>
    <n v="2.708920187793427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152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Anthozoans"/>
    <m/>
    <x v="1"/>
    <x v="0"/>
    <x v="2"/>
    <x v="2"/>
    <x v="3"/>
    <x v="0"/>
    <x v="0"/>
    <n v="2.94"/>
    <n v="0.98"/>
    <n v="0.33333333333333331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1"/>
    <n v="153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Other sessile invertebrates"/>
    <m/>
    <x v="1"/>
    <x v="0"/>
    <x v="2"/>
    <x v="2"/>
    <x v="3"/>
    <x v="0"/>
    <x v="0"/>
    <n v="0.83"/>
    <n v="0.56000000000000005"/>
    <n v="0.67469879518072295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1"/>
    <n v="154"/>
  </r>
  <r>
    <x v="39"/>
    <x v="5"/>
    <x v="7"/>
    <x v="37"/>
    <x v="37"/>
    <n v="1.83"/>
    <x v="13"/>
    <x v="14"/>
    <x v="0"/>
    <n v="11"/>
    <x v="3"/>
    <x v="5"/>
    <x v="0"/>
    <x v="0"/>
    <s v="a bunch"/>
    <x v="0"/>
    <s v="AVERAGE"/>
    <s v="Fish (2 Sparids and a labrid), Inverts (Urchins, sponges, anthozoans, and other sessiles), and Algae"/>
    <m/>
    <x v="0"/>
    <x v="0"/>
    <x v="1"/>
    <x v="1"/>
    <x v="3"/>
    <x v="0"/>
    <x v="0"/>
    <m/>
    <m/>
    <n v="4.1809598258758651"/>
    <x v="0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6"/>
    <n v="155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Diplodus"/>
    <s v="sargus"/>
    <x v="1"/>
    <x v="0"/>
    <x v="3"/>
    <x v="1"/>
    <x v="0"/>
    <x v="0"/>
    <x v="0"/>
    <n v="18.5"/>
    <n v="30.9"/>
    <n v="1.6702702702702701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7"/>
    <n v="45"/>
    <x v="0"/>
    <x v="2"/>
    <x v="0"/>
    <n v="156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Diplodus"/>
    <s v="vulgaris"/>
    <x v="1"/>
    <x v="0"/>
    <x v="3"/>
    <x v="1"/>
    <x v="4"/>
    <x v="0"/>
    <x v="0"/>
    <n v="9.6999999999999993"/>
    <n v="33.9"/>
    <n v="3.4948453608247423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1"/>
    <n v="45"/>
    <x v="0"/>
    <x v="2"/>
    <x v="0"/>
    <n v="157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Sparus"/>
    <s v="aurata"/>
    <x v="1"/>
    <x v="0"/>
    <x v="4"/>
    <x v="1"/>
    <x v="4"/>
    <x v="0"/>
    <x v="0"/>
    <n v="0"/>
    <n v="23.2"/>
    <s v=".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1"/>
    <n v="70"/>
    <x v="0"/>
    <x v="2"/>
    <x v="0"/>
    <n v="158"/>
  </r>
  <r>
    <x v="40"/>
    <x v="5"/>
    <x v="7"/>
    <x v="38"/>
    <x v="38"/>
    <n v="1.21"/>
    <x v="1"/>
    <x v="1"/>
    <x v="0"/>
    <n v="17"/>
    <x v="3"/>
    <x v="6"/>
    <x v="0"/>
    <x v="0"/>
    <n v="1"/>
    <x v="0"/>
    <s v="Urchin"/>
    <s v="Paracentrotus"/>
    <s v="lividus"/>
    <x v="1"/>
    <x v="0"/>
    <x v="1"/>
    <x v="2"/>
    <x v="3"/>
    <x v="0"/>
    <x v="0"/>
    <n v="18.8"/>
    <n v="7.7"/>
    <n v="0.40957446808510639"/>
    <x v="2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59"/>
  </r>
  <r>
    <x v="40"/>
    <x v="5"/>
    <x v="7"/>
    <x v="38"/>
    <x v="38"/>
    <n v="1.21"/>
    <x v="1"/>
    <x v="1"/>
    <x v="0"/>
    <n v="17"/>
    <x v="3"/>
    <x v="6"/>
    <x v="0"/>
    <x v="0"/>
    <n v="4"/>
    <x v="0"/>
    <s v="AVERAGE"/>
    <s v="Fish (3 sp of Sparid) and an Urchin"/>
    <m/>
    <x v="0"/>
    <x v="0"/>
    <x v="1"/>
    <x v="1"/>
    <x v="3"/>
    <x v="0"/>
    <x v="0"/>
    <m/>
    <m/>
    <n v="1.8582300330600399"/>
    <x v="0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3"/>
    <n v="160"/>
  </r>
  <r>
    <x v="40"/>
    <x v="5"/>
    <x v="7"/>
    <x v="38"/>
    <x v="38"/>
    <n v="2.21"/>
    <x v="1"/>
    <x v="1"/>
    <x v="0"/>
    <n v="17"/>
    <x v="3"/>
    <x v="6"/>
    <x v="0"/>
    <x v="0"/>
    <s v="~50"/>
    <x v="0"/>
    <s v="fish community"/>
    <m/>
    <m/>
    <x v="0"/>
    <x v="0"/>
    <x v="1"/>
    <x v="1"/>
    <x v="3"/>
    <x v="0"/>
    <x v="0"/>
    <n v="390"/>
    <n v="535"/>
    <n v="1.3717948717948718"/>
    <x v="1"/>
    <x v="0"/>
    <x v="0"/>
    <m/>
    <m/>
    <m/>
    <x v="0"/>
    <x v="0"/>
    <x v="0"/>
    <m/>
    <m/>
    <m/>
    <x v="0"/>
    <x v="0"/>
    <x v="0"/>
    <x v="8"/>
    <x v="8"/>
    <x v="9"/>
    <x v="0"/>
    <x v="30"/>
    <x v="0"/>
    <x v="7"/>
    <s v="also has data for 2002, use F1 as reference site, use t4 data, has species level data for 11 fish species, has size freq data"/>
    <x v="0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161"/>
  </r>
  <r>
    <x v="41"/>
    <x v="1"/>
    <x v="15"/>
    <x v="39"/>
    <x v="39"/>
    <n v="3.0625"/>
    <x v="5"/>
    <x v="5"/>
    <x v="2"/>
    <n v="6"/>
    <x v="3"/>
    <x v="1"/>
    <x v="0"/>
    <x v="0"/>
    <m/>
    <x v="0"/>
    <s v="Scaridae"/>
    <m/>
    <m/>
    <x v="1"/>
    <x v="0"/>
    <x v="1"/>
    <x v="1"/>
    <x v="3"/>
    <x v="0"/>
    <x v="0"/>
    <m/>
    <m/>
    <m/>
    <x v="0"/>
    <x v="2"/>
    <x v="2"/>
    <n v="1993"/>
    <n v="3514"/>
    <n v="1.2966750030677432"/>
    <x v="0"/>
    <x v="0"/>
    <x v="0"/>
    <m/>
    <m/>
    <m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5"/>
    <x v="0"/>
    <n v="162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viride"/>
    <x v="1"/>
    <x v="0"/>
    <x v="0"/>
    <x v="1"/>
    <x v="0"/>
    <x v="0"/>
    <x v="0"/>
    <m/>
    <m/>
    <m/>
    <x v="0"/>
    <x v="3"/>
    <x v="3"/>
    <s v="fig6"/>
    <s v="fig6"/>
    <m/>
    <x v="0"/>
    <x v="2"/>
    <x v="2"/>
    <n v="32.299999999999997"/>
    <n v="35.1"/>
    <n v="1.0310436793614086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0"/>
    <n v="64"/>
    <x v="0"/>
    <x v="5"/>
    <x v="0"/>
    <n v="163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vetula"/>
    <x v="1"/>
    <x v="0"/>
    <x v="0"/>
    <x v="1"/>
    <x v="0"/>
    <x v="0"/>
    <x v="0"/>
    <m/>
    <m/>
    <m/>
    <x v="0"/>
    <x v="3"/>
    <x v="3"/>
    <s v="fig6"/>
    <s v="fig6"/>
    <m/>
    <x v="0"/>
    <x v="3"/>
    <x v="3"/>
    <n v="31.6"/>
    <n v="33.1"/>
    <n v="1.0512227212921375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0"/>
    <n v="61"/>
    <x v="0"/>
    <x v="5"/>
    <x v="0"/>
    <n v="164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rubripinne"/>
    <x v="1"/>
    <x v="0"/>
    <x v="0"/>
    <x v="1"/>
    <x v="0"/>
    <x v="0"/>
    <x v="0"/>
    <m/>
    <m/>
    <m/>
    <x v="0"/>
    <x v="3"/>
    <x v="3"/>
    <s v="fig6"/>
    <s v="fig6"/>
    <m/>
    <x v="0"/>
    <x v="4"/>
    <x v="4"/>
    <n v="35.200000000000003"/>
    <n v="32.4"/>
    <n v="0.84869029275808927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48"/>
    <x v="0"/>
    <x v="5"/>
    <x v="0"/>
    <n v="165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taeniopterus"/>
    <x v="1"/>
    <x v="0"/>
    <x v="0"/>
    <x v="1"/>
    <x v="0"/>
    <x v="0"/>
    <x v="0"/>
    <m/>
    <m/>
    <m/>
    <x v="0"/>
    <x v="3"/>
    <x v="3"/>
    <s v="fig6"/>
    <s v="fig6"/>
    <m/>
    <x v="0"/>
    <x v="5"/>
    <x v="5"/>
    <n v="20.8"/>
    <n v="27.8"/>
    <n v="1.1517635590216235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35"/>
    <x v="0"/>
    <x v="5"/>
    <x v="0"/>
    <n v="166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aurofrenatum"/>
    <x v="1"/>
    <x v="0"/>
    <x v="0"/>
    <x v="1"/>
    <x v="0"/>
    <x v="0"/>
    <x v="0"/>
    <m/>
    <m/>
    <m/>
    <x v="0"/>
    <x v="3"/>
    <x v="3"/>
    <s v="fig6"/>
    <s v="fig6"/>
    <m/>
    <x v="0"/>
    <x v="6"/>
    <x v="6"/>
    <n v="19.600000000000001"/>
    <n v="20.7"/>
    <n v="1.1092235776992361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28"/>
    <x v="0"/>
    <x v="5"/>
    <x v="0"/>
    <n v="167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iserti"/>
    <x v="1"/>
    <x v="0"/>
    <x v="0"/>
    <x v="1"/>
    <x v="0"/>
    <x v="0"/>
    <x v="0"/>
    <m/>
    <m/>
    <m/>
    <x v="0"/>
    <x v="3"/>
    <x v="3"/>
    <s v="fig6"/>
    <s v="fig6"/>
    <m/>
    <x v="0"/>
    <x v="7"/>
    <x v="7"/>
    <n v="14.5"/>
    <n v="17.600000000000001"/>
    <n v="1.2463781532052767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35"/>
    <x v="0"/>
    <x v="5"/>
    <x v="0"/>
    <n v="168"/>
  </r>
  <r>
    <x v="41"/>
    <x v="1"/>
    <x v="15"/>
    <x v="39"/>
    <x v="39"/>
    <n v="3.0625"/>
    <x v="5"/>
    <x v="5"/>
    <x v="2"/>
    <n v="6"/>
    <x v="3"/>
    <x v="1"/>
    <x v="0"/>
    <x v="0"/>
    <s v="6+"/>
    <x v="0"/>
    <s v="AVERAGE"/>
    <s v="Scaridae"/>
    <m/>
    <x v="0"/>
    <x v="0"/>
    <x v="1"/>
    <x v="1"/>
    <x v="3"/>
    <x v="0"/>
    <x v="0"/>
    <m/>
    <m/>
    <m/>
    <x v="0"/>
    <x v="0"/>
    <x v="0"/>
    <m/>
    <m/>
    <n v="1.2966750030677432"/>
    <x v="0"/>
    <x v="0"/>
    <x v="0"/>
    <m/>
    <m/>
    <n v="1.0730536638896286"/>
    <x v="0"/>
    <x v="0"/>
    <x v="0"/>
    <x v="0"/>
    <x v="0"/>
    <x v="0"/>
    <x v="0"/>
    <x v="31"/>
    <x v="2"/>
    <x v="1"/>
    <m/>
    <x v="2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5"/>
    <x v="0"/>
    <n v="169"/>
  </r>
  <r>
    <x v="41"/>
    <x v="1"/>
    <x v="15"/>
    <x v="39"/>
    <x v="39"/>
    <n v="3.0625"/>
    <x v="5"/>
    <x v="5"/>
    <x v="1"/>
    <n v="7"/>
    <x v="3"/>
    <x v="1"/>
    <x v="0"/>
    <x v="0"/>
    <s v="a bunch"/>
    <x v="0"/>
    <s v="Serranidae, Lutjanidae, Haemulidae, Scaridae, Acanthuridae"/>
    <m/>
    <m/>
    <x v="0"/>
    <x v="0"/>
    <x v="1"/>
    <x v="1"/>
    <x v="3"/>
    <x v="0"/>
    <x v="0"/>
    <m/>
    <m/>
    <m/>
    <x v="0"/>
    <x v="4"/>
    <x v="4"/>
    <n v="5.34"/>
    <n v="9.44"/>
    <n v="1.9908292204837412"/>
    <x v="0"/>
    <x v="0"/>
    <x v="0"/>
    <m/>
    <m/>
    <m/>
    <x v="0"/>
    <x v="2"/>
    <x v="2"/>
    <x v="9"/>
    <x v="9"/>
    <x v="1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1"/>
    <x v="0"/>
    <n v="170"/>
  </r>
  <r>
    <x v="41"/>
    <x v="1"/>
    <x v="15"/>
    <x v="39"/>
    <x v="39"/>
    <n v="3.0625"/>
    <x v="5"/>
    <x v="5"/>
    <x v="1"/>
    <n v="7"/>
    <x v="3"/>
    <x v="1"/>
    <x v="0"/>
    <x v="0"/>
    <m/>
    <x v="0"/>
    <s v="Algae"/>
    <m/>
    <m/>
    <x v="1"/>
    <x v="0"/>
    <x v="2"/>
    <x v="5"/>
    <x v="3"/>
    <x v="4"/>
    <x v="9"/>
    <n v="31.22"/>
    <n v="16.46"/>
    <n v="1.318065342729020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4"/>
    <n v="171"/>
  </r>
  <r>
    <x v="41"/>
    <x v="1"/>
    <x v="15"/>
    <x v="39"/>
    <x v="39"/>
    <n v="3.0625"/>
    <x v="5"/>
    <x v="5"/>
    <x v="1"/>
    <n v="7"/>
    <x v="3"/>
    <x v="1"/>
    <x v="0"/>
    <x v="0"/>
    <m/>
    <x v="0"/>
    <s v="Coral"/>
    <m/>
    <m/>
    <x v="1"/>
    <x v="0"/>
    <x v="2"/>
    <x v="2"/>
    <x v="9"/>
    <x v="5"/>
    <x v="10"/>
    <n v="13.17"/>
    <n v="19.27"/>
    <n v="0.6223880589956886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"/>
    <x v="1"/>
    <n v="172"/>
  </r>
  <r>
    <x v="41"/>
    <x v="1"/>
    <x v="15"/>
    <x v="39"/>
    <x v="39"/>
    <n v="3.0625"/>
    <x v="5"/>
    <x v="5"/>
    <x v="1"/>
    <n v="7"/>
    <x v="3"/>
    <x v="1"/>
    <x v="0"/>
    <x v="0"/>
    <m/>
    <x v="0"/>
    <s v="AVERAGE"/>
    <s v="Coral and Algae"/>
    <m/>
    <x v="0"/>
    <x v="0"/>
    <x v="1"/>
    <x v="1"/>
    <x v="3"/>
    <x v="0"/>
    <x v="0"/>
    <m/>
    <m/>
    <n v="0.9702267008623544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1"/>
    <x v="2"/>
    <n v="173"/>
  </r>
  <r>
    <x v="42"/>
    <x v="18"/>
    <x v="16"/>
    <x v="40"/>
    <x v="40"/>
    <n v="0.02"/>
    <x v="21"/>
    <x v="21"/>
    <x v="0"/>
    <n v="4"/>
    <x v="3"/>
    <x v="1"/>
    <x v="0"/>
    <x v="0"/>
    <s v="a bunch"/>
    <x v="0"/>
    <s v="Acanthuridae, Chaetodontidae, Labridae, Pomacentridae"/>
    <m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10"/>
    <x v="10"/>
    <x v="11"/>
    <x v="1"/>
    <x v="33"/>
    <x v="0"/>
    <x v="8"/>
    <s v="time series from 1999-2003 (surveys annually); I used 2003 data; species level density data in Fig 3"/>
    <x v="3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74"/>
  </r>
  <r>
    <x v="42"/>
    <x v="18"/>
    <x v="16"/>
    <x v="40"/>
    <x v="40"/>
    <n v="0.02"/>
    <x v="21"/>
    <x v="21"/>
    <x v="0"/>
    <n v="4"/>
    <x v="3"/>
    <x v="1"/>
    <x v="0"/>
    <x v="0"/>
    <s v="a bunch"/>
    <x v="0"/>
    <s v="Branching Scleractinian Coral"/>
    <m/>
    <m/>
    <x v="0"/>
    <x v="0"/>
    <x v="2"/>
    <x v="2"/>
    <x v="9"/>
    <x v="0"/>
    <x v="0"/>
    <n v="11.63"/>
    <n v="16.88"/>
    <n v="1.4514187446259672"/>
    <x v="1"/>
    <x v="0"/>
    <x v="0"/>
    <m/>
    <m/>
    <m/>
    <x v="0"/>
    <x v="0"/>
    <x v="0"/>
    <m/>
    <m/>
    <m/>
    <x v="0"/>
    <x v="0"/>
    <x v="0"/>
    <x v="0"/>
    <x v="0"/>
    <x v="0"/>
    <x v="0"/>
    <x v="33"/>
    <x v="0"/>
    <x v="8"/>
    <s v="time series from 1999-2003 (surveys annually); I used 2003 data; species level density data in Fig 3"/>
    <x v="3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0"/>
    <x v="1"/>
    <n v="175"/>
  </r>
  <r>
    <x v="43"/>
    <x v="19"/>
    <x v="6"/>
    <x v="19"/>
    <x v="19"/>
    <n v="2.1"/>
    <x v="11"/>
    <x v="13"/>
    <x v="2"/>
    <n v="4"/>
    <x v="3"/>
    <x v="1"/>
    <x v="0"/>
    <x v="0"/>
    <s v="a bunch"/>
    <x v="0"/>
    <s v="Targeted fish species"/>
    <m/>
    <m/>
    <x v="0"/>
    <x v="0"/>
    <x v="1"/>
    <x v="1"/>
    <x v="1"/>
    <x v="6"/>
    <x v="11"/>
    <n v="773"/>
    <n v="1136"/>
    <n v="1.4011865994557702"/>
    <x v="0"/>
    <x v="0"/>
    <x v="5"/>
    <m/>
    <n v="46"/>
    <n v="2.1904761904761907"/>
    <x v="0"/>
    <x v="0"/>
    <x v="0"/>
    <m/>
    <m/>
    <m/>
    <x v="0"/>
    <x v="0"/>
    <x v="0"/>
    <x v="0"/>
    <x v="0"/>
    <x v="0"/>
    <x v="0"/>
    <x v="34"/>
    <x v="3"/>
    <x v="6"/>
    <s v="time series (before=1995, after=1998,2001)"/>
    <x v="3"/>
    <x v="0"/>
    <x v="0"/>
    <x v="0"/>
    <x v="0"/>
    <x v="0"/>
    <x v="0"/>
    <x v="0"/>
    <x v="1"/>
    <x v="1"/>
    <x v="0"/>
    <x v="0"/>
    <x v="1"/>
    <x v="0"/>
    <x v="0"/>
    <x v="0"/>
    <x v="1"/>
    <x v="0"/>
    <m/>
    <x v="1"/>
    <x v="1"/>
    <x v="0"/>
    <n v="176"/>
  </r>
  <r>
    <x v="11"/>
    <x v="5"/>
    <x v="6"/>
    <x v="11"/>
    <x v="11"/>
    <n v="6.5"/>
    <x v="3"/>
    <x v="3"/>
    <x v="7"/>
    <n v="21"/>
    <x v="3"/>
    <x v="7"/>
    <x v="0"/>
    <x v="0"/>
    <n v="1"/>
    <x v="0"/>
    <s v="Moronidae"/>
    <s v="Dicentrarchus"/>
    <s v="labrax"/>
    <x v="1"/>
    <x v="0"/>
    <x v="3"/>
    <x v="1"/>
    <x v="4"/>
    <x v="0"/>
    <x v="0"/>
    <n v="0.69"/>
    <n v="3.92"/>
    <n v="5.6811594202898554"/>
    <x v="1"/>
    <x v="0"/>
    <x v="0"/>
    <m/>
    <m/>
    <m/>
    <x v="0"/>
    <x v="0"/>
    <x v="0"/>
    <n v="212"/>
    <n v="381"/>
    <n v="1.7971698113207548"/>
    <x v="2"/>
    <x v="0"/>
    <x v="0"/>
    <x v="0"/>
    <x v="0"/>
    <x v="0"/>
    <x v="0"/>
    <x v="35"/>
    <x v="2"/>
    <x v="1"/>
    <s v="This reserve was used in Halpern, but some fishing practices are allowed within 70% of the reserve"/>
    <x v="7"/>
    <x v="0"/>
    <x v="0"/>
    <x v="0"/>
    <x v="0"/>
    <x v="0"/>
    <x v="0"/>
    <x v="0"/>
    <x v="1"/>
    <x v="0"/>
    <x v="0"/>
    <x v="1"/>
    <x v="0"/>
    <x v="0"/>
    <x v="0"/>
    <x v="1"/>
    <x v="1"/>
    <x v="0"/>
    <n v="103"/>
    <x v="0"/>
    <x v="8"/>
    <x v="0"/>
    <n v="177"/>
  </r>
  <r>
    <x v="11"/>
    <x v="5"/>
    <x v="6"/>
    <x v="11"/>
    <x v="11"/>
    <n v="6.5"/>
    <x v="3"/>
    <x v="3"/>
    <x v="7"/>
    <n v="21"/>
    <x v="3"/>
    <x v="1"/>
    <x v="0"/>
    <x v="0"/>
    <n v="1"/>
    <x v="0"/>
    <s v="Sparidae"/>
    <s v="Sparus"/>
    <s v="aurata"/>
    <x v="1"/>
    <x v="0"/>
    <x v="4"/>
    <x v="1"/>
    <x v="4"/>
    <x v="0"/>
    <x v="0"/>
    <n v="0.05"/>
    <n v="0.68"/>
    <n v="13.6"/>
    <x v="1"/>
    <x v="0"/>
    <x v="0"/>
    <m/>
    <m/>
    <m/>
    <x v="0"/>
    <x v="0"/>
    <x v="0"/>
    <n v="400"/>
    <n v="379"/>
    <n v="0.94750000000000001"/>
    <x v="1"/>
    <x v="0"/>
    <x v="0"/>
    <x v="0"/>
    <x v="0"/>
    <x v="0"/>
    <x v="0"/>
    <x v="35"/>
    <x v="2"/>
    <x v="1"/>
    <m/>
    <x v="7"/>
    <x v="0"/>
    <x v="0"/>
    <x v="0"/>
    <x v="0"/>
    <x v="0"/>
    <x v="0"/>
    <x v="0"/>
    <x v="1"/>
    <x v="0"/>
    <x v="0"/>
    <x v="1"/>
    <x v="0"/>
    <x v="0"/>
    <x v="0"/>
    <x v="1"/>
    <x v="1"/>
    <x v="1"/>
    <n v="70"/>
    <x v="0"/>
    <x v="2"/>
    <x v="0"/>
    <n v="178"/>
  </r>
  <r>
    <x v="11"/>
    <x v="5"/>
    <x v="6"/>
    <x v="11"/>
    <x v="11"/>
    <n v="6.5"/>
    <x v="3"/>
    <x v="3"/>
    <x v="7"/>
    <n v="21"/>
    <x v="3"/>
    <x v="1"/>
    <x v="0"/>
    <x v="0"/>
    <n v="2"/>
    <x v="0"/>
    <s v="AVERAGE"/>
    <s v="2 fish species (1 moronid and 1 sparid)"/>
    <m/>
    <x v="0"/>
    <x v="0"/>
    <x v="1"/>
    <x v="1"/>
    <x v="1"/>
    <x v="0"/>
    <x v="0"/>
    <m/>
    <m/>
    <n v="9.6405797101449267"/>
    <x v="0"/>
    <x v="0"/>
    <x v="0"/>
    <m/>
    <m/>
    <m/>
    <x v="0"/>
    <x v="0"/>
    <x v="0"/>
    <m/>
    <m/>
    <n v="1.3723349056603773"/>
    <x v="0"/>
    <x v="0"/>
    <x v="0"/>
    <x v="0"/>
    <x v="0"/>
    <x v="0"/>
    <x v="0"/>
    <x v="35"/>
    <x v="2"/>
    <x v="1"/>
    <m/>
    <x v="7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179"/>
  </r>
  <r>
    <x v="44"/>
    <x v="20"/>
    <x v="17"/>
    <x v="41"/>
    <x v="41"/>
    <n v="6.3"/>
    <x v="22"/>
    <x v="22"/>
    <x v="10"/>
    <n v="32"/>
    <x v="16"/>
    <x v="1"/>
    <x v="0"/>
    <x v="0"/>
    <n v="1"/>
    <x v="0"/>
    <s v="Acanthuridae"/>
    <s v="Acanthurus"/>
    <s v="dussumieri"/>
    <x v="1"/>
    <x v="0"/>
    <x v="0"/>
    <x v="1"/>
    <x v="0"/>
    <x v="0"/>
    <x v="0"/>
    <n v="0.33"/>
    <n v="0.41"/>
    <n v="1.2424242424242422"/>
    <x v="1"/>
    <x v="0"/>
    <x v="0"/>
    <m/>
    <m/>
    <m/>
    <x v="0"/>
    <x v="0"/>
    <x v="0"/>
    <n v="18"/>
    <n v="19.5"/>
    <n v="1.0833333333333333"/>
    <x v="2"/>
    <x v="0"/>
    <x v="0"/>
    <x v="0"/>
    <x v="0"/>
    <x v="0"/>
    <x v="0"/>
    <x v="36"/>
    <x v="4"/>
    <x v="2"/>
    <s v="reports results for two seasons - I just reported one, but could get other easily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13"/>
    <x v="0"/>
    <n v="180"/>
  </r>
  <r>
    <x v="44"/>
    <x v="20"/>
    <x v="17"/>
    <x v="41"/>
    <x v="41"/>
    <n v="6.3"/>
    <x v="22"/>
    <x v="22"/>
    <x v="10"/>
    <n v="32"/>
    <x v="16"/>
    <x v="1"/>
    <x v="0"/>
    <x v="0"/>
    <n v="1"/>
    <x v="0"/>
    <s v="Balistidae"/>
    <s v="Balistapus"/>
    <s v="undulatus"/>
    <x v="1"/>
    <x v="0"/>
    <x v="0"/>
    <x v="1"/>
    <x v="0"/>
    <x v="0"/>
    <x v="0"/>
    <n v="0.02"/>
    <n v="0.51"/>
    <n v="25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0"/>
    <x v="0"/>
    <x v="2"/>
    <x v="0"/>
    <n v="181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Calotomus"/>
    <s v="carolinus"/>
    <x v="1"/>
    <x v="0"/>
    <x v="0"/>
    <x v="1"/>
    <x v="0"/>
    <x v="0"/>
    <x v="0"/>
    <n v="0.2"/>
    <n v="0.18"/>
    <n v="0.9"/>
    <x v="2"/>
    <x v="0"/>
    <x v="0"/>
    <m/>
    <m/>
    <m/>
    <x v="0"/>
    <x v="0"/>
    <x v="0"/>
    <n v="19.2"/>
    <n v="28"/>
    <n v="1.4583333333333335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5"/>
    <x v="0"/>
    <n v="182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Leptoscarus"/>
    <s v="vaigiensis"/>
    <x v="1"/>
    <x v="0"/>
    <x v="0"/>
    <x v="1"/>
    <x v="0"/>
    <x v="0"/>
    <x v="0"/>
    <n v="0.71"/>
    <n v="0.1"/>
    <n v="0.14084507042253522"/>
    <x v="1"/>
    <x v="0"/>
    <x v="0"/>
    <m/>
    <m/>
    <m/>
    <x v="0"/>
    <x v="0"/>
    <x v="0"/>
    <n v="25"/>
    <n v="23.5"/>
    <n v="0.94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5"/>
    <x v="0"/>
    <x v="5"/>
    <x v="0"/>
    <n v="183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Scarus"/>
    <s v="ghobban"/>
    <x v="1"/>
    <x v="0"/>
    <x v="0"/>
    <x v="1"/>
    <x v="0"/>
    <x v="0"/>
    <x v="0"/>
    <n v="0.15"/>
    <n v="0.01"/>
    <n v="6.6666666666666666E-2"/>
    <x v="2"/>
    <x v="0"/>
    <x v="0"/>
    <m/>
    <m/>
    <m/>
    <x v="0"/>
    <x v="0"/>
    <x v="0"/>
    <n v="27.9"/>
    <n v="45.9"/>
    <n v="1.645161290322580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90"/>
    <x v="0"/>
    <x v="5"/>
    <x v="0"/>
    <n v="184"/>
  </r>
  <r>
    <x v="44"/>
    <x v="20"/>
    <x v="17"/>
    <x v="41"/>
    <x v="41"/>
    <n v="6.3"/>
    <x v="22"/>
    <x v="22"/>
    <x v="10"/>
    <n v="32"/>
    <x v="16"/>
    <x v="1"/>
    <x v="0"/>
    <x v="0"/>
    <n v="1"/>
    <x v="0"/>
    <s v="Chaetodontidae"/>
    <s v="Chaetodon"/>
    <s v="auriga"/>
    <x v="1"/>
    <x v="0"/>
    <x v="0"/>
    <x v="1"/>
    <x v="10"/>
    <x v="0"/>
    <x v="0"/>
    <n v="0.11"/>
    <n v="0.04"/>
    <n v="0.3636363636363636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0"/>
    <n v="23"/>
    <x v="0"/>
    <x v="2"/>
    <x v="0"/>
    <n v="185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abridae"/>
    <s v="Cheilinus"/>
    <s v="chlorourus"/>
    <x v="1"/>
    <x v="0"/>
    <x v="0"/>
    <x v="1"/>
    <x v="0"/>
    <x v="0"/>
    <x v="0"/>
    <n v="0.01"/>
    <n v="0.23"/>
    <n v="23"/>
    <x v="1"/>
    <x v="0"/>
    <x v="0"/>
    <m/>
    <m/>
    <m/>
    <x v="0"/>
    <x v="0"/>
    <x v="0"/>
    <n v="20.5"/>
    <n v="23.8"/>
    <n v="1.160975609756097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2"/>
    <x v="0"/>
    <n v="186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abridae"/>
    <s v="Cheilinus"/>
    <s v="trilobatus"/>
    <x v="1"/>
    <x v="0"/>
    <x v="0"/>
    <x v="1"/>
    <x v="0"/>
    <x v="0"/>
    <x v="0"/>
    <n v="0.02"/>
    <n v="0.01"/>
    <n v="0.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2"/>
    <x v="0"/>
    <n v="187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erranidae"/>
    <s v="Epinephelus"/>
    <s v="tauvina"/>
    <x v="1"/>
    <x v="0"/>
    <x v="3"/>
    <x v="1"/>
    <x v="4"/>
    <x v="0"/>
    <x v="0"/>
    <n v="0.02"/>
    <n v="0.09"/>
    <n v="4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75"/>
    <x v="0"/>
    <x v="7"/>
    <x v="0"/>
    <n v="188"/>
  </r>
  <r>
    <x v="44"/>
    <x v="20"/>
    <x v="17"/>
    <x v="41"/>
    <x v="41"/>
    <n v="6.3"/>
    <x v="22"/>
    <x v="22"/>
    <x v="10"/>
    <n v="32"/>
    <x v="16"/>
    <x v="1"/>
    <x v="0"/>
    <x v="0"/>
    <n v="1"/>
    <x v="0"/>
    <s v="Haemulidae"/>
    <s v="Gaterin (=Plectorhinchus)"/>
    <s v="flavomaculatus"/>
    <x v="1"/>
    <x v="0"/>
    <x v="0"/>
    <x v="1"/>
    <x v="4"/>
    <x v="0"/>
    <x v="0"/>
    <n v="0.12"/>
    <n v="0.26"/>
    <n v="2.166666666666667"/>
    <x v="1"/>
    <x v="0"/>
    <x v="0"/>
    <m/>
    <m/>
    <m/>
    <x v="0"/>
    <x v="0"/>
    <x v="0"/>
    <n v="26.1"/>
    <n v="26.8"/>
    <n v="1.0268199233716475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12"/>
    <x v="0"/>
    <n v="189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ethrinidae"/>
    <s v="Lethrinus"/>
    <s v="mahsena"/>
    <x v="1"/>
    <x v="0"/>
    <x v="0"/>
    <x v="1"/>
    <x v="4"/>
    <x v="0"/>
    <x v="0"/>
    <n v="0.83"/>
    <n v="4.07"/>
    <n v="4.9036144578313259"/>
    <x v="1"/>
    <x v="0"/>
    <x v="0"/>
    <m/>
    <m/>
    <m/>
    <x v="0"/>
    <x v="0"/>
    <x v="0"/>
    <n v="18.3"/>
    <n v="20.8"/>
    <n v="1.1366120218579234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5"/>
    <x v="0"/>
    <x v="12"/>
    <x v="0"/>
    <n v="190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ethrinidae"/>
    <s v="Lethrinus"/>
    <s v="miniatus"/>
    <x v="1"/>
    <x v="0"/>
    <x v="0"/>
    <x v="1"/>
    <x v="4"/>
    <x v="0"/>
    <x v="0"/>
    <n v="0.16"/>
    <n v="0.1"/>
    <n v="0.625"/>
    <x v="2"/>
    <x v="0"/>
    <x v="0"/>
    <m/>
    <m/>
    <m/>
    <x v="0"/>
    <x v="0"/>
    <x v="0"/>
    <n v="21.9"/>
    <n v="22.6"/>
    <n v="1.0319634703196348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3"/>
    <n v="90"/>
    <x v="0"/>
    <x v="12"/>
    <x v="0"/>
    <n v="191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utjanidae"/>
    <s v="Lutjanus"/>
    <s v="fulviflamma"/>
    <x v="1"/>
    <x v="0"/>
    <x v="0"/>
    <x v="1"/>
    <x v="0"/>
    <x v="0"/>
    <x v="0"/>
    <n v="0.11"/>
    <n v="0.02"/>
    <n v="0.18181818181818182"/>
    <x v="2"/>
    <x v="0"/>
    <x v="0"/>
    <m/>
    <m/>
    <m/>
    <x v="0"/>
    <x v="0"/>
    <x v="0"/>
    <n v="23.1"/>
    <n v="21.3"/>
    <n v="0.92207792207792205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1"/>
    <n v="35"/>
    <x v="0"/>
    <x v="2"/>
    <x v="0"/>
    <n v="192"/>
  </r>
  <r>
    <x v="44"/>
    <x v="20"/>
    <x v="17"/>
    <x v="41"/>
    <x v="41"/>
    <n v="6.3"/>
    <x v="22"/>
    <x v="22"/>
    <x v="10"/>
    <n v="32"/>
    <x v="16"/>
    <x v="1"/>
    <x v="0"/>
    <x v="0"/>
    <n v="1"/>
    <x v="0"/>
    <s v="Acanthuridae"/>
    <s v="Naso"/>
    <s v="hexacanthus"/>
    <x v="1"/>
    <x v="0"/>
    <x v="0"/>
    <x v="1"/>
    <x v="0"/>
    <x v="0"/>
    <x v="0"/>
    <n v="0.22"/>
    <n v="0.13"/>
    <n v="0.59090909090909094"/>
    <x v="2"/>
    <x v="0"/>
    <x v="0"/>
    <m/>
    <m/>
    <m/>
    <x v="0"/>
    <x v="0"/>
    <x v="0"/>
    <n v="18.899999999999999"/>
    <n v="30.2"/>
    <n v="1.5978835978835979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75"/>
    <x v="0"/>
    <x v="0"/>
    <x v="0"/>
    <n v="193"/>
  </r>
  <r>
    <x v="44"/>
    <x v="20"/>
    <x v="17"/>
    <x v="41"/>
    <x v="41"/>
    <n v="6.3"/>
    <x v="22"/>
    <x v="22"/>
    <x v="10"/>
    <n v="32"/>
    <x v="16"/>
    <x v="1"/>
    <x v="0"/>
    <x v="0"/>
    <n v="1"/>
    <x v="0"/>
    <s v="Mullidae"/>
    <s v="Parupeneus"/>
    <s v="macronema"/>
    <x v="1"/>
    <x v="0"/>
    <x v="0"/>
    <x v="1"/>
    <x v="0"/>
    <x v="0"/>
    <x v="0"/>
    <n v="0.03"/>
    <n v="0.03"/>
    <n v="1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0"/>
    <x v="0"/>
    <x v="2"/>
    <x v="0"/>
    <n v="194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luridus"/>
    <x v="1"/>
    <x v="0"/>
    <x v="0"/>
    <x v="1"/>
    <x v="0"/>
    <x v="0"/>
    <x v="0"/>
    <n v="0.11"/>
    <n v="0.04"/>
    <n v="0.3636363636363636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30"/>
    <x v="0"/>
    <x v="5"/>
    <x v="0"/>
    <n v="195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n v="1.62"/>
    <n v="4.22"/>
    <n v="2.6049382716049378"/>
    <x v="1"/>
    <x v="0"/>
    <x v="0"/>
    <m/>
    <m/>
    <m/>
    <x v="0"/>
    <x v="0"/>
    <x v="0"/>
    <n v="21.5"/>
    <n v="19.8"/>
    <n v="0.92093023255813955"/>
    <x v="1"/>
    <x v="0"/>
    <x v="0"/>
    <x v="0"/>
    <x v="0"/>
    <x v="0"/>
    <x v="0"/>
    <x v="36"/>
    <x v="4"/>
    <x v="2"/>
    <s v="also has size freq data for this species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196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m/>
    <m/>
    <m/>
    <x v="0"/>
    <x v="0"/>
    <x v="0"/>
    <m/>
    <m/>
    <m/>
    <x v="0"/>
    <x v="0"/>
    <x v="0"/>
    <n v="14.3"/>
    <n v="18.2"/>
    <n v="1.272727272727272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197"/>
  </r>
  <r>
    <x v="44"/>
    <x v="20"/>
    <x v="17"/>
    <x v="41"/>
    <x v="41"/>
    <n v="6.3"/>
    <x v="22"/>
    <x v="22"/>
    <x v="10"/>
    <n v="32"/>
    <x v="16"/>
    <x v="1"/>
    <x v="0"/>
    <x v="0"/>
    <n v="1"/>
    <x v="0"/>
    <s v="Mullidae"/>
    <s v="Parupeneus"/>
    <s v="barberinus"/>
    <x v="1"/>
    <x v="0"/>
    <x v="0"/>
    <x v="1"/>
    <x v="0"/>
    <x v="0"/>
    <x v="0"/>
    <m/>
    <m/>
    <m/>
    <x v="0"/>
    <x v="0"/>
    <x v="0"/>
    <m/>
    <m/>
    <m/>
    <x v="0"/>
    <x v="0"/>
    <x v="0"/>
    <n v="27.4"/>
    <n v="30.8"/>
    <n v="1.124087591240876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2"/>
    <x v="0"/>
    <n v="198"/>
  </r>
  <r>
    <x v="44"/>
    <x v="20"/>
    <x v="17"/>
    <x v="41"/>
    <x v="41"/>
    <n v="6.3"/>
    <x v="22"/>
    <x v="22"/>
    <x v="10"/>
    <n v="32"/>
    <x v="16"/>
    <x v="1"/>
    <x v="0"/>
    <x v="0"/>
    <n v="17"/>
    <x v="0"/>
    <s v="AVERAGE"/>
    <s v="fish spp common to park and fished area"/>
    <m/>
    <x v="0"/>
    <x v="0"/>
    <x v="1"/>
    <x v="1"/>
    <x v="3"/>
    <x v="0"/>
    <x v="0"/>
    <m/>
    <m/>
    <n v="4.038244433859786"/>
    <x v="0"/>
    <x v="0"/>
    <x v="0"/>
    <m/>
    <m/>
    <m/>
    <x v="0"/>
    <x v="0"/>
    <x v="0"/>
    <m/>
    <m/>
    <n v="1.1785311999063355"/>
    <x v="0"/>
    <x v="0"/>
    <x v="0"/>
    <x v="0"/>
    <x v="0"/>
    <x v="0"/>
    <x v="0"/>
    <x v="36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2"/>
    <n v="199"/>
  </r>
  <r>
    <x v="45"/>
    <x v="20"/>
    <x v="17"/>
    <x v="42"/>
    <x v="42"/>
    <n v="10"/>
    <x v="22"/>
    <x v="22"/>
    <x v="10"/>
    <n v="32"/>
    <x v="16"/>
    <x v="1"/>
    <x v="0"/>
    <x v="0"/>
    <n v="1"/>
    <x v="0"/>
    <s v="Pomacentridae"/>
    <s v="Abudefduf"/>
    <s v="sexfasciatus"/>
    <x v="1"/>
    <x v="0"/>
    <x v="0"/>
    <x v="1"/>
    <x v="9"/>
    <x v="0"/>
    <x v="0"/>
    <n v="0.08"/>
    <n v="0.02"/>
    <n v="0.2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s v="reports results for two seasons - I just reported one, but could get other easily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6"/>
    <x v="0"/>
    <x v="0"/>
    <x v="0"/>
    <n v="200"/>
  </r>
  <r>
    <x v="45"/>
    <x v="20"/>
    <x v="17"/>
    <x v="42"/>
    <x v="42"/>
    <n v="10"/>
    <x v="22"/>
    <x v="22"/>
    <x v="10"/>
    <n v="32"/>
    <x v="16"/>
    <x v="1"/>
    <x v="0"/>
    <x v="0"/>
    <n v="1"/>
    <x v="0"/>
    <s v="Acanthuridae"/>
    <s v="Acanthurus"/>
    <s v="dussumieri"/>
    <x v="1"/>
    <x v="0"/>
    <x v="0"/>
    <x v="1"/>
    <x v="0"/>
    <x v="0"/>
    <x v="0"/>
    <n v="0.15"/>
    <n v="0.26"/>
    <n v="1.7333333333333334"/>
    <x v="1"/>
    <x v="0"/>
    <x v="0"/>
    <m/>
    <m/>
    <m/>
    <x v="0"/>
    <x v="0"/>
    <x v="0"/>
    <n v="19.2"/>
    <n v="24.8"/>
    <n v="1.291666666666666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13"/>
    <x v="0"/>
    <n v="201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Calotomus"/>
    <s v="carolinus"/>
    <x v="1"/>
    <x v="0"/>
    <x v="0"/>
    <x v="1"/>
    <x v="0"/>
    <x v="0"/>
    <x v="0"/>
    <n v="0.08"/>
    <n v="0.16"/>
    <n v="2"/>
    <x v="1"/>
    <x v="0"/>
    <x v="0"/>
    <m/>
    <m/>
    <m/>
    <x v="0"/>
    <x v="0"/>
    <x v="0"/>
    <n v="22.7"/>
    <n v="26.6"/>
    <n v="1.171806167400881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5"/>
    <x v="0"/>
    <n v="202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Leptoscarus"/>
    <s v="vaigiensis"/>
    <x v="1"/>
    <x v="0"/>
    <x v="0"/>
    <x v="1"/>
    <x v="0"/>
    <x v="0"/>
    <x v="0"/>
    <n v="0.97"/>
    <n v="0.09"/>
    <n v="9.2783505154639179E-2"/>
    <x v="2"/>
    <x v="0"/>
    <x v="0"/>
    <m/>
    <m/>
    <m/>
    <x v="0"/>
    <x v="0"/>
    <x v="0"/>
    <n v="25.3"/>
    <n v="24.5"/>
    <n v="0.96837944664031617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5"/>
    <x v="0"/>
    <x v="5"/>
    <x v="0"/>
    <n v="203"/>
  </r>
  <r>
    <x v="45"/>
    <x v="20"/>
    <x v="17"/>
    <x v="42"/>
    <x v="42"/>
    <n v="10"/>
    <x v="22"/>
    <x v="22"/>
    <x v="10"/>
    <n v="32"/>
    <x v="16"/>
    <x v="1"/>
    <x v="0"/>
    <x v="0"/>
    <n v="1"/>
    <x v="0"/>
    <s v="Haemulidae"/>
    <s v="Gaterin (=Plectorhinchus)"/>
    <s v="flavomaculatus"/>
    <x v="1"/>
    <x v="0"/>
    <x v="0"/>
    <x v="1"/>
    <x v="4"/>
    <x v="0"/>
    <x v="0"/>
    <n v="0.02"/>
    <n v="0.9"/>
    <n v="45"/>
    <x v="1"/>
    <x v="0"/>
    <x v="0"/>
    <m/>
    <m/>
    <m/>
    <x v="0"/>
    <x v="0"/>
    <x v="0"/>
    <n v="26.4"/>
    <n v="30.8"/>
    <n v="1.166666666666666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12"/>
    <x v="0"/>
    <n v="204"/>
  </r>
  <r>
    <x v="45"/>
    <x v="20"/>
    <x v="17"/>
    <x v="42"/>
    <x v="42"/>
    <n v="10"/>
    <x v="22"/>
    <x v="22"/>
    <x v="10"/>
    <n v="32"/>
    <x v="16"/>
    <x v="1"/>
    <x v="0"/>
    <x v="0"/>
    <n v="1"/>
    <x v="0"/>
    <s v="Monacanthidae"/>
    <s v="Cantherhines"/>
    <s v="pardalis"/>
    <x v="1"/>
    <x v="0"/>
    <x v="0"/>
    <x v="1"/>
    <x v="0"/>
    <x v="0"/>
    <x v="0"/>
    <n v="0.15"/>
    <n v="0.09"/>
    <n v="0.6"/>
    <x v="2"/>
    <x v="0"/>
    <x v="0"/>
    <m/>
    <m/>
    <m/>
    <x v="0"/>
    <x v="0"/>
    <x v="0"/>
    <n v="16.2"/>
    <n v="16.7"/>
    <n v="1.030864197530864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0"/>
    <x v="2"/>
    <x v="0"/>
    <n v="205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mahsena"/>
    <x v="1"/>
    <x v="0"/>
    <x v="0"/>
    <x v="1"/>
    <x v="4"/>
    <x v="0"/>
    <x v="0"/>
    <n v="1.0900000000000001"/>
    <n v="2.68"/>
    <n v="2.4587155963302751"/>
    <x v="1"/>
    <x v="0"/>
    <x v="0"/>
    <m/>
    <m/>
    <m/>
    <x v="0"/>
    <x v="0"/>
    <x v="0"/>
    <n v="17.7"/>
    <n v="18.3"/>
    <n v="1.0338983050847459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5"/>
    <x v="0"/>
    <x v="12"/>
    <x v="0"/>
    <n v="206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nebulosus"/>
    <x v="1"/>
    <x v="0"/>
    <x v="5"/>
    <x v="1"/>
    <x v="4"/>
    <x v="0"/>
    <x v="0"/>
    <n v="0.04"/>
    <n v="0.42"/>
    <n v="10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2"/>
    <n v="87"/>
    <x v="0"/>
    <x v="12"/>
    <x v="0"/>
    <n v="207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miniatus"/>
    <x v="1"/>
    <x v="0"/>
    <x v="0"/>
    <x v="1"/>
    <x v="4"/>
    <x v="0"/>
    <x v="0"/>
    <n v="0.18"/>
    <n v="3.1"/>
    <n v="17.222222222222225"/>
    <x v="1"/>
    <x v="0"/>
    <x v="0"/>
    <m/>
    <m/>
    <m/>
    <x v="0"/>
    <x v="0"/>
    <x v="0"/>
    <n v="20.399999999999999"/>
    <n v="22.9"/>
    <n v="1.122549019607843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3"/>
    <n v="90"/>
    <x v="0"/>
    <x v="12"/>
    <x v="0"/>
    <n v="208"/>
  </r>
  <r>
    <x v="45"/>
    <x v="20"/>
    <x v="17"/>
    <x v="42"/>
    <x v="42"/>
    <n v="10"/>
    <x v="22"/>
    <x v="22"/>
    <x v="10"/>
    <n v="32"/>
    <x v="16"/>
    <x v="1"/>
    <x v="0"/>
    <x v="0"/>
    <n v="1"/>
    <x v="0"/>
    <s v="Lutjanidae"/>
    <s v="Lutjanus"/>
    <s v="fulviflamma"/>
    <x v="1"/>
    <x v="0"/>
    <x v="0"/>
    <x v="1"/>
    <x v="0"/>
    <x v="0"/>
    <x v="0"/>
    <n v="0.06"/>
    <n v="0.08"/>
    <n v="1.333333333333333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1"/>
    <n v="35"/>
    <x v="0"/>
    <x v="2"/>
    <x v="0"/>
    <n v="209"/>
  </r>
  <r>
    <x v="45"/>
    <x v="20"/>
    <x v="17"/>
    <x v="42"/>
    <x v="42"/>
    <n v="10"/>
    <x v="22"/>
    <x v="22"/>
    <x v="10"/>
    <n v="32"/>
    <x v="16"/>
    <x v="1"/>
    <x v="0"/>
    <x v="0"/>
    <n v="1"/>
    <x v="0"/>
    <s v="Mullidae"/>
    <s v="Parupeneus"/>
    <s v="barberinus"/>
    <x v="1"/>
    <x v="0"/>
    <x v="0"/>
    <x v="1"/>
    <x v="0"/>
    <x v="0"/>
    <x v="0"/>
    <n v="0.06"/>
    <n v="0.22"/>
    <n v="3.666666666666667"/>
    <x v="1"/>
    <x v="0"/>
    <x v="0"/>
    <m/>
    <m/>
    <m/>
    <x v="0"/>
    <x v="0"/>
    <x v="0"/>
    <n v="27.8"/>
    <n v="27.7"/>
    <n v="0.99640287769784164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2"/>
    <x v="0"/>
    <n v="210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Scarus"/>
    <s v="ghobban"/>
    <x v="1"/>
    <x v="0"/>
    <x v="0"/>
    <x v="1"/>
    <x v="0"/>
    <x v="0"/>
    <x v="0"/>
    <n v="0.12"/>
    <n v="0.51"/>
    <n v="4.2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90"/>
    <x v="0"/>
    <x v="5"/>
    <x v="0"/>
    <n v="211"/>
  </r>
  <r>
    <x v="45"/>
    <x v="20"/>
    <x v="17"/>
    <x v="42"/>
    <x v="42"/>
    <n v="10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n v="2.83"/>
    <n v="0.7"/>
    <n v="0.24734982332155475"/>
    <x v="2"/>
    <x v="0"/>
    <x v="0"/>
    <m/>
    <m/>
    <m/>
    <x v="0"/>
    <x v="0"/>
    <x v="0"/>
    <n v="20.9"/>
    <n v="20.399999999999999"/>
    <n v="0.97607655502392343"/>
    <x v="1"/>
    <x v="0"/>
    <x v="0"/>
    <x v="0"/>
    <x v="0"/>
    <x v="0"/>
    <x v="0"/>
    <x v="36"/>
    <x v="4"/>
    <x v="2"/>
    <s v="also has size freq data for this species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212"/>
  </r>
  <r>
    <x v="45"/>
    <x v="20"/>
    <x v="17"/>
    <x v="42"/>
    <x v="42"/>
    <n v="10"/>
    <x v="22"/>
    <x v="22"/>
    <x v="10"/>
    <n v="32"/>
    <x v="16"/>
    <x v="1"/>
    <x v="0"/>
    <x v="0"/>
    <n v="13"/>
    <x v="0"/>
    <s v="AVERAGE"/>
    <s v="fish spp common to park and fished area"/>
    <m/>
    <x v="0"/>
    <x v="0"/>
    <x v="1"/>
    <x v="1"/>
    <x v="3"/>
    <x v="0"/>
    <x v="0"/>
    <m/>
    <m/>
    <n v="6.8734157292586167"/>
    <x v="0"/>
    <x v="0"/>
    <x v="0"/>
    <m/>
    <m/>
    <m/>
    <x v="0"/>
    <x v="0"/>
    <x v="0"/>
    <m/>
    <m/>
    <n v="1.0842566558133053"/>
    <x v="0"/>
    <x v="0"/>
    <x v="0"/>
    <x v="0"/>
    <x v="0"/>
    <x v="0"/>
    <x v="0"/>
    <x v="36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0"/>
    <n v="213"/>
  </r>
  <r>
    <x v="23"/>
    <x v="14"/>
    <x v="12"/>
    <x v="23"/>
    <x v="23"/>
    <n v="4.26"/>
    <x v="14"/>
    <x v="15"/>
    <x v="1"/>
    <n v="14"/>
    <x v="10"/>
    <x v="1"/>
    <x v="0"/>
    <x v="0"/>
    <n v="9"/>
    <x v="0"/>
    <s v="9 fish prey species of the coral trout"/>
    <m/>
    <m/>
    <x v="0"/>
    <x v="0"/>
    <x v="1"/>
    <x v="1"/>
    <x v="3"/>
    <x v="0"/>
    <x v="0"/>
    <n v="1097"/>
    <n v="647"/>
    <n v="0.5897903372835005"/>
    <x v="2"/>
    <x v="0"/>
    <x v="0"/>
    <m/>
    <m/>
    <m/>
    <x v="0"/>
    <x v="0"/>
    <x v="0"/>
    <m/>
    <m/>
    <m/>
    <x v="0"/>
    <x v="0"/>
    <x v="0"/>
    <x v="0"/>
    <x v="0"/>
    <x v="0"/>
    <x v="0"/>
    <x v="37"/>
    <x v="0"/>
    <x v="2"/>
    <s v="have species level data for prey species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214"/>
  </r>
  <r>
    <x v="23"/>
    <x v="14"/>
    <x v="12"/>
    <x v="23"/>
    <x v="23"/>
    <n v="4.26"/>
    <x v="14"/>
    <x v="15"/>
    <x v="1"/>
    <n v="14"/>
    <x v="10"/>
    <x v="1"/>
    <x v="0"/>
    <x v="0"/>
    <n v="2"/>
    <x v="0"/>
    <s v="Serranidae"/>
    <s v="Plectropomus"/>
    <s v="leopardus and maculatus"/>
    <x v="0"/>
    <x v="0"/>
    <x v="3"/>
    <x v="1"/>
    <x v="4"/>
    <x v="0"/>
    <x v="0"/>
    <m/>
    <m/>
    <m/>
    <x v="0"/>
    <x v="0"/>
    <x v="0"/>
    <n v="3850"/>
    <n v="11830"/>
    <n v="3.0727272727272728"/>
    <x v="2"/>
    <x v="0"/>
    <x v="0"/>
    <m/>
    <m/>
    <m/>
    <x v="0"/>
    <x v="0"/>
    <x v="0"/>
    <x v="0"/>
    <x v="0"/>
    <x v="0"/>
    <x v="0"/>
    <x v="37"/>
    <x v="0"/>
    <x v="2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7"/>
    <x v="0"/>
    <n v="215"/>
  </r>
  <r>
    <x v="24"/>
    <x v="14"/>
    <x v="12"/>
    <x v="24"/>
    <x v="24"/>
    <m/>
    <x v="14"/>
    <x v="15"/>
    <x v="1"/>
    <n v="14"/>
    <x v="10"/>
    <x v="1"/>
    <x v="0"/>
    <x v="0"/>
    <n v="9"/>
    <x v="0"/>
    <s v="9 fish prey species of the coral trout"/>
    <m/>
    <m/>
    <x v="0"/>
    <x v="0"/>
    <x v="1"/>
    <x v="1"/>
    <x v="3"/>
    <x v="0"/>
    <x v="0"/>
    <n v="1216"/>
    <n v="486"/>
    <n v="0.39967105263157893"/>
    <x v="2"/>
    <x v="0"/>
    <x v="0"/>
    <m/>
    <m/>
    <m/>
    <x v="0"/>
    <x v="0"/>
    <x v="0"/>
    <m/>
    <m/>
    <m/>
    <x v="0"/>
    <x v="0"/>
    <x v="0"/>
    <x v="0"/>
    <x v="0"/>
    <x v="0"/>
    <x v="0"/>
    <x v="37"/>
    <x v="0"/>
    <x v="2"/>
    <s v="have species level data for prey species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216"/>
  </r>
  <r>
    <x v="24"/>
    <x v="14"/>
    <x v="12"/>
    <x v="24"/>
    <x v="24"/>
    <m/>
    <x v="14"/>
    <x v="15"/>
    <x v="1"/>
    <n v="14"/>
    <x v="10"/>
    <x v="1"/>
    <x v="0"/>
    <x v="0"/>
    <n v="1.5"/>
    <x v="0"/>
    <s v="Serranidae"/>
    <s v="Plectropomus"/>
    <s v="leopardus and maculatus"/>
    <x v="0"/>
    <x v="0"/>
    <x v="3"/>
    <x v="1"/>
    <x v="4"/>
    <x v="0"/>
    <x v="0"/>
    <m/>
    <m/>
    <m/>
    <x v="0"/>
    <x v="0"/>
    <x v="0"/>
    <n v="2800"/>
    <n v="7700"/>
    <n v="2.75"/>
    <x v="2"/>
    <x v="0"/>
    <x v="0"/>
    <m/>
    <m/>
    <m/>
    <x v="0"/>
    <x v="0"/>
    <x v="0"/>
    <x v="0"/>
    <x v="0"/>
    <x v="0"/>
    <x v="0"/>
    <x v="37"/>
    <x v="0"/>
    <x v="2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7"/>
    <x v="0"/>
    <n v="217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Coris"/>
    <s v="julis"/>
    <x v="1"/>
    <x v="0"/>
    <x v="0"/>
    <x v="1"/>
    <x v="10"/>
    <x v="0"/>
    <x v="0"/>
    <m/>
    <m/>
    <m/>
    <x v="0"/>
    <x v="0"/>
    <x v="0"/>
    <n v="316"/>
    <n v="1233"/>
    <n v="3.9018987341772151"/>
    <x v="2"/>
    <x v="0"/>
    <x v="0"/>
    <m/>
    <m/>
    <m/>
    <x v="0"/>
    <x v="0"/>
    <x v="0"/>
    <x v="0"/>
    <x v="0"/>
    <x v="0"/>
    <x v="0"/>
    <x v="38"/>
    <x v="0"/>
    <x v="11"/>
    <s v="also has urchin survival data"/>
    <x v="0"/>
    <x v="0"/>
    <x v="0"/>
    <x v="0"/>
    <x v="0"/>
    <x v="0"/>
    <x v="0"/>
    <x v="0"/>
    <x v="1"/>
    <x v="0"/>
    <x v="0"/>
    <x v="1"/>
    <x v="0"/>
    <x v="0"/>
    <x v="0"/>
    <x v="1"/>
    <x v="1"/>
    <x v="8"/>
    <n v="30"/>
    <x v="2"/>
    <x v="2"/>
    <x v="0"/>
    <n v="218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Diplodus"/>
    <s v="sargus"/>
    <x v="1"/>
    <x v="0"/>
    <x v="3"/>
    <x v="1"/>
    <x v="0"/>
    <x v="0"/>
    <x v="0"/>
    <m/>
    <m/>
    <m/>
    <x v="0"/>
    <x v="0"/>
    <x v="0"/>
    <n v="1644"/>
    <n v="6719"/>
    <n v="4.0869829683698295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7"/>
    <n v="45"/>
    <x v="0"/>
    <x v="2"/>
    <x v="0"/>
    <n v="219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Diplodus"/>
    <s v="vulgaris"/>
    <x v="1"/>
    <x v="0"/>
    <x v="3"/>
    <x v="1"/>
    <x v="4"/>
    <x v="0"/>
    <x v="0"/>
    <m/>
    <m/>
    <m/>
    <x v="0"/>
    <x v="0"/>
    <x v="0"/>
    <n v="1075"/>
    <n v="2071"/>
    <n v="1.9265116279069767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45"/>
    <x v="0"/>
    <x v="2"/>
    <x v="0"/>
    <n v="220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Labrus"/>
    <s v="merula"/>
    <x v="1"/>
    <x v="0"/>
    <x v="0"/>
    <x v="1"/>
    <x v="0"/>
    <x v="0"/>
    <x v="0"/>
    <m/>
    <m/>
    <m/>
    <x v="0"/>
    <x v="0"/>
    <x v="0"/>
    <n v="269"/>
    <n v="1107"/>
    <n v="4.1152416356877319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45"/>
    <x v="2"/>
    <x v="2"/>
    <x v="0"/>
    <n v="221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Symphodus"/>
    <s v="tinca"/>
    <x v="1"/>
    <x v="0"/>
    <x v="0"/>
    <x v="1"/>
    <x v="0"/>
    <x v="0"/>
    <x v="0"/>
    <m/>
    <m/>
    <m/>
    <x v="0"/>
    <x v="0"/>
    <x v="0"/>
    <n v="553"/>
    <n v="964"/>
    <n v="1.7432188065099457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0"/>
    <n v="44"/>
    <x v="2"/>
    <x v="2"/>
    <x v="0"/>
    <n v="222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Sparus"/>
    <s v="aurata"/>
    <x v="1"/>
    <x v="0"/>
    <x v="4"/>
    <x v="1"/>
    <x v="4"/>
    <x v="0"/>
    <x v="0"/>
    <m/>
    <m/>
    <m/>
    <x v="0"/>
    <x v="0"/>
    <x v="0"/>
    <n v="411"/>
    <n v="379"/>
    <n v="0.92214111922141118"/>
    <x v="1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70"/>
    <x v="0"/>
    <x v="2"/>
    <x v="0"/>
    <n v="223"/>
  </r>
  <r>
    <x v="46"/>
    <x v="5"/>
    <x v="8"/>
    <x v="43"/>
    <x v="43"/>
    <n v="3"/>
    <x v="18"/>
    <x v="23"/>
    <x v="12"/>
    <m/>
    <x v="3"/>
    <x v="1"/>
    <x v="0"/>
    <x v="0"/>
    <n v="6"/>
    <x v="0"/>
    <s v="AVERAGE"/>
    <s v="3 sp Labrid and 3 sp of Sparid"/>
    <m/>
    <x v="0"/>
    <x v="0"/>
    <x v="1"/>
    <x v="1"/>
    <x v="3"/>
    <x v="0"/>
    <x v="0"/>
    <m/>
    <m/>
    <m/>
    <x v="0"/>
    <x v="0"/>
    <x v="0"/>
    <m/>
    <m/>
    <n v="2.782665815312185"/>
    <x v="0"/>
    <x v="0"/>
    <x v="0"/>
    <m/>
    <m/>
    <m/>
    <x v="0"/>
    <x v="0"/>
    <x v="0"/>
    <x v="0"/>
    <x v="0"/>
    <x v="0"/>
    <x v="0"/>
    <x v="38"/>
    <x v="2"/>
    <x v="1"/>
    <s v="Deleted 3 species with very low values"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224"/>
  </r>
  <r>
    <x v="47"/>
    <x v="0"/>
    <x v="12"/>
    <x v="44"/>
    <x v="44"/>
    <n v="0.3"/>
    <x v="13"/>
    <x v="14"/>
    <x v="16"/>
    <s v="x"/>
    <x v="3"/>
    <x v="1"/>
    <x v="0"/>
    <x v="4"/>
    <n v="1"/>
    <x v="0"/>
    <s v="Gastropod"/>
    <s v="Turbo"/>
    <s v="undulatus"/>
    <x v="1"/>
    <x v="0"/>
    <x v="1"/>
    <x v="2"/>
    <x v="1"/>
    <x v="0"/>
    <x v="0"/>
    <m/>
    <m/>
    <m/>
    <x v="0"/>
    <x v="0"/>
    <x v="0"/>
    <m/>
    <m/>
    <m/>
    <x v="0"/>
    <x v="8"/>
    <x v="8"/>
    <n v="38.700000000000003"/>
    <n v="34.200000000000003"/>
    <n v="1.0503484456972829"/>
    <x v="0"/>
    <x v="0"/>
    <x v="0"/>
    <x v="0"/>
    <x v="0"/>
    <x v="0"/>
    <x v="0"/>
    <x v="39"/>
    <x v="0"/>
    <x v="1"/>
    <s v="de facto reserve became open to fishing pressure in 1992 when fence was removed"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5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Cellana"/>
    <s v="tramoserica"/>
    <x v="1"/>
    <x v="0"/>
    <x v="1"/>
    <x v="2"/>
    <x v="1"/>
    <x v="0"/>
    <x v="0"/>
    <m/>
    <m/>
    <m/>
    <x v="0"/>
    <x v="0"/>
    <x v="0"/>
    <m/>
    <m/>
    <m/>
    <x v="0"/>
    <x v="9"/>
    <x v="9"/>
    <n v="27.2"/>
    <n v="36.200000000000003"/>
    <n v="1.2315627743634767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6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Austrocochlea"/>
    <s v="constricta"/>
    <x v="1"/>
    <x v="0"/>
    <x v="1"/>
    <x v="2"/>
    <x v="1"/>
    <x v="0"/>
    <x v="0"/>
    <m/>
    <m/>
    <m/>
    <x v="0"/>
    <x v="0"/>
    <x v="0"/>
    <m/>
    <m/>
    <m/>
    <x v="0"/>
    <x v="10"/>
    <x v="10"/>
    <n v="20.2"/>
    <n v="24.2"/>
    <n v="0.97807085396039595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4"/>
    <x v="1"/>
    <n v="227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Nerita"/>
    <s v="atramentosa"/>
    <x v="1"/>
    <x v="0"/>
    <x v="1"/>
    <x v="2"/>
    <x v="1"/>
    <x v="0"/>
    <x v="0"/>
    <m/>
    <m/>
    <m/>
    <x v="0"/>
    <x v="0"/>
    <x v="0"/>
    <m/>
    <m/>
    <m/>
    <x v="0"/>
    <x v="11"/>
    <x v="11"/>
    <n v="20.6"/>
    <n v="27.3"/>
    <n v="1.0271961632939526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8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Cominella"/>
    <s v="eburnea"/>
    <x v="1"/>
    <x v="0"/>
    <x v="1"/>
    <x v="2"/>
    <x v="2"/>
    <x v="0"/>
    <x v="0"/>
    <m/>
    <m/>
    <m/>
    <x v="0"/>
    <x v="0"/>
    <x v="0"/>
    <m/>
    <m/>
    <m/>
    <x v="0"/>
    <x v="12"/>
    <x v="12"/>
    <n v="27.2"/>
    <n v="21.8"/>
    <n v="0.81466351972887918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9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Bembicium"/>
    <s v="nanum"/>
    <x v="1"/>
    <x v="0"/>
    <x v="1"/>
    <x v="2"/>
    <x v="2"/>
    <x v="0"/>
    <x v="0"/>
    <m/>
    <m/>
    <m/>
    <x v="0"/>
    <x v="0"/>
    <x v="0"/>
    <m/>
    <m/>
    <m/>
    <x v="0"/>
    <x v="13"/>
    <x v="13"/>
    <n v="9"/>
    <n v="10.1"/>
    <n v="1.2625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4"/>
    <x v="1"/>
    <n v="230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Lepsiella"/>
    <s v="vinosa"/>
    <x v="1"/>
    <x v="0"/>
    <x v="1"/>
    <x v="2"/>
    <x v="2"/>
    <x v="0"/>
    <x v="0"/>
    <m/>
    <m/>
    <m/>
    <x v="0"/>
    <x v="0"/>
    <x v="0"/>
    <m/>
    <m/>
    <m/>
    <x v="0"/>
    <x v="14"/>
    <x v="14"/>
    <n v="11.8"/>
    <n v="12.3"/>
    <n v="0.97379571810883137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31"/>
  </r>
  <r>
    <x v="47"/>
    <x v="0"/>
    <x v="12"/>
    <x v="44"/>
    <x v="44"/>
    <n v="0.3"/>
    <x v="13"/>
    <x v="14"/>
    <x v="16"/>
    <s v="x"/>
    <x v="3"/>
    <x v="1"/>
    <x v="0"/>
    <x v="0"/>
    <n v="7"/>
    <x v="0"/>
    <s v="AVERAGE"/>
    <s v="7 sp of gastropod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n v="1.0483053535932598"/>
    <x v="0"/>
    <x v="0"/>
    <x v="0"/>
    <x v="0"/>
    <x v="0"/>
    <x v="0"/>
    <x v="0"/>
    <x v="39"/>
    <x v="11"/>
    <x v="1"/>
    <m/>
    <x v="5"/>
    <x v="0"/>
    <x v="0"/>
    <x v="0"/>
    <x v="0"/>
    <x v="0"/>
    <x v="0"/>
    <x v="0"/>
    <x v="1"/>
    <x v="1"/>
    <x v="0"/>
    <x v="0"/>
    <x v="1"/>
    <x v="0"/>
    <x v="0"/>
    <x v="0"/>
    <x v="1"/>
    <x v="0"/>
    <m/>
    <x v="1"/>
    <x v="1"/>
    <x v="1"/>
    <n v="232"/>
  </r>
  <r>
    <x v="48"/>
    <x v="0"/>
    <x v="4"/>
    <x v="9"/>
    <x v="9"/>
    <n v="3.5"/>
    <x v="0"/>
    <x v="23"/>
    <x v="0"/>
    <n v="20"/>
    <x v="3"/>
    <x v="1"/>
    <x v="0"/>
    <x v="0"/>
    <n v="1"/>
    <x v="0"/>
    <s v="Lobster"/>
    <s v="Jasus"/>
    <s v="edwardsii"/>
    <x v="1"/>
    <x v="0"/>
    <x v="1"/>
    <x v="2"/>
    <x v="3"/>
    <x v="0"/>
    <x v="0"/>
    <n v="0.05"/>
    <n v="1.1299999999999999"/>
    <n v="22.6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s v="also has bivalve survivorship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3"/>
  </r>
  <r>
    <x v="48"/>
    <x v="0"/>
    <x v="4"/>
    <x v="9"/>
    <x v="9"/>
    <n v="3.5"/>
    <x v="0"/>
    <x v="23"/>
    <x v="1"/>
    <n v="1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95"/>
    <n v="13.3"/>
    <n v="14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34"/>
  </r>
  <r>
    <x v="48"/>
    <x v="0"/>
    <x v="4"/>
    <x v="9"/>
    <x v="9"/>
    <n v="3.5"/>
    <x v="0"/>
    <x v="23"/>
    <x v="0"/>
    <n v="20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0"/>
    <x v="0"/>
    <x v="40"/>
    <x v="2"/>
    <x v="1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35"/>
  </r>
  <r>
    <x v="8"/>
    <x v="0"/>
    <x v="4"/>
    <x v="8"/>
    <x v="8"/>
    <n v="5.49"/>
    <x v="7"/>
    <x v="7"/>
    <x v="0"/>
    <n v="27"/>
    <x v="3"/>
    <x v="1"/>
    <x v="0"/>
    <x v="0"/>
    <n v="1"/>
    <x v="0"/>
    <s v="Lobster"/>
    <s v="Jasus"/>
    <s v="edwardsii"/>
    <x v="1"/>
    <x v="0"/>
    <x v="1"/>
    <x v="2"/>
    <x v="3"/>
    <x v="0"/>
    <x v="0"/>
    <n v="0"/>
    <n v="1.78"/>
    <s v=".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s v="also has bivalve survivorship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6"/>
  </r>
  <r>
    <x v="8"/>
    <x v="0"/>
    <x v="4"/>
    <x v="8"/>
    <x v="8"/>
    <n v="5.49"/>
    <x v="7"/>
    <x v="7"/>
    <x v="1"/>
    <n v="26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75"/>
    <n v="11.7"/>
    <n v="15.6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37"/>
  </r>
  <r>
    <x v="8"/>
    <x v="0"/>
    <x v="4"/>
    <x v="8"/>
    <x v="8"/>
    <n v="5.4916"/>
    <x v="7"/>
    <x v="7"/>
    <x v="0"/>
    <n v="27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0"/>
    <x v="0"/>
    <x v="40"/>
    <x v="2"/>
    <x v="1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38"/>
  </r>
  <r>
    <x v="48"/>
    <x v="0"/>
    <x v="4"/>
    <x v="9"/>
    <x v="9"/>
    <n v="3.5"/>
    <x v="0"/>
    <x v="23"/>
    <x v="1"/>
    <n v="19"/>
    <x v="3"/>
    <x v="1"/>
    <x v="0"/>
    <x v="0"/>
    <n v="1"/>
    <x v="0"/>
    <s v="Lobster"/>
    <s v="Jasus"/>
    <s v="edwardsii"/>
    <x v="1"/>
    <x v="0"/>
    <x v="1"/>
    <x v="2"/>
    <x v="3"/>
    <x v="0"/>
    <x v="0"/>
    <n v="0.04"/>
    <n v="0.97"/>
    <n v="24.2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9"/>
  </r>
  <r>
    <x v="48"/>
    <x v="0"/>
    <x v="4"/>
    <x v="9"/>
    <x v="9"/>
    <n v="3.5"/>
    <x v="0"/>
    <x v="23"/>
    <x v="1"/>
    <n v="1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15"/>
    <n v="13.3"/>
    <n v="88.666666666666671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40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Myadora"/>
    <s v="striata"/>
    <x v="1"/>
    <x v="0"/>
    <x v="0"/>
    <x v="2"/>
    <x v="11"/>
    <x v="0"/>
    <x v="0"/>
    <n v="0.34"/>
    <n v="0.22"/>
    <n v="0.64705882352941169"/>
    <x v="0"/>
    <x v="0"/>
    <x v="0"/>
    <n v="0.34"/>
    <n v="0.21"/>
    <n v="0.6176470588235293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1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Dosinia"/>
    <s v="subrosea"/>
    <x v="1"/>
    <x v="0"/>
    <x v="0"/>
    <x v="2"/>
    <x v="11"/>
    <x v="0"/>
    <x v="0"/>
    <n v="0.77"/>
    <n v="0.72"/>
    <n v="0.93506493506493504"/>
    <x v="0"/>
    <x v="0"/>
    <x v="0"/>
    <n v="4.2"/>
    <n v="2"/>
    <n v="0.47619047619047616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2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Philine"/>
    <s v="angasi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3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.37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4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0.99"/>
    <n v="1.19"/>
    <n v="1.202020202020202"/>
    <x v="0"/>
    <x v="0"/>
    <x v="0"/>
    <n v="0.99"/>
    <n v="1.19"/>
    <n v="1.20202020202020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5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Marginella"/>
    <s v="pygmaea"/>
    <x v="1"/>
    <x v="0"/>
    <x v="1"/>
    <x v="2"/>
    <x v="3"/>
    <x v="0"/>
    <x v="0"/>
    <n v="0.13"/>
    <n v="1.44"/>
    <n v="11.076923076923077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46"/>
  </r>
  <r>
    <x v="48"/>
    <x v="0"/>
    <x v="4"/>
    <x v="9"/>
    <x v="9"/>
    <n v="3.5"/>
    <x v="0"/>
    <x v="23"/>
    <x v="1"/>
    <n v="19"/>
    <x v="3"/>
    <x v="1"/>
    <x v="0"/>
    <x v="0"/>
    <n v="1"/>
    <x v="0"/>
    <s v="Decapod"/>
    <s v="Pagurus"/>
    <s v="novizelandiae"/>
    <x v="1"/>
    <x v="0"/>
    <x v="1"/>
    <x v="2"/>
    <x v="3"/>
    <x v="0"/>
    <x v="0"/>
    <n v="0.45"/>
    <n v="0.43"/>
    <n v="0.95555555555555549"/>
    <x v="0"/>
    <x v="0"/>
    <x v="0"/>
    <n v="0.45"/>
    <n v="0.42"/>
    <n v="0.93333333333333324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47"/>
  </r>
  <r>
    <x v="48"/>
    <x v="0"/>
    <x v="4"/>
    <x v="9"/>
    <x v="9"/>
    <n v="3.5"/>
    <x v="0"/>
    <x v="23"/>
    <x v="1"/>
    <n v="19"/>
    <x v="3"/>
    <x v="1"/>
    <x v="0"/>
    <x v="0"/>
    <n v="1"/>
    <x v="0"/>
    <s v="Polychaete"/>
    <s v="Sigalion"/>
    <s v="capense"/>
    <x v="1"/>
    <x v="0"/>
    <x v="1"/>
    <x v="2"/>
    <x v="3"/>
    <x v="0"/>
    <x v="0"/>
    <n v="0.05"/>
    <n v="7.0000000000000007E-2"/>
    <n v="1.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48"/>
  </r>
  <r>
    <x v="48"/>
    <x v="0"/>
    <x v="4"/>
    <x v="9"/>
    <x v="9"/>
    <n v="3.5"/>
    <x v="0"/>
    <x v="23"/>
    <x v="1"/>
    <n v="19"/>
    <x v="3"/>
    <x v="1"/>
    <x v="0"/>
    <x v="0"/>
    <n v="1"/>
    <x v="0"/>
    <s v="Decapod"/>
    <s v="Ovalipes"/>
    <s v="catharus"/>
    <x v="1"/>
    <x v="0"/>
    <x v="1"/>
    <x v="2"/>
    <x v="3"/>
    <x v="0"/>
    <x v="0"/>
    <n v="0"/>
    <n v="0.01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9"/>
  </r>
  <r>
    <x v="48"/>
    <x v="0"/>
    <x v="4"/>
    <x v="9"/>
    <x v="9"/>
    <n v="3.5"/>
    <x v="0"/>
    <x v="23"/>
    <x v="1"/>
    <n v="19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52"/>
    <n v="0.12"/>
    <n v="0.23076923076923075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50"/>
  </r>
  <r>
    <x v="48"/>
    <x v="0"/>
    <x v="4"/>
    <x v="9"/>
    <x v="9"/>
    <n v="3.5"/>
    <x v="0"/>
    <x v="23"/>
    <x v="1"/>
    <n v="19"/>
    <x v="3"/>
    <x v="1"/>
    <x v="0"/>
    <x v="0"/>
    <m/>
    <x v="0"/>
    <s v="AVERAGE"/>
    <s v="1 fish sp (Sparid) and Inverts (Lobster, bivalves, gastropods, decaopods, polychaete, urchin)"/>
    <m/>
    <x v="0"/>
    <x v="0"/>
    <x v="1"/>
    <x v="1"/>
    <x v="3"/>
    <x v="0"/>
    <x v="0"/>
    <m/>
    <m/>
    <n v="13.513328925975983"/>
    <x v="0"/>
    <x v="0"/>
    <x v="0"/>
    <m/>
    <m/>
    <n v="0.69199206022735438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51"/>
  </r>
  <r>
    <x v="8"/>
    <x v="0"/>
    <x v="4"/>
    <x v="8"/>
    <x v="8"/>
    <n v="5.4916"/>
    <x v="7"/>
    <x v="7"/>
    <x v="1"/>
    <n v="26"/>
    <x v="3"/>
    <x v="1"/>
    <x v="0"/>
    <x v="0"/>
    <n v="1"/>
    <x v="0"/>
    <s v="Lobster"/>
    <s v="Jasus"/>
    <s v="edwardsii"/>
    <x v="1"/>
    <x v="0"/>
    <x v="1"/>
    <x v="2"/>
    <x v="3"/>
    <x v="0"/>
    <x v="0"/>
    <n v="7.0000000000000007E-2"/>
    <n v="1.46"/>
    <n v="20.85714285714285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2"/>
  </r>
  <r>
    <x v="8"/>
    <x v="0"/>
    <x v="4"/>
    <x v="8"/>
    <x v="8"/>
    <n v="5.4916"/>
    <x v="7"/>
    <x v="7"/>
    <x v="1"/>
    <n v="26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63"/>
    <n v="11.7"/>
    <n v="18.571428571428569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53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Myadora"/>
    <s v="striata"/>
    <x v="1"/>
    <x v="0"/>
    <x v="0"/>
    <x v="2"/>
    <x v="11"/>
    <x v="0"/>
    <x v="0"/>
    <n v="0.37"/>
    <n v="0"/>
    <n v="0"/>
    <x v="0"/>
    <x v="0"/>
    <x v="0"/>
    <n v="0.36"/>
    <n v="0"/>
    <n v="0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4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Dosinia"/>
    <s v="subrosea"/>
    <x v="1"/>
    <x v="0"/>
    <x v="0"/>
    <x v="2"/>
    <x v="11"/>
    <x v="0"/>
    <x v="0"/>
    <n v="0.95"/>
    <n v="0.04"/>
    <n v="4.2105263157894743E-2"/>
    <x v="0"/>
    <x v="0"/>
    <x v="0"/>
    <n v="1.7"/>
    <n v="0.2"/>
    <n v="0.1176470588235294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5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Philine"/>
    <s v="angasi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6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"/>
    <n v="0.01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7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1.9"/>
    <n v="0.4"/>
    <n v="0.2105263157894737"/>
    <x v="0"/>
    <x v="0"/>
    <x v="0"/>
    <n v="1.9"/>
    <n v="0.38"/>
    <n v="0.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8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Marginella"/>
    <s v="pygmaea"/>
    <x v="1"/>
    <x v="0"/>
    <x v="1"/>
    <x v="2"/>
    <x v="3"/>
    <x v="0"/>
    <x v="0"/>
    <n v="0.21"/>
    <n v="0.03"/>
    <n v="0.1428571428571428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59"/>
  </r>
  <r>
    <x v="8"/>
    <x v="0"/>
    <x v="4"/>
    <x v="8"/>
    <x v="8"/>
    <n v="5.4916"/>
    <x v="7"/>
    <x v="7"/>
    <x v="1"/>
    <n v="26"/>
    <x v="3"/>
    <x v="1"/>
    <x v="0"/>
    <x v="0"/>
    <n v="1"/>
    <x v="0"/>
    <s v="Decapod"/>
    <s v="Pagurus"/>
    <s v="novizelandiae"/>
    <x v="1"/>
    <x v="0"/>
    <x v="1"/>
    <x v="2"/>
    <x v="3"/>
    <x v="0"/>
    <x v="0"/>
    <n v="1.49"/>
    <n v="0.4"/>
    <n v="0.26845637583892618"/>
    <x v="0"/>
    <x v="0"/>
    <x v="0"/>
    <n v="1.48"/>
    <n v="0.37"/>
    <n v="0.25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60"/>
  </r>
  <r>
    <x v="8"/>
    <x v="0"/>
    <x v="4"/>
    <x v="8"/>
    <x v="8"/>
    <n v="5.4916"/>
    <x v="7"/>
    <x v="7"/>
    <x v="1"/>
    <n v="26"/>
    <x v="3"/>
    <x v="1"/>
    <x v="0"/>
    <x v="0"/>
    <n v="1"/>
    <x v="0"/>
    <s v="Polychaete"/>
    <s v="Sigalion"/>
    <s v="capense"/>
    <x v="1"/>
    <x v="0"/>
    <x v="1"/>
    <x v="2"/>
    <x v="3"/>
    <x v="0"/>
    <x v="0"/>
    <n v="0"/>
    <n v="0.12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61"/>
  </r>
  <r>
    <x v="8"/>
    <x v="0"/>
    <x v="4"/>
    <x v="8"/>
    <x v="8"/>
    <n v="5.4916"/>
    <x v="7"/>
    <x v="7"/>
    <x v="1"/>
    <n v="26"/>
    <x v="3"/>
    <x v="1"/>
    <x v="0"/>
    <x v="0"/>
    <n v="1"/>
    <x v="0"/>
    <s v="Decapod"/>
    <s v="Ovalipes"/>
    <s v="catharus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2"/>
  </r>
  <r>
    <x v="8"/>
    <x v="0"/>
    <x v="4"/>
    <x v="8"/>
    <x v="8"/>
    <n v="5.4916"/>
    <x v="7"/>
    <x v="7"/>
    <x v="1"/>
    <n v="26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1"/>
    <n v="0"/>
    <n v="0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63"/>
  </r>
  <r>
    <x v="8"/>
    <x v="0"/>
    <x v="4"/>
    <x v="8"/>
    <x v="8"/>
    <n v="5.4916"/>
    <x v="7"/>
    <x v="7"/>
    <x v="1"/>
    <n v="26"/>
    <x v="3"/>
    <x v="1"/>
    <x v="0"/>
    <x v="0"/>
    <m/>
    <x v="0"/>
    <s v="AVERAGE"/>
    <s v="1 fish sp (Sparid) and Inverts (Lobster, bivalves, gastropods, decaopods, polychaete, urchin)"/>
    <m/>
    <x v="0"/>
    <x v="0"/>
    <x v="1"/>
    <x v="1"/>
    <x v="3"/>
    <x v="0"/>
    <x v="0"/>
    <m/>
    <m/>
    <n v="5.7880573918016509"/>
    <x v="0"/>
    <x v="0"/>
    <x v="0"/>
    <m/>
    <m/>
    <n v="0.11352941176470588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64"/>
  </r>
  <r>
    <x v="49"/>
    <x v="0"/>
    <x v="4"/>
    <x v="45"/>
    <x v="45"/>
    <n v="8.4"/>
    <x v="2"/>
    <x v="2"/>
    <x v="1"/>
    <n v="9"/>
    <x v="3"/>
    <x v="1"/>
    <x v="0"/>
    <x v="0"/>
    <n v="1"/>
    <x v="0"/>
    <s v="Lobster"/>
    <s v="Jasus"/>
    <s v="edwardsii"/>
    <x v="1"/>
    <x v="0"/>
    <x v="1"/>
    <x v="2"/>
    <x v="3"/>
    <x v="0"/>
    <x v="0"/>
    <n v="0.03"/>
    <n v="1.41"/>
    <n v="47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5"/>
  </r>
  <r>
    <x v="49"/>
    <x v="0"/>
    <x v="4"/>
    <x v="45"/>
    <x v="45"/>
    <n v="8.4"/>
    <x v="2"/>
    <x v="2"/>
    <x v="1"/>
    <n v="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"/>
    <n v="0.24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66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Myadora"/>
    <s v="striata"/>
    <x v="1"/>
    <x v="0"/>
    <x v="0"/>
    <x v="2"/>
    <x v="11"/>
    <x v="0"/>
    <x v="0"/>
    <n v="0.38"/>
    <n v="0.02"/>
    <n v="5.2631578947368418E-2"/>
    <x v="0"/>
    <x v="0"/>
    <x v="0"/>
    <n v="0.37"/>
    <n v="0.02"/>
    <n v="5.4054054054054057E-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67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Dosinia"/>
    <s v="subrosea"/>
    <x v="1"/>
    <x v="0"/>
    <x v="0"/>
    <x v="2"/>
    <x v="11"/>
    <x v="0"/>
    <x v="0"/>
    <n v="0.24"/>
    <n v="0.08"/>
    <n v="0.33333333333333337"/>
    <x v="0"/>
    <x v="0"/>
    <x v="0"/>
    <n v="7"/>
    <n v="0.6"/>
    <n v="8.5714285714285715E-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68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Philine"/>
    <s v="angasi"/>
    <x v="1"/>
    <x v="0"/>
    <x v="1"/>
    <x v="2"/>
    <x v="3"/>
    <x v="0"/>
    <x v="0"/>
    <n v="0.04"/>
    <n v="0.14000000000000001"/>
    <n v="3.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9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.19"/>
    <n v="0.03"/>
    <n v="0.1578947368421052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70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0.15"/>
    <n v="1.81"/>
    <n v="12.066666666666668"/>
    <x v="0"/>
    <x v="0"/>
    <x v="0"/>
    <n v="0.13"/>
    <n v="1.82"/>
    <n v="14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71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Marginella"/>
    <s v="pygmaea"/>
    <x v="1"/>
    <x v="0"/>
    <x v="1"/>
    <x v="2"/>
    <x v="3"/>
    <x v="0"/>
    <x v="0"/>
    <n v="0"/>
    <n v="0.03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72"/>
  </r>
  <r>
    <x v="49"/>
    <x v="0"/>
    <x v="4"/>
    <x v="45"/>
    <x v="45"/>
    <n v="8.4"/>
    <x v="2"/>
    <x v="2"/>
    <x v="1"/>
    <n v="9"/>
    <x v="3"/>
    <x v="1"/>
    <x v="0"/>
    <x v="0"/>
    <n v="1"/>
    <x v="0"/>
    <s v="Decapod"/>
    <s v="Pagurus"/>
    <s v="novizelandiae"/>
    <x v="1"/>
    <x v="0"/>
    <x v="1"/>
    <x v="2"/>
    <x v="3"/>
    <x v="0"/>
    <x v="0"/>
    <n v="0.5"/>
    <n v="0.88"/>
    <n v="1.76"/>
    <x v="0"/>
    <x v="0"/>
    <x v="0"/>
    <n v="0.48"/>
    <n v="0.85"/>
    <n v="1.770833333333333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73"/>
  </r>
  <r>
    <x v="49"/>
    <x v="0"/>
    <x v="4"/>
    <x v="45"/>
    <x v="45"/>
    <n v="8.4"/>
    <x v="2"/>
    <x v="2"/>
    <x v="1"/>
    <n v="9"/>
    <x v="3"/>
    <x v="1"/>
    <x v="0"/>
    <x v="0"/>
    <n v="1"/>
    <x v="0"/>
    <s v="Polychaete"/>
    <s v="Sigalion"/>
    <s v="capense"/>
    <x v="1"/>
    <x v="0"/>
    <x v="1"/>
    <x v="2"/>
    <x v="3"/>
    <x v="0"/>
    <x v="0"/>
    <n v="0.09"/>
    <n v="0.02"/>
    <n v="0.2222222222222222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74"/>
  </r>
  <r>
    <x v="49"/>
    <x v="0"/>
    <x v="4"/>
    <x v="45"/>
    <x v="45"/>
    <n v="8.4"/>
    <x v="2"/>
    <x v="2"/>
    <x v="1"/>
    <n v="9"/>
    <x v="3"/>
    <x v="1"/>
    <x v="0"/>
    <x v="0"/>
    <n v="1"/>
    <x v="0"/>
    <s v="Decapod"/>
    <s v="Ovalipes"/>
    <s v="catharus"/>
    <x v="1"/>
    <x v="0"/>
    <x v="1"/>
    <x v="2"/>
    <x v="3"/>
    <x v="0"/>
    <x v="0"/>
    <n v="0.02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75"/>
  </r>
  <r>
    <x v="49"/>
    <x v="0"/>
    <x v="4"/>
    <x v="45"/>
    <x v="45"/>
    <n v="8.4"/>
    <x v="2"/>
    <x v="2"/>
    <x v="1"/>
    <n v="9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26"/>
    <n v="0.44"/>
    <n v="1.692307692307692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76"/>
  </r>
  <r>
    <x v="49"/>
    <x v="0"/>
    <x v="4"/>
    <x v="45"/>
    <x v="45"/>
    <n v="8.4"/>
    <x v="2"/>
    <x v="2"/>
    <x v="1"/>
    <n v="9"/>
    <x v="3"/>
    <x v="1"/>
    <x v="0"/>
    <x v="0"/>
    <n v="10"/>
    <x v="0"/>
    <s v="AVERAGE"/>
    <s v="Inverts (Lobster, bivalves, gastropods, decaopods, polychaete, urchin)"/>
    <m/>
    <x v="0"/>
    <x v="0"/>
    <x v="1"/>
    <x v="1"/>
    <x v="3"/>
    <x v="0"/>
    <x v="0"/>
    <m/>
    <m/>
    <n v="7.2325276153346341"/>
    <x v="0"/>
    <x v="0"/>
    <x v="0"/>
    <m/>
    <m/>
    <n v="3.5205818730818734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77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Lipophrys (=Paralipophrys)"/>
    <s v="trigloides"/>
    <x v="1"/>
    <x v="0"/>
    <x v="0"/>
    <x v="1"/>
    <x v="9"/>
    <x v="0"/>
    <x v="0"/>
    <n v="0.56000000000000005"/>
    <n v="0.22"/>
    <n v="0.3928571428571428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13"/>
    <x v="0"/>
    <x v="11"/>
    <x v="0"/>
    <n v="278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gattorugine"/>
    <x v="1"/>
    <x v="0"/>
    <x v="0"/>
    <x v="1"/>
    <x v="10"/>
    <x v="0"/>
    <x v="0"/>
    <n v="0.11"/>
    <n v="0.11"/>
    <n v="1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3"/>
    <n v="30"/>
    <x v="0"/>
    <x v="11"/>
    <x v="0"/>
    <n v="279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sanguinolentus"/>
    <x v="1"/>
    <x v="0"/>
    <x v="0"/>
    <x v="1"/>
    <x v="10"/>
    <x v="0"/>
    <x v="0"/>
    <n v="0.04"/>
    <n v="7.0000000000000007E-2"/>
    <n v="1.7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4"/>
    <n v="20"/>
    <x v="0"/>
    <x v="5"/>
    <x v="0"/>
    <n v="280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zvonimiri"/>
    <x v="1"/>
    <x v="0"/>
    <x v="0"/>
    <x v="1"/>
    <x v="9"/>
    <x v="0"/>
    <x v="0"/>
    <n v="0.19"/>
    <n v="0.11"/>
    <n v="0.5789473684210526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5"/>
    <n v="7"/>
    <x v="0"/>
    <x v="5"/>
    <x v="0"/>
    <n v="281"/>
  </r>
  <r>
    <x v="50"/>
    <x v="5"/>
    <x v="7"/>
    <x v="46"/>
    <x v="46"/>
    <n v="0.65"/>
    <x v="1"/>
    <x v="20"/>
    <x v="0"/>
    <n v="12"/>
    <x v="3"/>
    <x v="1"/>
    <x v="0"/>
    <x v="0"/>
    <n v="1"/>
    <x v="0"/>
    <s v="Gobiidae"/>
    <s v="Gobius"/>
    <s v="bucchichi"/>
    <x v="1"/>
    <x v="0"/>
    <x v="0"/>
    <x v="1"/>
    <x v="10"/>
    <x v="0"/>
    <x v="0"/>
    <n v="1.31"/>
    <n v="2.56"/>
    <n v="1.9541984732824427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7"/>
    <n v="10"/>
    <x v="0"/>
    <x v="11"/>
    <x v="0"/>
    <n v="282"/>
  </r>
  <r>
    <x v="50"/>
    <x v="5"/>
    <x v="7"/>
    <x v="46"/>
    <x v="46"/>
    <n v="0.65"/>
    <x v="1"/>
    <x v="20"/>
    <x v="0"/>
    <n v="12"/>
    <x v="3"/>
    <x v="1"/>
    <x v="0"/>
    <x v="0"/>
    <n v="1"/>
    <x v="0"/>
    <s v="Gobiidae"/>
    <s v="Gobius"/>
    <s v="paganellus"/>
    <x v="1"/>
    <x v="0"/>
    <x v="0"/>
    <x v="1"/>
    <x v="12"/>
    <x v="0"/>
    <x v="0"/>
    <n v="0.09"/>
    <n v="0.13"/>
    <n v="1.4444444444444446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12"/>
    <x v="0"/>
    <x v="2"/>
    <x v="0"/>
    <n v="283"/>
  </r>
  <r>
    <x v="50"/>
    <x v="5"/>
    <x v="7"/>
    <x v="46"/>
    <x v="46"/>
    <n v="0.65"/>
    <x v="1"/>
    <x v="20"/>
    <x v="0"/>
    <n v="12"/>
    <x v="3"/>
    <x v="1"/>
    <x v="0"/>
    <x v="0"/>
    <n v="1"/>
    <x v="0"/>
    <s v="Scorpaenidae"/>
    <s v="Scorpaena"/>
    <s v="maderensis"/>
    <x v="1"/>
    <x v="0"/>
    <x v="0"/>
    <x v="1"/>
    <x v="0"/>
    <x v="0"/>
    <x v="0"/>
    <n v="0.51"/>
    <n v="0.37"/>
    <n v="0.7254901960784313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14"/>
    <x v="0"/>
    <x v="9"/>
    <x v="0"/>
    <n v="284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delaisi"/>
    <x v="1"/>
    <x v="0"/>
    <x v="0"/>
    <x v="1"/>
    <x v="9"/>
    <x v="0"/>
    <x v="0"/>
    <n v="0.61"/>
    <n v="0.75"/>
    <n v="1.229508196721311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.9"/>
    <x v="0"/>
    <x v="2"/>
    <x v="0"/>
    <n v="285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melanurus"/>
    <x v="1"/>
    <x v="0"/>
    <x v="0"/>
    <x v="1"/>
    <x v="9"/>
    <x v="0"/>
    <x v="0"/>
    <n v="0.28999999999999998"/>
    <n v="0.86"/>
    <n v="2.965517241379310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.3"/>
    <x v="0"/>
    <x v="2"/>
    <x v="0"/>
    <n v="286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tripteronotus"/>
    <x v="1"/>
    <x v="0"/>
    <x v="0"/>
    <x v="1"/>
    <x v="9"/>
    <x v="0"/>
    <x v="0"/>
    <n v="1.83"/>
    <n v="1.62"/>
    <n v="0.8852459016393442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"/>
    <x v="0"/>
    <x v="2"/>
    <x v="0"/>
    <n v="287"/>
  </r>
  <r>
    <x v="50"/>
    <x v="5"/>
    <x v="7"/>
    <x v="46"/>
    <x v="46"/>
    <n v="0.65"/>
    <x v="1"/>
    <x v="20"/>
    <x v="0"/>
    <n v="12"/>
    <x v="3"/>
    <x v="1"/>
    <x v="0"/>
    <x v="0"/>
    <s v="10+"/>
    <x v="0"/>
    <s v="AVERAGE"/>
    <s v="Cryptobenthic Fishes (esp Blennids, Gobids, Tripterygids)"/>
    <m/>
    <x v="0"/>
    <x v="0"/>
    <x v="1"/>
    <x v="1"/>
    <x v="3"/>
    <x v="0"/>
    <x v="0"/>
    <m/>
    <m/>
    <n v="1.292620896482348"/>
    <x v="0"/>
    <x v="0"/>
    <x v="0"/>
    <m/>
    <m/>
    <m/>
    <x v="0"/>
    <x v="0"/>
    <x v="0"/>
    <m/>
    <m/>
    <m/>
    <x v="0"/>
    <x v="0"/>
    <x v="0"/>
    <x v="11"/>
    <x v="11"/>
    <x v="12"/>
    <x v="1"/>
    <x v="42"/>
    <x v="2"/>
    <x v="7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88"/>
  </r>
  <r>
    <x v="8"/>
    <x v="0"/>
    <x v="4"/>
    <x v="8"/>
    <x v="8"/>
    <n v="5.49"/>
    <x v="7"/>
    <x v="7"/>
    <x v="1"/>
    <n v="2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1"/>
    <n v="8.4"/>
    <n v="2.709677419354839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2 times a year); I used May 2002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89"/>
  </r>
  <r>
    <x v="49"/>
    <x v="0"/>
    <x v="4"/>
    <x v="45"/>
    <x v="45"/>
    <n v="8.4"/>
    <x v="2"/>
    <x v="2"/>
    <x v="1"/>
    <n v="9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5"/>
    <n v="3.6"/>
    <n v="2.4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2 times a year); I used May 2002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90"/>
  </r>
  <r>
    <x v="48"/>
    <x v="0"/>
    <x v="4"/>
    <x v="9"/>
    <x v="9"/>
    <n v="3.5"/>
    <x v="0"/>
    <x v="23"/>
    <x v="9"/>
    <n v="1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8"/>
    <n v="4.5999999999999996"/>
    <n v="2.5555555555555554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once a year); I used May 1999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91"/>
  </r>
  <r>
    <x v="48"/>
    <x v="0"/>
    <x v="4"/>
    <x v="9"/>
    <x v="9"/>
    <n v="3.5"/>
    <x v="0"/>
    <x v="23"/>
    <x v="17"/>
    <n v="22"/>
    <x v="17"/>
    <x v="1"/>
    <x v="0"/>
    <x v="0"/>
    <n v="1"/>
    <x v="0"/>
    <s v="Lobster"/>
    <s v="Jasus"/>
    <s v="edwardsii"/>
    <x v="0"/>
    <x v="0"/>
    <x v="1"/>
    <x v="2"/>
    <x v="1"/>
    <x v="0"/>
    <x v="12"/>
    <m/>
    <n v="26"/>
    <n v="15.294117647058824"/>
    <x v="0"/>
    <x v="5"/>
    <x v="6"/>
    <n v="0"/>
    <n v="41.18"/>
    <s v="??0 in formula"/>
    <x v="0"/>
    <x v="0"/>
    <x v="0"/>
    <m/>
    <m/>
    <m/>
    <x v="0"/>
    <x v="0"/>
    <x v="0"/>
    <x v="0"/>
    <x v="0"/>
    <x v="0"/>
    <x v="0"/>
    <x v="44"/>
    <x v="2"/>
    <x v="12"/>
    <s v="has time series data from 1977-2005, out, in and at partially protected area; legal and sub legal lobster in density data, only legal size in biomass; also has weight distribution data"/>
    <x v="1"/>
    <x v="0"/>
    <x v="0"/>
    <x v="0"/>
    <x v="0"/>
    <x v="0"/>
    <x v="0"/>
    <x v="0"/>
    <x v="1"/>
    <x v="0"/>
    <x v="0"/>
    <x v="0"/>
    <x v="1"/>
    <x v="0"/>
    <x v="1"/>
    <x v="0"/>
    <x v="1"/>
    <x v="0"/>
    <m/>
    <x v="1"/>
    <x v="2"/>
    <x v="1"/>
    <n v="292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Cymbula"/>
    <s v="miniata"/>
    <x v="1"/>
    <x v="0"/>
    <x v="0"/>
    <x v="2"/>
    <x v="3"/>
    <x v="0"/>
    <x v="0"/>
    <n v="0.85"/>
    <n v="2.9"/>
    <n v="3.4117647058823528"/>
    <x v="0"/>
    <x v="0"/>
    <x v="0"/>
    <n v="1"/>
    <n v="2.7"/>
    <n v="2.7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3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Cymbula"/>
    <s v="oculus"/>
    <x v="1"/>
    <x v="0"/>
    <x v="0"/>
    <x v="2"/>
    <x v="3"/>
    <x v="0"/>
    <x v="0"/>
    <n v="1.1000000000000001"/>
    <n v="6.8"/>
    <n v="6.1818181818181808"/>
    <x v="0"/>
    <x v="0"/>
    <x v="0"/>
    <n v="1.1000000000000001"/>
    <n v="6.4"/>
    <n v="5.8181818181818183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4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cochlear"/>
    <x v="1"/>
    <x v="0"/>
    <x v="0"/>
    <x v="2"/>
    <x v="3"/>
    <x v="0"/>
    <x v="0"/>
    <n v="1.7"/>
    <n v="0.8"/>
    <n v="0.4705882352941177"/>
    <x v="0"/>
    <x v="0"/>
    <x v="0"/>
    <n v="0.8"/>
    <n v="0.1"/>
    <n v="0.125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5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aphanes"/>
    <x v="1"/>
    <x v="0"/>
    <x v="0"/>
    <x v="2"/>
    <x v="3"/>
    <x v="0"/>
    <x v="0"/>
    <n v="1.5"/>
    <n v="0.7"/>
    <n v="0.46666666666666662"/>
    <x v="0"/>
    <x v="0"/>
    <x v="0"/>
    <n v="2.1"/>
    <n v="0.4"/>
    <n v="0.19047619047619047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6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granularis"/>
    <x v="1"/>
    <x v="0"/>
    <x v="0"/>
    <x v="2"/>
    <x v="3"/>
    <x v="0"/>
    <x v="0"/>
    <n v="0.7"/>
    <n v="1.5"/>
    <n v="2.1428571428571428"/>
    <x v="0"/>
    <x v="0"/>
    <x v="0"/>
    <n v="0.5"/>
    <n v="1"/>
    <n v="2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7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barbara"/>
    <x v="1"/>
    <x v="0"/>
    <x v="0"/>
    <x v="2"/>
    <x v="3"/>
    <x v="0"/>
    <x v="0"/>
    <n v="4"/>
    <n v="3.2"/>
    <n v="0.8"/>
    <x v="0"/>
    <x v="0"/>
    <x v="0"/>
    <n v="3.1"/>
    <n v="3.7"/>
    <n v="1.1935483870967742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8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longicosta"/>
    <x v="1"/>
    <x v="0"/>
    <x v="0"/>
    <x v="2"/>
    <x v="3"/>
    <x v="0"/>
    <x v="0"/>
    <n v="3.1"/>
    <n v="7.6"/>
    <n v="2.4516129032258061"/>
    <x v="0"/>
    <x v="0"/>
    <x v="0"/>
    <n v="3.1"/>
    <n v="5.7"/>
    <n v="1.8387096774193548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9"/>
  </r>
  <r>
    <x v="16"/>
    <x v="20"/>
    <x v="9"/>
    <x v="16"/>
    <x v="16"/>
    <n v="39"/>
    <x v="10"/>
    <x v="20"/>
    <x v="12"/>
    <m/>
    <x v="3"/>
    <x v="8"/>
    <x v="0"/>
    <x v="0"/>
    <n v="7"/>
    <x v="0"/>
    <s v="AVERAGE"/>
    <s v="7 sp of limpet (Cymbula and Scutellastra)"/>
    <m/>
    <x v="0"/>
    <x v="0"/>
    <x v="1"/>
    <x v="2"/>
    <x v="3"/>
    <x v="0"/>
    <x v="0"/>
    <m/>
    <m/>
    <n v="2.2750439765348953"/>
    <x v="0"/>
    <x v="0"/>
    <x v="0"/>
    <m/>
    <m/>
    <n v="1.9808451533105911"/>
    <x v="0"/>
    <x v="0"/>
    <x v="0"/>
    <m/>
    <m/>
    <m/>
    <x v="0"/>
    <x v="0"/>
    <x v="0"/>
    <x v="0"/>
    <x v="0"/>
    <x v="0"/>
    <x v="0"/>
    <x v="45"/>
    <x v="2"/>
    <x v="1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00"/>
  </r>
  <r>
    <x v="51"/>
    <x v="0"/>
    <x v="18"/>
    <x v="47"/>
    <x v="47"/>
    <n v="83"/>
    <x v="5"/>
    <x v="5"/>
    <x v="9"/>
    <n v="4"/>
    <x v="3"/>
    <x v="9"/>
    <x v="0"/>
    <x v="0"/>
    <n v="1"/>
    <x v="0"/>
    <s v="topshell"/>
    <s v="Trochus"/>
    <s v="niloticus"/>
    <x v="1"/>
    <x v="0"/>
    <x v="1"/>
    <x v="1"/>
    <x v="1"/>
    <x v="7"/>
    <x v="13"/>
    <n v="9.1"/>
    <n v="36"/>
    <n v="4.5274725274725274"/>
    <x v="0"/>
    <x v="0"/>
    <x v="0"/>
    <m/>
    <m/>
    <m/>
    <x v="0"/>
    <x v="15"/>
    <x v="15"/>
    <n v="9.69"/>
    <n v="11.63"/>
    <n v="1.2918804549061098"/>
    <x v="0"/>
    <x v="0"/>
    <x v="0"/>
    <x v="0"/>
    <x v="0"/>
    <x v="0"/>
    <x v="0"/>
    <x v="46"/>
    <x v="3"/>
    <x v="1"/>
    <s v="reserve created in Aug 95"/>
    <x v="1"/>
    <x v="0"/>
    <x v="0"/>
    <x v="0"/>
    <x v="0"/>
    <x v="0"/>
    <x v="0"/>
    <x v="0"/>
    <x v="0"/>
    <x v="0"/>
    <x v="0"/>
    <x v="1"/>
    <x v="1"/>
    <x v="0"/>
    <x v="0"/>
    <x v="1"/>
    <x v="1"/>
    <x v="0"/>
    <m/>
    <x v="1"/>
    <x v="5"/>
    <x v="1"/>
    <n v="301"/>
  </r>
  <r>
    <x v="51"/>
    <x v="0"/>
    <x v="18"/>
    <x v="47"/>
    <x v="47"/>
    <n v="83"/>
    <x v="5"/>
    <x v="5"/>
    <x v="9"/>
    <n v="4"/>
    <x v="3"/>
    <x v="9"/>
    <x v="0"/>
    <x v="0"/>
    <n v="1"/>
    <x v="0"/>
    <s v="clam"/>
    <s v="Tridacna"/>
    <s v="maxima"/>
    <x v="1"/>
    <x v="0"/>
    <x v="2"/>
    <x v="1"/>
    <x v="4"/>
    <x v="8"/>
    <x v="14"/>
    <n v="20.7"/>
    <n v="21.8"/>
    <n v="1.0799148448374682"/>
    <x v="0"/>
    <x v="0"/>
    <x v="0"/>
    <m/>
    <m/>
    <m/>
    <x v="0"/>
    <x v="0"/>
    <x v="0"/>
    <m/>
    <m/>
    <m/>
    <x v="0"/>
    <x v="0"/>
    <x v="0"/>
    <x v="0"/>
    <x v="0"/>
    <x v="0"/>
    <x v="0"/>
    <x v="46"/>
    <x v="0"/>
    <x v="1"/>
    <m/>
    <x v="1"/>
    <x v="0"/>
    <x v="0"/>
    <x v="0"/>
    <x v="0"/>
    <x v="0"/>
    <x v="0"/>
    <x v="0"/>
    <x v="0"/>
    <x v="0"/>
    <x v="0"/>
    <x v="1"/>
    <x v="1"/>
    <x v="0"/>
    <x v="0"/>
    <x v="1"/>
    <x v="1"/>
    <x v="0"/>
    <m/>
    <x v="1"/>
    <x v="3"/>
    <x v="1"/>
    <n v="302"/>
  </r>
  <r>
    <x v="51"/>
    <x v="0"/>
    <x v="18"/>
    <x v="47"/>
    <x v="47"/>
    <n v="83"/>
    <x v="5"/>
    <x v="5"/>
    <x v="9"/>
    <n v="4"/>
    <x v="3"/>
    <x v="9"/>
    <x v="0"/>
    <x v="0"/>
    <m/>
    <x v="0"/>
    <s v="Holothurians"/>
    <m/>
    <m/>
    <x v="1"/>
    <x v="0"/>
    <x v="1"/>
    <x v="1"/>
    <x v="3"/>
    <x v="9"/>
    <x v="15"/>
    <n v="12.9"/>
    <n v="31.3"/>
    <n v="1.7559159526723787"/>
    <x v="0"/>
    <x v="0"/>
    <x v="0"/>
    <m/>
    <m/>
    <m/>
    <x v="0"/>
    <x v="0"/>
    <x v="0"/>
    <m/>
    <m/>
    <m/>
    <x v="0"/>
    <x v="0"/>
    <x v="0"/>
    <x v="0"/>
    <x v="0"/>
    <x v="0"/>
    <x v="0"/>
    <x v="46"/>
    <x v="0"/>
    <x v="1"/>
    <s v="also has species level abundance data for one Holothurian"/>
    <x v="1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6"/>
    <x v="1"/>
    <n v="303"/>
  </r>
  <r>
    <x v="51"/>
    <x v="0"/>
    <x v="18"/>
    <x v="47"/>
    <x v="47"/>
    <n v="83"/>
    <x v="5"/>
    <x v="5"/>
    <x v="9"/>
    <n v="4"/>
    <x v="3"/>
    <x v="9"/>
    <x v="0"/>
    <x v="0"/>
    <n v="1"/>
    <x v="0"/>
    <s v="Holothurian"/>
    <s v="Holothuria"/>
    <s v="fuscogilva"/>
    <x v="1"/>
    <x v="0"/>
    <x v="1"/>
    <x v="1"/>
    <x v="3"/>
    <x v="0"/>
    <x v="0"/>
    <m/>
    <m/>
    <m/>
    <x v="0"/>
    <x v="0"/>
    <x v="0"/>
    <m/>
    <m/>
    <m/>
    <x v="0"/>
    <x v="16"/>
    <x v="16"/>
    <n v="43.61"/>
    <n v="39.979999999999997"/>
    <n v="0.89314896968790802"/>
    <x v="0"/>
    <x v="0"/>
    <x v="0"/>
    <x v="0"/>
    <x v="0"/>
    <x v="0"/>
    <x v="0"/>
    <x v="46"/>
    <x v="0"/>
    <x v="1"/>
    <m/>
    <x v="1"/>
    <x v="0"/>
    <x v="0"/>
    <x v="0"/>
    <x v="0"/>
    <x v="0"/>
    <x v="0"/>
    <x v="0"/>
    <x v="0"/>
    <x v="0"/>
    <x v="0"/>
    <x v="0"/>
    <x v="1"/>
    <x v="0"/>
    <x v="0"/>
    <x v="1"/>
    <x v="1"/>
    <x v="0"/>
    <m/>
    <x v="1"/>
    <x v="6"/>
    <x v="1"/>
    <n v="304"/>
  </r>
  <r>
    <x v="51"/>
    <x v="0"/>
    <x v="18"/>
    <x v="47"/>
    <x v="47"/>
    <n v="83"/>
    <x v="5"/>
    <x v="5"/>
    <x v="9"/>
    <n v="4"/>
    <x v="3"/>
    <x v="9"/>
    <x v="0"/>
    <x v="0"/>
    <s v="4+"/>
    <x v="0"/>
    <s v="AVERAGE"/>
    <s v="Trochus, Tridacna maxima and Holothurians"/>
    <m/>
    <x v="0"/>
    <x v="0"/>
    <x v="1"/>
    <x v="1"/>
    <x v="3"/>
    <x v="0"/>
    <x v="0"/>
    <m/>
    <m/>
    <n v="2.4544344416607911"/>
    <x v="0"/>
    <x v="0"/>
    <x v="0"/>
    <m/>
    <m/>
    <m/>
    <x v="0"/>
    <x v="0"/>
    <x v="0"/>
    <m/>
    <m/>
    <n v="1.0925147122970089"/>
    <x v="0"/>
    <x v="0"/>
    <x v="0"/>
    <x v="0"/>
    <x v="0"/>
    <x v="0"/>
    <x v="0"/>
    <x v="46"/>
    <x v="3"/>
    <x v="1"/>
    <m/>
    <x v="1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305"/>
  </r>
  <r>
    <x v="10"/>
    <x v="1"/>
    <x v="5"/>
    <x v="10"/>
    <x v="10"/>
    <n v="456"/>
    <x v="1"/>
    <x v="8"/>
    <x v="7"/>
    <n v="6"/>
    <x v="3"/>
    <x v="10"/>
    <x v="0"/>
    <x v="0"/>
    <n v="1"/>
    <x v="0"/>
    <s v="Lobster, adult"/>
    <s v="Panulirus"/>
    <s v="argus"/>
    <x v="0"/>
    <x v="0"/>
    <x v="1"/>
    <x v="2"/>
    <x v="1"/>
    <x v="0"/>
    <x v="0"/>
    <n v="22"/>
    <n v="39"/>
    <n v="1.7727272727272727"/>
    <x v="0"/>
    <x v="0"/>
    <x v="0"/>
    <m/>
    <m/>
    <m/>
    <x v="0"/>
    <x v="0"/>
    <x v="0"/>
    <n v="12.4"/>
    <n v="15.25"/>
    <n v="1.2298387096774193"/>
    <x v="0"/>
    <x v="0"/>
    <x v="0"/>
    <x v="0"/>
    <x v="0"/>
    <x v="0"/>
    <x v="0"/>
    <x v="47"/>
    <x v="0"/>
    <x v="7"/>
    <s v="also has size structure data and size data by sex and mortality data"/>
    <x v="7"/>
    <x v="0"/>
    <x v="0"/>
    <x v="0"/>
    <x v="0"/>
    <x v="0"/>
    <x v="0"/>
    <x v="0"/>
    <x v="0"/>
    <x v="0"/>
    <x v="0"/>
    <x v="0"/>
    <x v="0"/>
    <x v="0"/>
    <x v="0"/>
    <x v="1"/>
    <x v="1"/>
    <x v="0"/>
    <m/>
    <x v="1"/>
    <x v="2"/>
    <x v="1"/>
    <n v="306"/>
  </r>
  <r>
    <x v="11"/>
    <x v="5"/>
    <x v="6"/>
    <x v="11"/>
    <x v="11"/>
    <n v="6.5"/>
    <x v="3"/>
    <x v="3"/>
    <x v="2"/>
    <n v="27"/>
    <x v="3"/>
    <x v="7"/>
    <x v="0"/>
    <x v="0"/>
    <n v="1"/>
    <x v="0"/>
    <s v="Sparidae"/>
    <s v="Diplodus"/>
    <s v="sargus"/>
    <x v="0"/>
    <x v="0"/>
    <x v="3"/>
    <x v="1"/>
    <x v="0"/>
    <x v="0"/>
    <x v="0"/>
    <m/>
    <m/>
    <m/>
    <x v="0"/>
    <x v="0"/>
    <x v="0"/>
    <m/>
    <m/>
    <m/>
    <x v="0"/>
    <x v="0"/>
    <x v="0"/>
    <n v="20.8"/>
    <n v="22"/>
    <n v="1.0576923076923077"/>
    <x v="0"/>
    <x v="0"/>
    <x v="0"/>
    <x v="0"/>
    <x v="0"/>
    <x v="0"/>
    <x v="0"/>
    <x v="48"/>
    <x v="1"/>
    <x v="2"/>
    <s v="This reserve was used in Halpern, but some fishing practices are allowed within 70% of the reserve; also data on physiological condition and reproduction (GSI)"/>
    <x v="2"/>
    <x v="0"/>
    <x v="0"/>
    <x v="0"/>
    <x v="0"/>
    <x v="0"/>
    <x v="0"/>
    <x v="0"/>
    <x v="1"/>
    <x v="0"/>
    <x v="0"/>
    <x v="0"/>
    <x v="0"/>
    <x v="1"/>
    <x v="1"/>
    <x v="1"/>
    <x v="1"/>
    <x v="7"/>
    <n v="45"/>
    <x v="0"/>
    <x v="2"/>
    <x v="0"/>
    <n v="307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Gobiesocidae"/>
    <s v="Sicyases"/>
    <s v="sanguineus"/>
    <x v="1"/>
    <x v="0"/>
    <x v="0"/>
    <x v="1"/>
    <x v="9"/>
    <x v="0"/>
    <x v="0"/>
    <n v="1"/>
    <n v="6.3"/>
    <n v="6.3"/>
    <x v="0"/>
    <x v="0"/>
    <x v="0"/>
    <m/>
    <m/>
    <m/>
    <x v="0"/>
    <x v="0"/>
    <x v="0"/>
    <m/>
    <m/>
    <m/>
    <x v="0"/>
    <x v="0"/>
    <x v="0"/>
    <x v="0"/>
    <x v="0"/>
    <x v="0"/>
    <x v="0"/>
    <x v="49"/>
    <x v="1"/>
    <x v="7"/>
    <s v="also has size freq data for clingfish and parasite prevalence"/>
    <x v="0"/>
    <x v="0"/>
    <x v="0"/>
    <x v="0"/>
    <x v="0"/>
    <x v="0"/>
    <x v="0"/>
    <x v="0"/>
    <x v="1"/>
    <x v="0"/>
    <x v="0"/>
    <x v="1"/>
    <x v="0"/>
    <x v="0"/>
    <x v="0"/>
    <x v="1"/>
    <x v="1"/>
    <x v="16"/>
    <n v="8.4"/>
    <x v="0"/>
    <x v="11"/>
    <x v="0"/>
    <n v="308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Limpet"/>
    <s v="Fissurella "/>
    <s v="crassa"/>
    <x v="1"/>
    <x v="0"/>
    <x v="0"/>
    <x v="2"/>
    <x v="3"/>
    <x v="0"/>
    <x v="0"/>
    <n v="18.7"/>
    <n v="15"/>
    <n v="0.80213903743315507"/>
    <x v="0"/>
    <x v="0"/>
    <x v="0"/>
    <m/>
    <m/>
    <m/>
    <x v="0"/>
    <x v="0"/>
    <x v="0"/>
    <n v="20.805"/>
    <n v="61.32"/>
    <n v="2.9473684210526314"/>
    <x v="0"/>
    <x v="0"/>
    <x v="0"/>
    <x v="0"/>
    <x v="0"/>
    <x v="0"/>
    <x v="0"/>
    <x v="49"/>
    <x v="0"/>
    <x v="7"/>
    <s v="has data on percent of individuals parasitized, 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09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mussel"/>
    <s v="Perumytilus"/>
    <s v="purpuratus"/>
    <x v="1"/>
    <x v="0"/>
    <x v="1"/>
    <x v="2"/>
    <x v="3"/>
    <x v="0"/>
    <x v="0"/>
    <n v="25.84"/>
    <n v="1.02"/>
    <n v="3.9473684210526314E-2"/>
    <x v="0"/>
    <x v="0"/>
    <x v="0"/>
    <m/>
    <m/>
    <m/>
    <x v="0"/>
    <x v="0"/>
    <x v="0"/>
    <m/>
    <m/>
    <m/>
    <x v="0"/>
    <x v="0"/>
    <x v="0"/>
    <x v="0"/>
    <x v="0"/>
    <x v="0"/>
    <x v="0"/>
    <x v="49"/>
    <x v="1"/>
    <x v="7"/>
    <s v="has parasite prevalence data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310"/>
  </r>
  <r>
    <x v="52"/>
    <x v="21"/>
    <x v="19"/>
    <x v="48"/>
    <x v="48"/>
    <n v="4.3999999999999997E-2"/>
    <x v="0"/>
    <x v="0"/>
    <x v="1"/>
    <n v="20"/>
    <x v="18"/>
    <x v="11"/>
    <x v="0"/>
    <x v="0"/>
    <n v="3"/>
    <x v="0"/>
    <s v="AVERAGE"/>
    <s v="Fish (Gobiesocid), Limpet and Mussel"/>
    <m/>
    <x v="0"/>
    <x v="0"/>
    <x v="1"/>
    <x v="1"/>
    <x v="3"/>
    <x v="0"/>
    <x v="0"/>
    <m/>
    <m/>
    <n v="2.3805375738812269"/>
    <x v="0"/>
    <x v="0"/>
    <x v="0"/>
    <m/>
    <m/>
    <m/>
    <x v="0"/>
    <x v="0"/>
    <x v="0"/>
    <m/>
    <m/>
    <n v="2.9473684210526314"/>
    <x v="0"/>
    <x v="0"/>
    <x v="0"/>
    <x v="0"/>
    <x v="0"/>
    <x v="0"/>
    <x v="0"/>
    <x v="49"/>
    <x v="2"/>
    <x v="7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11"/>
  </r>
  <r>
    <x v="53"/>
    <x v="5"/>
    <x v="8"/>
    <x v="49"/>
    <x v="49"/>
    <n v="3"/>
    <x v="18"/>
    <x v="23"/>
    <x v="9"/>
    <n v="16"/>
    <x v="10"/>
    <x v="1"/>
    <x v="0"/>
    <x v="0"/>
    <n v="1"/>
    <x v="0"/>
    <s v="Sparidae"/>
    <s v="Dentex"/>
    <s v="dentex"/>
    <x v="1"/>
    <x v="0"/>
    <x v="3"/>
    <x v="1"/>
    <x v="4"/>
    <x v="0"/>
    <x v="0"/>
    <n v="0.67"/>
    <n v="3.33"/>
    <n v="4.9701492537313428"/>
    <x v="0"/>
    <x v="0"/>
    <x v="0"/>
    <m/>
    <m/>
    <m/>
    <x v="0"/>
    <x v="0"/>
    <x v="0"/>
    <n v="25"/>
    <n v="50"/>
    <n v="2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6"/>
    <n v="100"/>
    <x v="0"/>
    <x v="8"/>
    <x v="0"/>
    <n v="312"/>
  </r>
  <r>
    <x v="53"/>
    <x v="5"/>
    <x v="8"/>
    <x v="49"/>
    <x v="49"/>
    <n v="3"/>
    <x v="18"/>
    <x v="23"/>
    <x v="9"/>
    <n v="16"/>
    <x v="10"/>
    <x v="1"/>
    <x v="0"/>
    <x v="0"/>
    <n v="1"/>
    <x v="0"/>
    <s v="Moronidae"/>
    <s v="Dicentrarchus"/>
    <s v="labrax"/>
    <x v="1"/>
    <x v="0"/>
    <x v="3"/>
    <x v="1"/>
    <x v="4"/>
    <x v="0"/>
    <x v="0"/>
    <n v="0.15"/>
    <n v="15.78"/>
    <n v="105.2"/>
    <x v="0"/>
    <x v="0"/>
    <x v="0"/>
    <m/>
    <m/>
    <m/>
    <x v="0"/>
    <x v="0"/>
    <x v="0"/>
    <n v="35"/>
    <n v="35"/>
    <n v="1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0"/>
    <n v="103"/>
    <x v="0"/>
    <x v="8"/>
    <x v="0"/>
    <n v="313"/>
  </r>
  <r>
    <x v="53"/>
    <x v="5"/>
    <x v="8"/>
    <x v="49"/>
    <x v="49"/>
    <n v="3"/>
    <x v="18"/>
    <x v="23"/>
    <x v="9"/>
    <n v="16"/>
    <x v="10"/>
    <x v="1"/>
    <x v="0"/>
    <x v="0"/>
    <n v="1"/>
    <x v="0"/>
    <s v="Serranidae"/>
    <s v="Epinephelus"/>
    <s v="marginatus"/>
    <x v="1"/>
    <x v="0"/>
    <x v="3"/>
    <x v="1"/>
    <x v="4"/>
    <x v="0"/>
    <x v="0"/>
    <n v="0.47"/>
    <n v="5.0199999999999996"/>
    <n v="10.680851063829786"/>
    <x v="0"/>
    <x v="0"/>
    <x v="0"/>
    <m/>
    <m/>
    <m/>
    <x v="0"/>
    <x v="0"/>
    <x v="0"/>
    <n v="63"/>
    <n v="67"/>
    <n v="1.0634920634920635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11"/>
    <n v="150"/>
    <x v="0"/>
    <x v="8"/>
    <x v="0"/>
    <n v="314"/>
  </r>
  <r>
    <x v="46"/>
    <x v="5"/>
    <x v="8"/>
    <x v="49"/>
    <x v="49"/>
    <n v="3"/>
    <x v="18"/>
    <x v="23"/>
    <x v="9"/>
    <n v="16"/>
    <x v="10"/>
    <x v="1"/>
    <x v="0"/>
    <x v="0"/>
    <n v="3"/>
    <x v="0"/>
    <s v="AVERAGE"/>
    <s v="3 fish sp (Sparid, Moronid, Serranid)"/>
    <m/>
    <x v="0"/>
    <x v="0"/>
    <x v="1"/>
    <x v="1"/>
    <x v="3"/>
    <x v="0"/>
    <x v="0"/>
    <m/>
    <m/>
    <n v="40.283666772520384"/>
    <x v="0"/>
    <x v="0"/>
    <x v="0"/>
    <m/>
    <m/>
    <m/>
    <x v="0"/>
    <x v="0"/>
    <x v="0"/>
    <m/>
    <m/>
    <n v="1.3544973544973544"/>
    <x v="0"/>
    <x v="0"/>
    <x v="0"/>
    <x v="0"/>
    <x v="0"/>
    <x v="0"/>
    <x v="0"/>
    <x v="50"/>
    <x v="2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2"/>
    <n v="315"/>
  </r>
  <r>
    <x v="54"/>
    <x v="22"/>
    <x v="0"/>
    <x v="50"/>
    <x v="50"/>
    <n v="2"/>
    <x v="18"/>
    <x v="5"/>
    <x v="1"/>
    <n v="7"/>
    <x v="3"/>
    <x v="1"/>
    <x v="0"/>
    <x v="0"/>
    <n v="1"/>
    <x v="0"/>
    <s v="Abalone"/>
    <s v="Haliotis"/>
    <s v="asinina"/>
    <x v="0"/>
    <x v="0"/>
    <x v="0"/>
    <x v="2"/>
    <x v="4"/>
    <x v="0"/>
    <x v="0"/>
    <n v="2"/>
    <n v="18.100000000000001"/>
    <n v="9.0500000000000007"/>
    <x v="0"/>
    <x v="0"/>
    <x v="0"/>
    <m/>
    <m/>
    <m/>
    <x v="0"/>
    <x v="0"/>
    <x v="0"/>
    <n v="29.6"/>
    <n v="50"/>
    <n v="1.689189189189189"/>
    <x v="0"/>
    <x v="0"/>
    <x v="0"/>
    <x v="0"/>
    <x v="0"/>
    <x v="0"/>
    <x v="0"/>
    <x v="51"/>
    <x v="2"/>
    <x v="2"/>
    <s v="paired to Molocaboc; also has sex ratio data and gonad development stage"/>
    <x v="3"/>
    <x v="0"/>
    <x v="0"/>
    <x v="0"/>
    <x v="0"/>
    <x v="0"/>
    <x v="0"/>
    <x v="0"/>
    <x v="0"/>
    <x v="0"/>
    <x v="0"/>
    <x v="0"/>
    <x v="0"/>
    <x v="1"/>
    <x v="0"/>
    <x v="1"/>
    <x v="1"/>
    <x v="0"/>
    <m/>
    <x v="1"/>
    <x v="5"/>
    <x v="1"/>
    <n v="316"/>
  </r>
  <r>
    <x v="55"/>
    <x v="22"/>
    <x v="0"/>
    <x v="50"/>
    <x v="50"/>
    <n v="10"/>
    <x v="20"/>
    <x v="5"/>
    <x v="1"/>
    <n v="7"/>
    <x v="3"/>
    <x v="1"/>
    <x v="0"/>
    <x v="0"/>
    <n v="1"/>
    <x v="0"/>
    <s v="Abalone"/>
    <s v="Haliotis"/>
    <s v="asinina"/>
    <x v="0"/>
    <x v="0"/>
    <x v="0"/>
    <x v="2"/>
    <x v="4"/>
    <x v="0"/>
    <x v="0"/>
    <n v="3.1"/>
    <n v="15.8"/>
    <n v="5.096774193548387"/>
    <x v="0"/>
    <x v="0"/>
    <x v="0"/>
    <m/>
    <m/>
    <m/>
    <x v="0"/>
    <x v="0"/>
    <x v="0"/>
    <n v="28.3"/>
    <n v="51"/>
    <n v="1.8021201413427561"/>
    <x v="0"/>
    <x v="0"/>
    <x v="0"/>
    <x v="0"/>
    <x v="0"/>
    <x v="0"/>
    <x v="0"/>
    <x v="51"/>
    <x v="2"/>
    <x v="2"/>
    <s v="Paired to Panal; also has sex ratio data and gonad development stage"/>
    <x v="3"/>
    <x v="0"/>
    <x v="0"/>
    <x v="0"/>
    <x v="0"/>
    <x v="0"/>
    <x v="0"/>
    <x v="0"/>
    <x v="0"/>
    <x v="0"/>
    <x v="0"/>
    <x v="0"/>
    <x v="0"/>
    <x v="1"/>
    <x v="0"/>
    <x v="1"/>
    <x v="1"/>
    <x v="0"/>
    <m/>
    <x v="1"/>
    <x v="5"/>
    <x v="1"/>
    <n v="317"/>
  </r>
  <r>
    <x v="52"/>
    <x v="21"/>
    <x v="19"/>
    <x v="48"/>
    <x v="48"/>
    <n v="4.3999999999999997E-2"/>
    <x v="0"/>
    <x v="0"/>
    <x v="18"/>
    <n v="11"/>
    <x v="19"/>
    <x v="1"/>
    <x v="0"/>
    <x v="0"/>
    <n v="1"/>
    <x v="0"/>
    <s v="Gastropod"/>
    <s v="Concholepas"/>
    <s v="concholepas"/>
    <x v="0"/>
    <x v="0"/>
    <x v="1"/>
    <x v="2"/>
    <x v="1"/>
    <x v="0"/>
    <x v="0"/>
    <n v="0.01"/>
    <n v="0.99"/>
    <n v="99"/>
    <x v="0"/>
    <x v="0"/>
    <x v="0"/>
    <m/>
    <m/>
    <m/>
    <x v="0"/>
    <x v="0"/>
    <x v="0"/>
    <n v="3.13"/>
    <n v="6.59"/>
    <n v="2.1054313099041533"/>
    <x v="0"/>
    <x v="0"/>
    <x v="0"/>
    <x v="0"/>
    <x v="0"/>
    <x v="0"/>
    <x v="0"/>
    <x v="52"/>
    <x v="2"/>
    <x v="4"/>
    <s v="also has data for 1991 and a semi protected area; also has egg production and egg capsule data"/>
    <x v="7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18"/>
  </r>
  <r>
    <x v="56"/>
    <x v="23"/>
    <x v="20"/>
    <x v="51"/>
    <x v="51"/>
    <m/>
    <x v="2"/>
    <x v="2"/>
    <x v="14"/>
    <n v="5"/>
    <x v="3"/>
    <x v="1"/>
    <x v="0"/>
    <x v="0"/>
    <n v="1"/>
    <x v="0"/>
    <s v="Hexagrammidae"/>
    <s v="Ophiodon"/>
    <s v="elongatus"/>
    <x v="0"/>
    <x v="0"/>
    <x v="3"/>
    <x v="1"/>
    <x v="4"/>
    <x v="0"/>
    <x v="0"/>
    <n v="6.2"/>
    <n v="6.2"/>
    <n v="1"/>
    <x v="0"/>
    <x v="0"/>
    <x v="0"/>
    <m/>
    <m/>
    <m/>
    <x v="0"/>
    <x v="0"/>
    <x v="0"/>
    <m/>
    <m/>
    <m/>
    <x v="0"/>
    <x v="0"/>
    <x v="0"/>
    <x v="0"/>
    <x v="0"/>
    <x v="0"/>
    <x v="0"/>
    <x v="53"/>
    <x v="5"/>
    <x v="2"/>
    <s v="also has size freq data; lookout point and whytecliff park sites average (both park of whytecliff marine park) and compared to bird islets as reference site; no reference data for Porteau Cove NTZ"/>
    <x v="5"/>
    <x v="0"/>
    <x v="0"/>
    <x v="0"/>
    <x v="0"/>
    <x v="0"/>
    <x v="0"/>
    <x v="0"/>
    <x v="1"/>
    <x v="0"/>
    <x v="0"/>
    <x v="0"/>
    <x v="0"/>
    <x v="0"/>
    <x v="0"/>
    <x v="1"/>
    <x v="1"/>
    <x v="0"/>
    <n v="152"/>
    <x v="0"/>
    <x v="8"/>
    <x v="0"/>
    <n v="319"/>
  </r>
  <r>
    <x v="57"/>
    <x v="20"/>
    <x v="9"/>
    <x v="52"/>
    <x v="52"/>
    <n v="7.4080000000000004"/>
    <x v="23"/>
    <x v="12"/>
    <x v="9"/>
    <m/>
    <x v="3"/>
    <x v="1"/>
    <x v="0"/>
    <x v="0"/>
    <n v="1"/>
    <x v="0"/>
    <s v="Lobster"/>
    <s v="Jasus"/>
    <s v="lalandii"/>
    <x v="0"/>
    <x v="0"/>
    <x v="1"/>
    <x v="2"/>
    <x v="13"/>
    <x v="0"/>
    <x v="0"/>
    <n v="39.01"/>
    <n v="53.45"/>
    <n v="1.3701614970520382"/>
    <x v="0"/>
    <x v="0"/>
    <x v="0"/>
    <m/>
    <m/>
    <m/>
    <x v="0"/>
    <x v="0"/>
    <x v="0"/>
    <m/>
    <m/>
    <m/>
    <x v="0"/>
    <x v="0"/>
    <x v="0"/>
    <x v="0"/>
    <x v="0"/>
    <x v="0"/>
    <x v="0"/>
    <x v="54"/>
    <x v="4"/>
    <x v="7"/>
    <s v="also has size freq data, sex ratio, and egg production, percent reprod; has data for 98 and 2000; averaged across depths and sampling methods"/>
    <x v="0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20"/>
  </r>
  <r>
    <x v="50"/>
    <x v="5"/>
    <x v="7"/>
    <x v="46"/>
    <x v="46"/>
    <n v="0.65"/>
    <x v="1"/>
    <x v="20"/>
    <x v="8"/>
    <n v="5"/>
    <x v="20"/>
    <x v="1"/>
    <x v="0"/>
    <x v="0"/>
    <s v="161 (molluscan assemblages associated with algae)"/>
    <x v="0"/>
    <s v="Molluscs"/>
    <m/>
    <m/>
    <x v="0"/>
    <x v="0"/>
    <x v="1"/>
    <x v="1"/>
    <x v="3"/>
    <x v="0"/>
    <x v="0"/>
    <n v="2400"/>
    <n v="6300"/>
    <n v="2.625"/>
    <x v="0"/>
    <x v="0"/>
    <x v="0"/>
    <m/>
    <m/>
    <m/>
    <x v="0"/>
    <x v="0"/>
    <x v="0"/>
    <m/>
    <m/>
    <m/>
    <x v="0"/>
    <x v="0"/>
    <x v="0"/>
    <x v="12"/>
    <x v="12"/>
    <x v="13"/>
    <x v="0"/>
    <x v="55"/>
    <x v="4"/>
    <x v="2"/>
    <s v="compared zone A (integral reserve) to zone C"/>
    <x v="5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1"/>
    <x v="1"/>
    <n v="321"/>
  </r>
  <r>
    <x v="58"/>
    <x v="15"/>
    <x v="3"/>
    <x v="53"/>
    <x v="53"/>
    <n v="2.16"/>
    <x v="15"/>
    <x v="16"/>
    <x v="1"/>
    <n v="31"/>
    <x v="3"/>
    <x v="1"/>
    <x v="0"/>
    <x v="5"/>
    <n v="1"/>
    <x v="0"/>
    <s v="urchin"/>
    <s v="Strongylocentrotus"/>
    <s v="franciscanus"/>
    <x v="1"/>
    <x v="0"/>
    <x v="1"/>
    <x v="2"/>
    <x v="1"/>
    <x v="0"/>
    <x v="0"/>
    <n v="2.18E-2"/>
    <n v="0.85499999999999998"/>
    <n v="39.220183486238533"/>
    <x v="0"/>
    <x v="0"/>
    <x v="0"/>
    <m/>
    <m/>
    <m/>
    <x v="0"/>
    <x v="0"/>
    <x v="0"/>
    <n v="89"/>
    <n v="102.5"/>
    <n v="1.151685393258427"/>
    <x v="0"/>
    <x v="0"/>
    <x v="0"/>
    <x v="0"/>
    <x v="0"/>
    <x v="0"/>
    <x v="0"/>
    <x v="56"/>
    <x v="4"/>
    <x v="2"/>
    <s v="also has size freq data; also had historical data for 1979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22"/>
  </r>
  <r>
    <x v="58"/>
    <x v="15"/>
    <x v="3"/>
    <x v="53"/>
    <x v="53"/>
    <n v="2.16"/>
    <x v="15"/>
    <x v="16"/>
    <x v="1"/>
    <n v="31"/>
    <x v="3"/>
    <x v="1"/>
    <x v="0"/>
    <x v="0"/>
    <n v="1"/>
    <x v="0"/>
    <s v="abalone"/>
    <s v="Haliotis"/>
    <s v="corrugata"/>
    <x v="1"/>
    <x v="0"/>
    <x v="0"/>
    <x v="2"/>
    <x v="4"/>
    <x v="0"/>
    <x v="0"/>
    <n v="3.8E-3"/>
    <n v="2.5000000000000001E-3"/>
    <n v="0.65789473684210531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s v="also has size freq data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23"/>
  </r>
  <r>
    <x v="58"/>
    <x v="15"/>
    <x v="3"/>
    <x v="53"/>
    <x v="53"/>
    <n v="2.16"/>
    <x v="15"/>
    <x v="16"/>
    <x v="1"/>
    <n v="31"/>
    <x v="3"/>
    <x v="1"/>
    <x v="0"/>
    <x v="0"/>
    <n v="1"/>
    <x v="0"/>
    <s v="Lobster"/>
    <s v="Panuliris"/>
    <s v="interruptis"/>
    <x v="1"/>
    <x v="0"/>
    <x v="1"/>
    <x v="2"/>
    <x v="1"/>
    <x v="0"/>
    <x v="0"/>
    <n v="3.7000000000000002E-3"/>
    <n v="5.8999999999999999E-3"/>
    <n v="1.5945945945945945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2"/>
    <x v="1"/>
    <n v="324"/>
  </r>
  <r>
    <x v="58"/>
    <x v="15"/>
    <x v="3"/>
    <x v="53"/>
    <x v="53"/>
    <n v="2.16"/>
    <x v="15"/>
    <x v="16"/>
    <x v="1"/>
    <n v="31"/>
    <x v="3"/>
    <x v="1"/>
    <x v="0"/>
    <x v="0"/>
    <n v="1"/>
    <x v="0"/>
    <s v="scallop"/>
    <s v="Crassadoma"/>
    <s v="giganteum"/>
    <x v="1"/>
    <x v="0"/>
    <x v="1"/>
    <x v="2"/>
    <x v="1"/>
    <x v="0"/>
    <x v="0"/>
    <n v="1.4E-3"/>
    <n v="5.7000000000000002E-3"/>
    <n v="4.0714285714285712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325"/>
  </r>
  <r>
    <x v="58"/>
    <x v="15"/>
    <x v="3"/>
    <x v="53"/>
    <x v="53"/>
    <n v="2.16"/>
    <x v="15"/>
    <x v="16"/>
    <x v="1"/>
    <n v="31"/>
    <x v="3"/>
    <x v="1"/>
    <x v="0"/>
    <x v="0"/>
    <n v="1"/>
    <x v="0"/>
    <s v="Serranidae"/>
    <s v="Paralabrax"/>
    <s v="clathratus"/>
    <x v="1"/>
    <x v="0"/>
    <x v="3"/>
    <x v="1"/>
    <x v="4"/>
    <x v="0"/>
    <x v="0"/>
    <n v="3.0649999999999999"/>
    <n v="2.948"/>
    <n v="0.96182707993474714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5"/>
    <n v="72"/>
    <x v="0"/>
    <x v="8"/>
    <x v="0"/>
    <n v="326"/>
  </r>
  <r>
    <x v="58"/>
    <x v="15"/>
    <x v="3"/>
    <x v="53"/>
    <x v="53"/>
    <n v="2.16"/>
    <x v="15"/>
    <x v="16"/>
    <x v="1"/>
    <n v="31"/>
    <x v="3"/>
    <x v="1"/>
    <x v="0"/>
    <x v="0"/>
    <n v="1"/>
    <x v="0"/>
    <s v="Serranidae"/>
    <s v="Paralabrax"/>
    <s v="nebulifer"/>
    <x v="1"/>
    <x v="0"/>
    <x v="3"/>
    <x v="1"/>
    <x v="4"/>
    <x v="0"/>
    <x v="0"/>
    <n v="1.97"/>
    <n v="1.448"/>
    <n v="0.73502538071065993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n v="67"/>
    <x v="0"/>
    <x v="8"/>
    <x v="0"/>
    <n v="327"/>
  </r>
  <r>
    <x v="58"/>
    <x v="15"/>
    <x v="3"/>
    <x v="53"/>
    <x v="53"/>
    <n v="2.16"/>
    <x v="15"/>
    <x v="16"/>
    <x v="1"/>
    <n v="31"/>
    <x v="3"/>
    <x v="1"/>
    <x v="0"/>
    <x v="0"/>
    <n v="1"/>
    <x v="0"/>
    <s v="Labridae"/>
    <s v="Semicossyphus"/>
    <s v="pulcher"/>
    <x v="1"/>
    <x v="0"/>
    <x v="0"/>
    <x v="1"/>
    <x v="4"/>
    <x v="0"/>
    <x v="0"/>
    <n v="0.45650000000000002"/>
    <n v="0.83125000000000004"/>
    <n v="1.8209200438116098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s v="also has size freq data"/>
    <x v="0"/>
    <x v="0"/>
    <x v="0"/>
    <x v="0"/>
    <x v="0"/>
    <x v="0"/>
    <x v="0"/>
    <x v="0"/>
    <x v="1"/>
    <x v="0"/>
    <x v="0"/>
    <x v="1"/>
    <x v="0"/>
    <x v="0"/>
    <x v="0"/>
    <x v="1"/>
    <x v="1"/>
    <x v="0"/>
    <n v="91"/>
    <x v="0"/>
    <x v="2"/>
    <x v="0"/>
    <n v="328"/>
  </r>
  <r>
    <x v="58"/>
    <x v="15"/>
    <x v="3"/>
    <x v="53"/>
    <x v="53"/>
    <n v="2.16"/>
    <x v="15"/>
    <x v="16"/>
    <x v="1"/>
    <n v="31"/>
    <x v="3"/>
    <x v="1"/>
    <x v="0"/>
    <x v="0"/>
    <n v="1"/>
    <x v="0"/>
    <s v="Sebastidae"/>
    <s v="Sebastes"/>
    <s v="miniata (=miniatus)"/>
    <x v="1"/>
    <x v="0"/>
    <x v="3"/>
    <x v="1"/>
    <x v="4"/>
    <x v="0"/>
    <x v="0"/>
    <n v="0.26"/>
    <n v="1.81"/>
    <n v="6.9615384615384617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n v="91"/>
    <x v="0"/>
    <x v="8"/>
    <x v="0"/>
    <n v="329"/>
  </r>
  <r>
    <x v="58"/>
    <x v="15"/>
    <x v="3"/>
    <x v="53"/>
    <x v="53"/>
    <n v="2.16"/>
    <x v="15"/>
    <x v="16"/>
    <x v="1"/>
    <n v="31"/>
    <x v="3"/>
    <x v="1"/>
    <x v="0"/>
    <x v="0"/>
    <n v="1"/>
    <x v="0"/>
    <s v="abalone"/>
    <s v="Haliotis"/>
    <s v="fulgens"/>
    <x v="1"/>
    <x v="0"/>
    <x v="0"/>
    <x v="2"/>
    <x v="4"/>
    <x v="0"/>
    <x v="0"/>
    <n v="8.0000000000000004E-4"/>
    <n v="7.3000000000000001E-3"/>
    <n v="9.125"/>
    <x v="0"/>
    <x v="0"/>
    <x v="0"/>
    <m/>
    <m/>
    <m/>
    <x v="0"/>
    <x v="0"/>
    <x v="0"/>
    <m/>
    <m/>
    <m/>
    <x v="0"/>
    <x v="0"/>
    <x v="0"/>
    <x v="0"/>
    <x v="0"/>
    <x v="0"/>
    <x v="0"/>
    <x v="56"/>
    <x v="1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30"/>
  </r>
  <r>
    <x v="58"/>
    <x v="15"/>
    <x v="3"/>
    <x v="53"/>
    <x v="53"/>
    <n v="2.16"/>
    <x v="15"/>
    <x v="16"/>
    <x v="1"/>
    <n v="31"/>
    <x v="3"/>
    <x v="1"/>
    <x v="0"/>
    <x v="0"/>
    <n v="9"/>
    <x v="0"/>
    <s v="AVERAGE"/>
    <s v="Fish (Serranids, Labrid, Sebastid) and Inverts (urchin, abalones, lobster, scallop)"/>
    <m/>
    <x v="0"/>
    <x v="0"/>
    <x v="1"/>
    <x v="1"/>
    <x v="3"/>
    <x v="0"/>
    <x v="0"/>
    <m/>
    <m/>
    <n v="7.2387124838999206"/>
    <x v="0"/>
    <x v="0"/>
    <x v="0"/>
    <m/>
    <m/>
    <m/>
    <x v="0"/>
    <x v="0"/>
    <x v="0"/>
    <m/>
    <m/>
    <n v="1.151685393258427"/>
    <x v="0"/>
    <x v="0"/>
    <x v="0"/>
    <x v="0"/>
    <x v="0"/>
    <x v="0"/>
    <x v="0"/>
    <x v="56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31"/>
  </r>
  <r>
    <x v="59"/>
    <x v="24"/>
    <x v="3"/>
    <x v="54"/>
    <x v="54"/>
    <n v="41"/>
    <x v="21"/>
    <x v="21"/>
    <x v="5"/>
    <n v="4"/>
    <x v="3"/>
    <x v="1"/>
    <x v="0"/>
    <x v="0"/>
    <n v="1"/>
    <x v="0"/>
    <s v="Serranidae"/>
    <s v="Epinephelus"/>
    <s v="guttatus"/>
    <x v="0"/>
    <x v="0"/>
    <x v="3"/>
    <x v="1"/>
    <x v="4"/>
    <x v="0"/>
    <x v="16"/>
    <m/>
    <n v="16.7"/>
    <n v="1.6057692307692306"/>
    <x v="0"/>
    <x v="0"/>
    <x v="7"/>
    <m/>
    <n v="36.4"/>
    <n v="1.5964912280701753"/>
    <x v="0"/>
    <x v="0"/>
    <x v="17"/>
    <m/>
    <n v="39.35"/>
    <n v="1.0355263157894736"/>
    <x v="0"/>
    <x v="0"/>
    <x v="0"/>
    <x v="0"/>
    <x v="0"/>
    <x v="0"/>
    <x v="0"/>
    <x v="57"/>
    <x v="0"/>
    <x v="8"/>
    <s v="reserved established in DEC 99; before data from 1997; data from fig 4 and table2; also has size freq and growth rate data"/>
    <x v="0"/>
    <x v="0"/>
    <x v="0"/>
    <x v="0"/>
    <x v="0"/>
    <x v="0"/>
    <x v="0"/>
    <x v="0"/>
    <x v="0"/>
    <x v="0"/>
    <x v="0"/>
    <x v="0"/>
    <x v="0"/>
    <x v="0"/>
    <x v="0"/>
    <x v="0"/>
    <x v="1"/>
    <x v="5"/>
    <n v="76"/>
    <x v="0"/>
    <x v="9"/>
    <x v="0"/>
    <n v="332"/>
  </r>
  <r>
    <x v="60"/>
    <x v="21"/>
    <x v="21"/>
    <x v="55"/>
    <x v="55"/>
    <n v="16"/>
    <x v="24"/>
    <x v="24"/>
    <x v="1"/>
    <n v="25"/>
    <x v="21"/>
    <x v="1"/>
    <x v="0"/>
    <x v="0"/>
    <n v="1"/>
    <x v="0"/>
    <s v="octopus"/>
    <s v="Octopus"/>
    <s v="tehuelchus"/>
    <x v="0"/>
    <x v="0"/>
    <x v="1"/>
    <x v="2"/>
    <x v="1"/>
    <x v="0"/>
    <x v="0"/>
    <n v="7.25"/>
    <n v="11.45"/>
    <n v="1.579310344827586"/>
    <x v="0"/>
    <x v="0"/>
    <x v="0"/>
    <m/>
    <m/>
    <m/>
    <x v="0"/>
    <x v="0"/>
    <x v="0"/>
    <n v="17.649999999999999"/>
    <n v="16.399999999999999"/>
    <n v="0.92917847025495748"/>
    <x v="0"/>
    <x v="0"/>
    <x v="0"/>
    <x v="0"/>
    <x v="0"/>
    <x v="0"/>
    <x v="0"/>
    <x v="58"/>
    <x v="0"/>
    <x v="2"/>
    <s v="also has size freq data; sex ratio data; abundance of recruits"/>
    <x v="1"/>
    <x v="0"/>
    <x v="0"/>
    <x v="0"/>
    <x v="0"/>
    <x v="0"/>
    <x v="0"/>
    <x v="0"/>
    <x v="1"/>
    <x v="0"/>
    <x v="0"/>
    <x v="0"/>
    <x v="0"/>
    <x v="0"/>
    <x v="1"/>
    <x v="1"/>
    <x v="1"/>
    <x v="0"/>
    <m/>
    <x v="1"/>
    <x v="2"/>
    <x v="1"/>
    <n v="333"/>
  </r>
  <r>
    <x v="10"/>
    <x v="1"/>
    <x v="5"/>
    <x v="10"/>
    <x v="10"/>
    <n v="456"/>
    <x v="1"/>
    <x v="8"/>
    <x v="12"/>
    <m/>
    <x v="3"/>
    <x v="1"/>
    <x v="0"/>
    <x v="0"/>
    <m/>
    <x v="0"/>
    <s v="Scaridae"/>
    <s v="Parrotfish"/>
    <m/>
    <x v="1"/>
    <x v="0"/>
    <x v="1"/>
    <x v="1"/>
    <x v="3"/>
    <x v="0"/>
    <x v="0"/>
    <n v="21.75"/>
    <n v="37.9"/>
    <n v="1.7425287356321839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s v="also has grazing intensity data"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0"/>
    <n v="334"/>
  </r>
  <r>
    <x v="10"/>
    <x v="1"/>
    <x v="5"/>
    <x v="10"/>
    <x v="10"/>
    <n v="456"/>
    <x v="1"/>
    <x v="8"/>
    <x v="12"/>
    <m/>
    <x v="3"/>
    <x v="1"/>
    <x v="0"/>
    <x v="0"/>
    <m/>
    <x v="0"/>
    <m/>
    <s v="Predators of Parrotfish"/>
    <m/>
    <x v="1"/>
    <x v="0"/>
    <x v="1"/>
    <x v="1"/>
    <x v="3"/>
    <x v="0"/>
    <x v="0"/>
    <n v="15.85"/>
    <n v="30.4"/>
    <n v="1.9179810725552049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m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335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carus"/>
    <s v="vetula"/>
    <x v="1"/>
    <x v="0"/>
    <x v="0"/>
    <x v="1"/>
    <x v="0"/>
    <x v="0"/>
    <x v="0"/>
    <m/>
    <m/>
    <m/>
    <x v="0"/>
    <x v="0"/>
    <x v="0"/>
    <m/>
    <m/>
    <m/>
    <x v="0"/>
    <x v="0"/>
    <x v="0"/>
    <n v="26.28"/>
    <n v="23.85"/>
    <n v="0.90753424657534243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0"/>
    <n v="61"/>
    <x v="0"/>
    <x v="5"/>
    <x v="0"/>
    <n v="336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carus"/>
    <s v="iserti"/>
    <x v="1"/>
    <x v="0"/>
    <x v="0"/>
    <x v="1"/>
    <x v="0"/>
    <x v="0"/>
    <x v="0"/>
    <m/>
    <m/>
    <m/>
    <x v="0"/>
    <x v="0"/>
    <x v="0"/>
    <m/>
    <m/>
    <m/>
    <x v="0"/>
    <x v="0"/>
    <x v="0"/>
    <n v="9.85"/>
    <n v="8.5"/>
    <n v="0.86294416243654826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9"/>
    <n v="35"/>
    <x v="0"/>
    <x v="5"/>
    <x v="0"/>
    <n v="337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parisoma"/>
    <s v="viride"/>
    <x v="1"/>
    <x v="0"/>
    <x v="0"/>
    <x v="1"/>
    <x v="0"/>
    <x v="0"/>
    <x v="0"/>
    <m/>
    <m/>
    <m/>
    <x v="0"/>
    <x v="0"/>
    <x v="0"/>
    <m/>
    <m/>
    <m/>
    <x v="0"/>
    <x v="0"/>
    <x v="0"/>
    <n v="24.5"/>
    <n v="26.55"/>
    <n v="1.0836734693877552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0"/>
    <n v="64"/>
    <x v="0"/>
    <x v="5"/>
    <x v="0"/>
    <n v="338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parisoma"/>
    <s v="aurofrenatum"/>
    <x v="1"/>
    <x v="0"/>
    <x v="0"/>
    <x v="1"/>
    <x v="0"/>
    <x v="0"/>
    <x v="0"/>
    <m/>
    <m/>
    <m/>
    <x v="0"/>
    <x v="0"/>
    <x v="0"/>
    <m/>
    <m/>
    <m/>
    <x v="0"/>
    <x v="0"/>
    <x v="0"/>
    <n v="18"/>
    <n v="15.15"/>
    <n v="0.84166666666666667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9"/>
    <n v="28"/>
    <x v="0"/>
    <x v="5"/>
    <x v="0"/>
    <n v="339"/>
  </r>
  <r>
    <x v="10"/>
    <x v="1"/>
    <x v="5"/>
    <x v="10"/>
    <x v="10"/>
    <n v="456"/>
    <x v="1"/>
    <x v="8"/>
    <x v="12"/>
    <m/>
    <x v="3"/>
    <x v="1"/>
    <x v="0"/>
    <x v="0"/>
    <m/>
    <x v="0"/>
    <s v="Macroalgae"/>
    <s v="macroalgae"/>
    <m/>
    <x v="1"/>
    <x v="0"/>
    <x v="2"/>
    <x v="5"/>
    <x v="2"/>
    <x v="0"/>
    <x v="0"/>
    <n v="33"/>
    <n v="5.9"/>
    <n v="0.1787878787878788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m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340"/>
  </r>
  <r>
    <x v="10"/>
    <x v="1"/>
    <x v="5"/>
    <x v="10"/>
    <x v="10"/>
    <n v="456"/>
    <x v="1"/>
    <x v="8"/>
    <x v="12"/>
    <m/>
    <x v="3"/>
    <x v="1"/>
    <x v="0"/>
    <x v="0"/>
    <s v="a bunch"/>
    <x v="0"/>
    <s v="AVERAGE"/>
    <s v="Fish (Scarids and predators of parrotfish) and macroalgae"/>
    <m/>
    <x v="0"/>
    <x v="0"/>
    <x v="1"/>
    <x v="1"/>
    <x v="3"/>
    <x v="0"/>
    <x v="0"/>
    <m/>
    <m/>
    <n v="1.2797658956584226"/>
    <x v="0"/>
    <x v="0"/>
    <x v="0"/>
    <m/>
    <m/>
    <m/>
    <x v="0"/>
    <x v="0"/>
    <x v="0"/>
    <m/>
    <m/>
    <n v="0.92395463626657826"/>
    <x v="0"/>
    <x v="0"/>
    <x v="0"/>
    <x v="0"/>
    <x v="0"/>
    <x v="0"/>
    <x v="0"/>
    <x v="59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41"/>
  </r>
  <r>
    <x v="8"/>
    <x v="0"/>
    <x v="4"/>
    <x v="8"/>
    <x v="8"/>
    <n v="5.49"/>
    <x v="7"/>
    <x v="7"/>
    <x v="8"/>
    <n v="20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m/>
    <m/>
    <n v="11"/>
    <x v="1"/>
    <x v="0"/>
    <x v="0"/>
    <m/>
    <m/>
    <m/>
    <x v="0"/>
    <x v="0"/>
    <x v="0"/>
    <m/>
    <m/>
    <m/>
    <x v="0"/>
    <x v="0"/>
    <x v="0"/>
    <x v="0"/>
    <x v="0"/>
    <x v="0"/>
    <x v="0"/>
    <x v="60"/>
    <x v="1"/>
    <x v="2"/>
    <m/>
    <x v="4"/>
    <x v="0"/>
    <x v="0"/>
    <x v="0"/>
    <x v="0"/>
    <x v="0"/>
    <x v="0"/>
    <x v="0"/>
    <x v="1"/>
    <x v="0"/>
    <x v="0"/>
    <x v="0"/>
    <x v="0"/>
    <x v="0"/>
    <x v="0"/>
    <x v="1"/>
    <x v="1"/>
    <x v="1"/>
    <n v="130"/>
    <x v="0"/>
    <x v="2"/>
    <x v="0"/>
    <n v="342"/>
  </r>
  <r>
    <x v="61"/>
    <x v="25"/>
    <x v="22"/>
    <x v="56"/>
    <x v="56"/>
    <n v="7"/>
    <x v="20"/>
    <x v="20"/>
    <x v="10"/>
    <n v="9"/>
    <x v="3"/>
    <x v="1"/>
    <x v="0"/>
    <x v="0"/>
    <n v="1"/>
    <x v="0"/>
    <s v="Lobster"/>
    <s v="Jasus"/>
    <s v="edwardsii"/>
    <x v="1"/>
    <x v="0"/>
    <x v="1"/>
    <x v="2"/>
    <x v="3"/>
    <x v="0"/>
    <x v="0"/>
    <n v="1.4"/>
    <n v="9.3000000000000007"/>
    <n v="6.642857142857144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2005 data"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2"/>
    <x v="1"/>
    <n v="343"/>
  </r>
  <r>
    <x v="61"/>
    <x v="25"/>
    <x v="22"/>
    <x v="56"/>
    <x v="56"/>
    <n v="7"/>
    <x v="20"/>
    <x v="20"/>
    <x v="10"/>
    <n v="9"/>
    <x v="3"/>
    <x v="1"/>
    <x v="0"/>
    <x v="0"/>
    <n v="1"/>
    <x v="0"/>
    <s v="crab"/>
    <s v="Plagusia"/>
    <s v="chabrus"/>
    <x v="1"/>
    <x v="0"/>
    <x v="1"/>
    <x v="2"/>
    <x v="3"/>
    <x v="0"/>
    <x v="0"/>
    <n v="0.4"/>
    <n v="0.8"/>
    <n v="2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44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Notolabrus"/>
    <s v="tetricus"/>
    <x v="1"/>
    <x v="0"/>
    <x v="0"/>
    <x v="1"/>
    <x v="14"/>
    <x v="0"/>
    <x v="0"/>
    <n v="2"/>
    <n v="4.5999999999999996"/>
    <n v="2.2999999999999998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2"/>
    <x v="0"/>
    <n v="345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Notolabrus"/>
    <s v="fucicola"/>
    <x v="1"/>
    <x v="0"/>
    <x v="0"/>
    <x v="1"/>
    <x v="14"/>
    <x v="0"/>
    <x v="0"/>
    <n v="0.8"/>
    <n v="1.3"/>
    <n v="1.62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346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Pictilabrus"/>
    <s v="laticlavius"/>
    <x v="1"/>
    <x v="0"/>
    <x v="0"/>
    <x v="1"/>
    <x v="14"/>
    <x v="0"/>
    <x v="0"/>
    <n v="0.2"/>
    <n v="0.7"/>
    <n v="3.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23"/>
    <x v="0"/>
    <x v="2"/>
    <x v="0"/>
    <n v="347"/>
  </r>
  <r>
    <x v="61"/>
    <x v="25"/>
    <x v="22"/>
    <x v="56"/>
    <x v="56"/>
    <n v="7"/>
    <x v="20"/>
    <x v="20"/>
    <x v="10"/>
    <n v="9"/>
    <x v="3"/>
    <x v="1"/>
    <x v="0"/>
    <x v="0"/>
    <m/>
    <x v="0"/>
    <s v="Monocanthids"/>
    <m/>
    <m/>
    <x v="1"/>
    <x v="0"/>
    <x v="1"/>
    <x v="1"/>
    <x v="3"/>
    <x v="0"/>
    <x v="0"/>
    <n v="1.8"/>
    <n v="1.2"/>
    <n v="0.66666666666666663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2"/>
    <x v="0"/>
    <n v="348"/>
  </r>
  <r>
    <x v="61"/>
    <x v="25"/>
    <x v="22"/>
    <x v="56"/>
    <x v="56"/>
    <n v="7"/>
    <x v="20"/>
    <x v="20"/>
    <x v="10"/>
    <n v="9"/>
    <x v="3"/>
    <x v="1"/>
    <x v="0"/>
    <x v="0"/>
    <n v="1"/>
    <x v="0"/>
    <s v="Latridae"/>
    <s v="Latridopsis"/>
    <s v="forsteri"/>
    <x v="1"/>
    <x v="0"/>
    <x v="6"/>
    <x v="1"/>
    <x v="4"/>
    <x v="0"/>
    <x v="0"/>
    <n v="0.03"/>
    <n v="0.4"/>
    <n v="13.33333333333333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65"/>
    <x v="0"/>
    <x v="15"/>
    <x v="0"/>
    <n v="349"/>
  </r>
  <r>
    <x v="61"/>
    <x v="25"/>
    <x v="22"/>
    <x v="56"/>
    <x v="56"/>
    <n v="7"/>
    <x v="20"/>
    <x v="20"/>
    <x v="10"/>
    <n v="9"/>
    <x v="3"/>
    <x v="1"/>
    <x v="0"/>
    <x v="0"/>
    <n v="1"/>
    <x v="0"/>
    <s v="Cheilodactylidae"/>
    <s v="Cheilodactylus (=Goniistius)"/>
    <s v="spectablis"/>
    <x v="1"/>
    <x v="0"/>
    <x v="7"/>
    <x v="1"/>
    <x v="15"/>
    <x v="0"/>
    <x v="0"/>
    <n v="0.1"/>
    <n v="0.4"/>
    <n v="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10"/>
    <n v="100"/>
    <x v="0"/>
    <x v="12"/>
    <x v="0"/>
    <n v="350"/>
  </r>
  <r>
    <x v="61"/>
    <x v="25"/>
    <x v="22"/>
    <x v="56"/>
    <x v="56"/>
    <n v="7"/>
    <x v="20"/>
    <x v="20"/>
    <x v="10"/>
    <n v="9"/>
    <x v="3"/>
    <x v="1"/>
    <x v="0"/>
    <x v="0"/>
    <n v="1"/>
    <x v="0"/>
    <s v="urchin"/>
    <s v="Heliocidaris"/>
    <s v="erythrogramma"/>
    <x v="1"/>
    <x v="0"/>
    <x v="1"/>
    <x v="2"/>
    <x v="3"/>
    <x v="0"/>
    <x v="0"/>
    <n v="1.4"/>
    <n v="0.8"/>
    <n v="0.5714285714285715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mortality and size freq data for urchins"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51"/>
  </r>
  <r>
    <x v="61"/>
    <x v="25"/>
    <x v="22"/>
    <x v="56"/>
    <x v="56"/>
    <n v="7"/>
    <x v="20"/>
    <x v="20"/>
    <x v="10"/>
    <n v="9"/>
    <x v="3"/>
    <x v="1"/>
    <x v="0"/>
    <x v="0"/>
    <s v="10+"/>
    <x v="0"/>
    <s v="AVERAGE"/>
    <s v="Fish (Labrids, Monocanthids, Latrid, Cheilodactylid) and Inverts (lobster, crab, urchin)"/>
    <m/>
    <x v="0"/>
    <x v="0"/>
    <x v="1"/>
    <x v="1"/>
    <x v="3"/>
    <x v="0"/>
    <x v="0"/>
    <m/>
    <m/>
    <n v="3.848809523809523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52"/>
  </r>
  <r>
    <x v="62"/>
    <x v="26"/>
    <x v="22"/>
    <x v="57"/>
    <x v="57"/>
    <m/>
    <x v="15"/>
    <x v="16"/>
    <x v="10"/>
    <n v="29"/>
    <x v="3"/>
    <x v="1"/>
    <x v="0"/>
    <x v="0"/>
    <n v="1"/>
    <x v="0"/>
    <s v="Lobster"/>
    <s v="Jasus"/>
    <s v="edwardsii"/>
    <x v="1"/>
    <x v="0"/>
    <x v="1"/>
    <x v="2"/>
    <x v="3"/>
    <x v="0"/>
    <x v="0"/>
    <n v="9.6999999999999993"/>
    <n v="25.7"/>
    <n v="2.649484536082474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353"/>
  </r>
  <r>
    <x v="62"/>
    <x v="26"/>
    <x v="22"/>
    <x v="57"/>
    <x v="57"/>
    <m/>
    <x v="15"/>
    <x v="16"/>
    <x v="10"/>
    <n v="29"/>
    <x v="3"/>
    <x v="1"/>
    <x v="0"/>
    <x v="0"/>
    <n v="1"/>
    <x v="0"/>
    <s v="crab"/>
    <s v="Plagusia"/>
    <s v="chabrus"/>
    <x v="1"/>
    <x v="0"/>
    <x v="1"/>
    <x v="2"/>
    <x v="3"/>
    <x v="0"/>
    <x v="0"/>
    <n v="0.7"/>
    <n v="0.8"/>
    <n v="1.142857142857143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54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Notolabrus"/>
    <s v="tetricus"/>
    <x v="1"/>
    <x v="0"/>
    <x v="0"/>
    <x v="1"/>
    <x v="14"/>
    <x v="0"/>
    <x v="0"/>
    <n v="4"/>
    <n v="1.3"/>
    <n v="0.3250000000000000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2"/>
    <x v="0"/>
    <n v="355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Notolabrus"/>
    <s v="fucicola"/>
    <x v="1"/>
    <x v="0"/>
    <x v="0"/>
    <x v="1"/>
    <x v="14"/>
    <x v="0"/>
    <x v="0"/>
    <n v="1.1000000000000001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356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Pictilabrus"/>
    <s v="laticlavius"/>
    <x v="1"/>
    <x v="0"/>
    <x v="0"/>
    <x v="1"/>
    <x v="14"/>
    <x v="0"/>
    <x v="0"/>
    <n v="0.3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23"/>
    <x v="0"/>
    <x v="2"/>
    <x v="0"/>
    <n v="357"/>
  </r>
  <r>
    <x v="62"/>
    <x v="26"/>
    <x v="22"/>
    <x v="57"/>
    <x v="57"/>
    <m/>
    <x v="15"/>
    <x v="16"/>
    <x v="10"/>
    <n v="29"/>
    <x v="3"/>
    <x v="1"/>
    <x v="0"/>
    <x v="0"/>
    <m/>
    <x v="0"/>
    <s v="Monocanthids"/>
    <m/>
    <m/>
    <x v="1"/>
    <x v="0"/>
    <x v="1"/>
    <x v="1"/>
    <x v="3"/>
    <x v="0"/>
    <x v="0"/>
    <n v="0.3"/>
    <n v="1.4"/>
    <n v="4.666666666666667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2"/>
    <x v="0"/>
    <n v="358"/>
  </r>
  <r>
    <x v="62"/>
    <x v="26"/>
    <x v="22"/>
    <x v="57"/>
    <x v="57"/>
    <m/>
    <x v="15"/>
    <x v="16"/>
    <x v="10"/>
    <n v="29"/>
    <x v="3"/>
    <x v="1"/>
    <x v="0"/>
    <x v="0"/>
    <n v="1"/>
    <x v="0"/>
    <s v="Latridae"/>
    <s v="Latridopsis"/>
    <s v="forsteri"/>
    <x v="1"/>
    <x v="0"/>
    <x v="6"/>
    <x v="1"/>
    <x v="4"/>
    <x v="0"/>
    <x v="0"/>
    <n v="0.3"/>
    <n v="0.6"/>
    <n v="2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65"/>
    <x v="0"/>
    <x v="15"/>
    <x v="0"/>
    <n v="359"/>
  </r>
  <r>
    <x v="62"/>
    <x v="26"/>
    <x v="22"/>
    <x v="57"/>
    <x v="57"/>
    <m/>
    <x v="15"/>
    <x v="16"/>
    <x v="10"/>
    <n v="29"/>
    <x v="3"/>
    <x v="1"/>
    <x v="0"/>
    <x v="0"/>
    <n v="1"/>
    <x v="0"/>
    <s v="Cheilodactylidae"/>
    <s v="Cheilodactylus (=Goniistius)"/>
    <s v="spectablis"/>
    <x v="1"/>
    <x v="0"/>
    <x v="7"/>
    <x v="1"/>
    <x v="15"/>
    <x v="0"/>
    <x v="0"/>
    <n v="0.1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10"/>
    <n v="100"/>
    <x v="0"/>
    <x v="12"/>
    <x v="0"/>
    <n v="360"/>
  </r>
  <r>
    <x v="62"/>
    <x v="26"/>
    <x v="22"/>
    <x v="57"/>
    <x v="57"/>
    <m/>
    <x v="15"/>
    <x v="16"/>
    <x v="10"/>
    <n v="29"/>
    <x v="3"/>
    <x v="1"/>
    <x v="0"/>
    <x v="0"/>
    <n v="1"/>
    <x v="0"/>
    <s v="urchin"/>
    <s v="Heliocidaris"/>
    <s v="erythrogramma"/>
    <x v="1"/>
    <x v="0"/>
    <x v="1"/>
    <x v="2"/>
    <x v="3"/>
    <x v="0"/>
    <x v="0"/>
    <n v="1.5"/>
    <n v="0.12"/>
    <n v="0.08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mortality and size freq data for urchins"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61"/>
  </r>
  <r>
    <x v="62"/>
    <x v="26"/>
    <x v="22"/>
    <x v="57"/>
    <x v="57"/>
    <m/>
    <x v="15"/>
    <x v="16"/>
    <x v="10"/>
    <n v="29"/>
    <x v="3"/>
    <x v="1"/>
    <x v="0"/>
    <x v="0"/>
    <m/>
    <x v="0"/>
    <s v="AVERAGE"/>
    <m/>
    <m/>
    <x v="0"/>
    <x v="0"/>
    <x v="1"/>
    <x v="1"/>
    <x v="3"/>
    <x v="0"/>
    <x v="0"/>
    <m/>
    <m/>
    <n v="1.207112038400698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62"/>
  </r>
  <r>
    <x v="63"/>
    <x v="27"/>
    <x v="12"/>
    <x v="58"/>
    <x v="58"/>
    <n v="1.9"/>
    <x v="11"/>
    <x v="13"/>
    <x v="1"/>
    <n v="5"/>
    <x v="3"/>
    <x v="1"/>
    <x v="0"/>
    <x v="0"/>
    <n v="1"/>
    <x v="0"/>
    <s v="crab"/>
    <s v="Scylla"/>
    <s v="serrata"/>
    <x v="0"/>
    <x v="0"/>
    <x v="1"/>
    <x v="2"/>
    <x v="1"/>
    <x v="0"/>
    <x v="0"/>
    <n v="40.5"/>
    <n v="130"/>
    <n v="3.2098765432098766"/>
    <x v="0"/>
    <x v="0"/>
    <x v="0"/>
    <m/>
    <m/>
    <m/>
    <x v="0"/>
    <x v="0"/>
    <x v="0"/>
    <n v="15.45"/>
    <n v="16.100000000000001"/>
    <n v="1.0420711974110033"/>
    <x v="0"/>
    <x v="0"/>
    <x v="0"/>
    <x v="0"/>
    <x v="0"/>
    <x v="0"/>
    <x v="0"/>
    <x v="62"/>
    <x v="4"/>
    <x v="7"/>
    <s v="has data by male/female for size and abundance; sex ratio data"/>
    <x v="0"/>
    <x v="0"/>
    <x v="0"/>
    <x v="0"/>
    <x v="0"/>
    <x v="0"/>
    <x v="0"/>
    <x v="0"/>
    <x v="2"/>
    <x v="0"/>
    <x v="0"/>
    <x v="0"/>
    <x v="0"/>
    <x v="0"/>
    <x v="0"/>
    <x v="1"/>
    <x v="1"/>
    <x v="0"/>
    <m/>
    <x v="1"/>
    <x v="11"/>
    <x v="1"/>
    <n v="363"/>
  </r>
  <r>
    <x v="64"/>
    <x v="27"/>
    <x v="12"/>
    <x v="59"/>
    <x v="59"/>
    <n v="5.7"/>
    <x v="11"/>
    <x v="13"/>
    <x v="1"/>
    <n v="5"/>
    <x v="3"/>
    <x v="1"/>
    <x v="0"/>
    <x v="0"/>
    <n v="1"/>
    <x v="0"/>
    <s v="crab"/>
    <s v="Scylla"/>
    <s v="serrata"/>
    <x v="0"/>
    <x v="0"/>
    <x v="1"/>
    <x v="2"/>
    <x v="1"/>
    <x v="0"/>
    <x v="0"/>
    <n v="64"/>
    <n v="133"/>
    <n v="2.078125"/>
    <x v="0"/>
    <x v="0"/>
    <x v="0"/>
    <m/>
    <m/>
    <m/>
    <x v="0"/>
    <x v="0"/>
    <x v="0"/>
    <n v="15.25"/>
    <n v="15.7"/>
    <n v="1.0295081967213113"/>
    <x v="0"/>
    <x v="0"/>
    <x v="0"/>
    <x v="0"/>
    <x v="0"/>
    <x v="0"/>
    <x v="0"/>
    <x v="62"/>
    <x v="4"/>
    <x v="7"/>
    <s v="has data by male/female for size and abundance; sex ratio data"/>
    <x v="0"/>
    <x v="0"/>
    <x v="0"/>
    <x v="0"/>
    <x v="0"/>
    <x v="0"/>
    <x v="0"/>
    <x v="0"/>
    <x v="2"/>
    <x v="0"/>
    <x v="0"/>
    <x v="0"/>
    <x v="0"/>
    <x v="0"/>
    <x v="0"/>
    <x v="1"/>
    <x v="1"/>
    <x v="0"/>
    <m/>
    <x v="1"/>
    <x v="11"/>
    <x v="1"/>
    <n v="364"/>
  </r>
  <r>
    <x v="41"/>
    <x v="1"/>
    <x v="15"/>
    <x v="39"/>
    <x v="39"/>
    <n v="3.0625"/>
    <x v="5"/>
    <x v="5"/>
    <x v="10"/>
    <n v="5"/>
    <x v="3"/>
    <x v="1"/>
    <x v="0"/>
    <x v="0"/>
    <m/>
    <x v="0"/>
    <s v="Acanthuridae, Scaridae, Serranidae, Haemulidae, Lutjanidae"/>
    <m/>
    <m/>
    <x v="1"/>
    <x v="0"/>
    <x v="1"/>
    <x v="1"/>
    <x v="3"/>
    <x v="0"/>
    <x v="0"/>
    <m/>
    <m/>
    <m/>
    <x v="0"/>
    <x v="6"/>
    <x v="8"/>
    <n v="32.200000000000003"/>
    <n v="44"/>
    <n v="1.5754475703324808"/>
    <x v="0"/>
    <x v="0"/>
    <x v="0"/>
    <m/>
    <m/>
    <m/>
    <x v="0"/>
    <x v="0"/>
    <x v="0"/>
    <x v="0"/>
    <x v="0"/>
    <x v="0"/>
    <x v="0"/>
    <x v="63"/>
    <x v="12"/>
    <x v="8"/>
    <m/>
    <x v="7"/>
    <x v="0"/>
    <x v="0"/>
    <x v="0"/>
    <x v="0"/>
    <x v="0"/>
    <x v="0"/>
    <x v="0"/>
    <x v="0"/>
    <x v="1"/>
    <x v="0"/>
    <x v="1"/>
    <x v="0"/>
    <x v="0"/>
    <x v="0"/>
    <x v="0"/>
    <x v="1"/>
    <x v="0"/>
    <m/>
    <x v="1"/>
    <x v="1"/>
    <x v="0"/>
    <n v="365"/>
  </r>
  <r>
    <x v="41"/>
    <x v="1"/>
    <x v="15"/>
    <x v="39"/>
    <x v="39"/>
    <n v="3.0625"/>
    <x v="5"/>
    <x v="5"/>
    <x v="10"/>
    <n v="5"/>
    <x v="3"/>
    <x v="1"/>
    <x v="0"/>
    <x v="0"/>
    <m/>
    <x v="0"/>
    <s v="Fish (two trap types that account for 70% of fish caught)"/>
    <m/>
    <m/>
    <x v="1"/>
    <x v="0"/>
    <x v="1"/>
    <x v="1"/>
    <x v="3"/>
    <x v="0"/>
    <x v="0"/>
    <m/>
    <m/>
    <m/>
    <x v="0"/>
    <x v="0"/>
    <x v="9"/>
    <m/>
    <n v="21.45"/>
    <n v="1.5487364620938628"/>
    <x v="0"/>
    <x v="0"/>
    <x v="0"/>
    <m/>
    <m/>
    <m/>
    <x v="0"/>
    <x v="0"/>
    <x v="0"/>
    <x v="0"/>
    <x v="0"/>
    <x v="0"/>
    <x v="0"/>
    <x v="63"/>
    <x v="2"/>
    <x v="8"/>
    <m/>
    <x v="7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366"/>
  </r>
  <r>
    <x v="41"/>
    <x v="1"/>
    <x v="15"/>
    <x v="39"/>
    <x v="39"/>
    <n v="3.0625"/>
    <x v="5"/>
    <x v="5"/>
    <x v="10"/>
    <n v="5"/>
    <x v="3"/>
    <x v="1"/>
    <x v="0"/>
    <x v="0"/>
    <s v="a bunch"/>
    <x v="0"/>
    <s v="AVERAGE"/>
    <s v="all Fish surveyed by 3 methods"/>
    <m/>
    <x v="0"/>
    <x v="0"/>
    <x v="1"/>
    <x v="1"/>
    <x v="3"/>
    <x v="0"/>
    <x v="0"/>
    <m/>
    <m/>
    <m/>
    <x v="0"/>
    <x v="0"/>
    <x v="0"/>
    <m/>
    <m/>
    <n v="1.562092016213172"/>
    <x v="0"/>
    <x v="0"/>
    <x v="0"/>
    <m/>
    <m/>
    <m/>
    <x v="0"/>
    <x v="0"/>
    <x v="0"/>
    <x v="0"/>
    <x v="0"/>
    <x v="0"/>
    <x v="0"/>
    <x v="63"/>
    <x v="2"/>
    <x v="8"/>
    <m/>
    <x v="7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67"/>
  </r>
  <r>
    <x v="65"/>
    <x v="21"/>
    <x v="23"/>
    <x v="60"/>
    <x v="60"/>
    <n v="4"/>
    <x v="25"/>
    <x v="12"/>
    <x v="1"/>
    <m/>
    <x v="22"/>
    <x v="1"/>
    <x v="0"/>
    <x v="0"/>
    <n v="1"/>
    <x v="0"/>
    <s v="Acanthuridae"/>
    <s v="Acanthurus"/>
    <s v="bahianus"/>
    <x v="0"/>
    <x v="0"/>
    <x v="0"/>
    <x v="1"/>
    <x v="0"/>
    <x v="0"/>
    <x v="0"/>
    <n v="7.1"/>
    <n v="19.399999999999999"/>
    <n v="2.732394366197183"/>
    <x v="0"/>
    <x v="0"/>
    <x v="0"/>
    <m/>
    <m/>
    <m/>
    <x v="0"/>
    <x v="0"/>
    <x v="0"/>
    <n v="140"/>
    <n v="132"/>
    <n v="0.94285714285714284"/>
    <x v="0"/>
    <x v="0"/>
    <x v="0"/>
    <x v="0"/>
    <x v="0"/>
    <x v="0"/>
    <x v="0"/>
    <x v="64"/>
    <x v="4"/>
    <x v="2"/>
    <m/>
    <x v="0"/>
    <x v="0"/>
    <x v="0"/>
    <x v="0"/>
    <x v="0"/>
    <x v="0"/>
    <x v="0"/>
    <x v="0"/>
    <x v="0"/>
    <x v="0"/>
    <x v="0"/>
    <x v="0"/>
    <x v="0"/>
    <x v="0"/>
    <x v="0"/>
    <x v="1"/>
    <x v="1"/>
    <x v="9"/>
    <n v="38"/>
    <x v="2"/>
    <x v="5"/>
    <x v="0"/>
    <n v="368"/>
  </r>
  <r>
    <x v="66"/>
    <x v="15"/>
    <x v="3"/>
    <x v="61"/>
    <x v="61"/>
    <n v="0.13700000000000001"/>
    <x v="10"/>
    <x v="11"/>
    <x v="19"/>
    <n v="14"/>
    <x v="3"/>
    <x v="1"/>
    <x v="0"/>
    <x v="0"/>
    <n v="1"/>
    <x v="0"/>
    <s v="abalone"/>
    <s v="Haliotis"/>
    <s v="corrugata"/>
    <x v="0"/>
    <x v="0"/>
    <x v="0"/>
    <x v="1"/>
    <x v="4"/>
    <x v="0"/>
    <x v="0"/>
    <n v="431"/>
    <n v="333"/>
    <n v="0.77262180974477956"/>
    <x v="0"/>
    <x v="0"/>
    <x v="0"/>
    <m/>
    <m/>
    <m/>
    <x v="0"/>
    <x v="0"/>
    <x v="0"/>
    <n v="121.5"/>
    <n v="146.9"/>
    <n v="1.2090534979423868"/>
    <x v="0"/>
    <x v="0"/>
    <x v="0"/>
    <x v="0"/>
    <x v="0"/>
    <x v="0"/>
    <x v="0"/>
    <x v="65"/>
    <x v="4"/>
    <x v="13"/>
    <s v="also has data for legal size, juveniles, cumulative egg potential, and time series data"/>
    <x v="6"/>
    <x v="0"/>
    <x v="0"/>
    <x v="0"/>
    <x v="0"/>
    <x v="0"/>
    <x v="0"/>
    <x v="0"/>
    <x v="1"/>
    <x v="0"/>
    <x v="0"/>
    <x v="0"/>
    <x v="0"/>
    <x v="1"/>
    <x v="1"/>
    <x v="0"/>
    <x v="1"/>
    <x v="0"/>
    <m/>
    <x v="1"/>
    <x v="5"/>
    <x v="1"/>
    <n v="369"/>
  </r>
  <r>
    <x v="67"/>
    <x v="28"/>
    <x v="20"/>
    <x v="62"/>
    <x v="62"/>
    <m/>
    <x v="11"/>
    <x v="13"/>
    <x v="9"/>
    <n v="2"/>
    <x v="3"/>
    <x v="1"/>
    <x v="0"/>
    <x v="0"/>
    <n v="1"/>
    <x v="0"/>
    <s v="Lobster"/>
    <s v="Homarus"/>
    <s v="americanus"/>
    <x v="0"/>
    <x v="0"/>
    <x v="1"/>
    <x v="2"/>
    <x v="1"/>
    <x v="0"/>
    <x v="0"/>
    <n v="4.5"/>
    <n v="28"/>
    <n v="6.2222222222222223"/>
    <x v="0"/>
    <x v="0"/>
    <x v="0"/>
    <m/>
    <m/>
    <m/>
    <x v="0"/>
    <x v="0"/>
    <x v="0"/>
    <n v="68.900000000000006"/>
    <n v="72.099999999999994"/>
    <n v="1.0464441219158198"/>
    <x v="0"/>
    <x v="0"/>
    <x v="0"/>
    <x v="0"/>
    <x v="0"/>
    <x v="0"/>
    <x v="0"/>
    <x v="66"/>
    <x v="0"/>
    <x v="4"/>
    <s v="also has sex ratio data, prop of ovigerous females, and time series data"/>
    <x v="6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70"/>
  </r>
  <r>
    <x v="68"/>
    <x v="28"/>
    <x v="20"/>
    <x v="63"/>
    <x v="63"/>
    <m/>
    <x v="11"/>
    <x v="13"/>
    <x v="9"/>
    <n v="2"/>
    <x v="3"/>
    <x v="1"/>
    <x v="0"/>
    <x v="0"/>
    <n v="1"/>
    <x v="0"/>
    <s v="Lobster"/>
    <s v="Homarus"/>
    <s v="americanus"/>
    <x v="0"/>
    <x v="0"/>
    <x v="1"/>
    <x v="2"/>
    <x v="1"/>
    <x v="0"/>
    <x v="0"/>
    <n v="16.100000000000001"/>
    <n v="16.8"/>
    <n v="1.0434782608695652"/>
    <x v="0"/>
    <x v="0"/>
    <x v="0"/>
    <m/>
    <m/>
    <m/>
    <x v="0"/>
    <x v="0"/>
    <x v="0"/>
    <n v="68"/>
    <n v="73.599999999999994"/>
    <n v="1.0823529411764705"/>
    <x v="0"/>
    <x v="0"/>
    <x v="0"/>
    <x v="0"/>
    <x v="0"/>
    <x v="0"/>
    <x v="0"/>
    <x v="66"/>
    <x v="0"/>
    <x v="4"/>
    <s v="also has sex ratio data, prop of ovigerous females, and time series data"/>
    <x v="6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71"/>
  </r>
  <r>
    <x v="3"/>
    <x v="0"/>
    <x v="0"/>
    <x v="3"/>
    <x v="3"/>
    <n v="0.375"/>
    <x v="3"/>
    <x v="3"/>
    <x v="3"/>
    <n v="9"/>
    <x v="3"/>
    <x v="1"/>
    <x v="0"/>
    <x v="0"/>
    <m/>
    <x v="0"/>
    <s v="large predatory reef fish (Serranidae [Epinephelinae], Lutjanidae, Lethrinidae, and Carangidae)"/>
    <m/>
    <m/>
    <x v="0"/>
    <x v="0"/>
    <x v="1"/>
    <x v="1"/>
    <x v="3"/>
    <x v="0"/>
    <x v="0"/>
    <n v="3.3"/>
    <n v="17.600000000000001"/>
    <n v="5.3333333333333339"/>
    <x v="0"/>
    <x v="0"/>
    <x v="0"/>
    <n v="3.4"/>
    <n v="40.799999999999997"/>
    <n v="12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2"/>
  </r>
  <r>
    <x v="3"/>
    <x v="0"/>
    <x v="0"/>
    <x v="3"/>
    <x v="3"/>
    <n v="0.375"/>
    <x v="1"/>
    <x v="1"/>
    <x v="4"/>
    <n v="5"/>
    <x v="3"/>
    <x v="1"/>
    <x v="0"/>
    <x v="0"/>
    <m/>
    <x v="0"/>
    <s v="large predatory reef fish (Serranidae [Epinephelinae], Lutjanidae, Lethrinidae, and Carangidae)"/>
    <m/>
    <m/>
    <x v="2"/>
    <x v="0"/>
    <x v="1"/>
    <x v="1"/>
    <x v="3"/>
    <x v="0"/>
    <x v="0"/>
    <n v="8.8000000000000007"/>
    <n v="12.9"/>
    <n v="1.4659090909090908"/>
    <x v="0"/>
    <x v="0"/>
    <x v="0"/>
    <n v="8.3000000000000007"/>
    <n v="10"/>
    <n v="1.2048192771084336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3"/>
  </r>
  <r>
    <x v="0"/>
    <x v="0"/>
    <x v="0"/>
    <x v="0"/>
    <x v="0"/>
    <n v="0.22500000000000001"/>
    <x v="0"/>
    <x v="0"/>
    <x v="10"/>
    <n v="18"/>
    <x v="3"/>
    <x v="1"/>
    <x v="0"/>
    <x v="0"/>
    <m/>
    <x v="0"/>
    <s v="large predatory reef fish (Serranidae [Epinephelinae], Lutjanidae, Lethrinidae, and Carangidae)"/>
    <m/>
    <m/>
    <x v="0"/>
    <x v="0"/>
    <x v="1"/>
    <x v="1"/>
    <x v="3"/>
    <x v="0"/>
    <x v="0"/>
    <n v="3.1"/>
    <n v="16.600000000000001"/>
    <n v="5.3548387096774199"/>
    <x v="0"/>
    <x v="0"/>
    <x v="0"/>
    <n v="4"/>
    <n v="51.7"/>
    <n v="12.925000000000001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4"/>
  </r>
  <r>
    <x v="0"/>
    <x v="0"/>
    <x v="0"/>
    <x v="0"/>
    <x v="0"/>
    <n v="0.22500000000000001"/>
    <x v="0"/>
    <x v="0"/>
    <x v="2"/>
    <n v="19"/>
    <x v="3"/>
    <x v="1"/>
    <x v="0"/>
    <x v="0"/>
    <n v="1"/>
    <x v="0"/>
    <s v="Acanthuridae"/>
    <s v="Naso"/>
    <s v="vlamingii"/>
    <x v="0"/>
    <x v="0"/>
    <x v="0"/>
    <x v="0"/>
    <x v="0"/>
    <x v="0"/>
    <x v="0"/>
    <m/>
    <m/>
    <m/>
    <x v="0"/>
    <x v="0"/>
    <x v="0"/>
    <n v="1.2"/>
    <n v="29"/>
    <n v="24.166666666666668"/>
    <x v="0"/>
    <x v="0"/>
    <x v="0"/>
    <m/>
    <m/>
    <m/>
    <x v="0"/>
    <x v="0"/>
    <x v="0"/>
    <x v="0"/>
    <x v="0"/>
    <x v="0"/>
    <x v="0"/>
    <x v="68"/>
    <x v="0"/>
    <x v="13"/>
    <s v="also has data at different distances from reserve boundary"/>
    <x v="2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x v="0"/>
    <x v="0"/>
    <x v="0"/>
    <n v="375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Acanthuridae, Carangidae"/>
    <m/>
    <m/>
    <x v="0"/>
    <x v="0"/>
    <x v="1"/>
    <x v="1"/>
    <x v="3"/>
    <x v="0"/>
    <x v="0"/>
    <m/>
    <m/>
    <m/>
    <x v="0"/>
    <x v="0"/>
    <x v="0"/>
    <n v="5"/>
    <n v="21"/>
    <n v="4.2"/>
    <x v="0"/>
    <x v="0"/>
    <x v="0"/>
    <m/>
    <m/>
    <m/>
    <x v="0"/>
    <x v="0"/>
    <x v="0"/>
    <x v="0"/>
    <x v="0"/>
    <x v="0"/>
    <x v="0"/>
    <x v="69"/>
    <x v="0"/>
    <x v="13"/>
    <s v="also has data at different distances from reserve boundary; also has before after data, but is not comparable to inside outside, so not full BACI"/>
    <x v="3"/>
    <x v="0"/>
    <x v="0"/>
    <x v="0"/>
    <x v="0"/>
    <x v="0"/>
    <x v="0"/>
    <x v="0"/>
    <x v="0"/>
    <x v="1"/>
    <x v="0"/>
    <x v="0"/>
    <x v="0"/>
    <x v="0"/>
    <x v="0"/>
    <x v="0"/>
    <x v="0"/>
    <x v="0"/>
    <m/>
    <x v="1"/>
    <x v="1"/>
    <x v="0"/>
    <n v="376"/>
  </r>
  <r>
    <x v="69"/>
    <x v="0"/>
    <x v="0"/>
    <x v="64"/>
    <x v="64"/>
    <n v="0.2"/>
    <x v="20"/>
    <x v="20"/>
    <x v="20"/>
    <n v="13"/>
    <x v="3"/>
    <x v="1"/>
    <x v="0"/>
    <x v="0"/>
    <m/>
    <x v="0"/>
    <s v="hard coral"/>
    <m/>
    <m/>
    <x v="0"/>
    <x v="0"/>
    <x v="2"/>
    <x v="2"/>
    <x v="9"/>
    <x v="0"/>
    <x v="0"/>
    <n v="37.5"/>
    <n v="46.8"/>
    <n v="1.248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77"/>
  </r>
  <r>
    <x v="69"/>
    <x v="0"/>
    <x v="0"/>
    <x v="64"/>
    <x v="64"/>
    <n v="0.2"/>
    <x v="20"/>
    <x v="20"/>
    <x v="20"/>
    <n v="13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2.2000000000000002"/>
    <n v="20"/>
    <n v="9.0909090909090899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378"/>
  </r>
  <r>
    <x v="70"/>
    <x v="0"/>
    <x v="0"/>
    <x v="65"/>
    <x v="65"/>
    <n v="0.1"/>
    <x v="5"/>
    <x v="5"/>
    <x v="20"/>
    <n v="7"/>
    <x v="3"/>
    <x v="1"/>
    <x v="0"/>
    <x v="0"/>
    <m/>
    <x v="0"/>
    <s v="hard coral"/>
    <m/>
    <m/>
    <x v="0"/>
    <x v="0"/>
    <x v="2"/>
    <x v="2"/>
    <x v="9"/>
    <x v="0"/>
    <x v="0"/>
    <n v="48.8"/>
    <n v="51.2"/>
    <n v="1.049180327868852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79"/>
  </r>
  <r>
    <x v="71"/>
    <x v="0"/>
    <x v="0"/>
    <x v="66"/>
    <x v="66"/>
    <n v="0.06"/>
    <x v="8"/>
    <x v="9"/>
    <x v="20"/>
    <n v="6"/>
    <x v="3"/>
    <x v="1"/>
    <x v="0"/>
    <x v="0"/>
    <m/>
    <x v="0"/>
    <s v="hard coral"/>
    <m/>
    <m/>
    <x v="0"/>
    <x v="0"/>
    <x v="2"/>
    <x v="2"/>
    <x v="9"/>
    <x v="0"/>
    <x v="0"/>
    <n v="28.2"/>
    <n v="52.8"/>
    <n v="1.8723404255319149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0"/>
  </r>
  <r>
    <x v="72"/>
    <x v="0"/>
    <x v="0"/>
    <x v="67"/>
    <x v="67"/>
    <n v="0.06"/>
    <x v="11"/>
    <x v="13"/>
    <x v="20"/>
    <n v="4"/>
    <x v="3"/>
    <x v="1"/>
    <x v="0"/>
    <x v="0"/>
    <m/>
    <x v="0"/>
    <s v="hard coral"/>
    <m/>
    <m/>
    <x v="0"/>
    <x v="0"/>
    <x v="2"/>
    <x v="2"/>
    <x v="9"/>
    <x v="0"/>
    <x v="0"/>
    <n v="18.399999999999999"/>
    <n v="14.4"/>
    <n v="0.7826086956521739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1"/>
  </r>
  <r>
    <x v="73"/>
    <x v="0"/>
    <x v="0"/>
    <x v="68"/>
    <x v="66"/>
    <n v="0.06"/>
    <x v="5"/>
    <x v="5"/>
    <x v="20"/>
    <n v="6"/>
    <x v="3"/>
    <x v="1"/>
    <x v="0"/>
    <x v="0"/>
    <m/>
    <x v="0"/>
    <s v="hard coral"/>
    <m/>
    <m/>
    <x v="0"/>
    <x v="0"/>
    <x v="2"/>
    <x v="2"/>
    <x v="9"/>
    <x v="0"/>
    <x v="0"/>
    <n v="4.5"/>
    <n v="14.5"/>
    <n v="3.2222222222222223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2"/>
  </r>
  <r>
    <x v="74"/>
    <x v="0"/>
    <x v="0"/>
    <x v="0"/>
    <x v="65"/>
    <n v="0.08"/>
    <x v="5"/>
    <x v="5"/>
    <x v="20"/>
    <n v="7"/>
    <x v="3"/>
    <x v="1"/>
    <x v="0"/>
    <x v="0"/>
    <m/>
    <x v="0"/>
    <s v="hard coral"/>
    <m/>
    <m/>
    <x v="0"/>
    <x v="0"/>
    <x v="2"/>
    <x v="2"/>
    <x v="9"/>
    <x v="0"/>
    <x v="0"/>
    <n v="25.6"/>
    <n v="25.8"/>
    <n v="1.007812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3"/>
  </r>
  <r>
    <x v="75"/>
    <x v="0"/>
    <x v="0"/>
    <x v="65"/>
    <x v="68"/>
    <n v="0.2"/>
    <x v="2"/>
    <x v="2"/>
    <x v="20"/>
    <n v="9"/>
    <x v="3"/>
    <x v="1"/>
    <x v="0"/>
    <x v="0"/>
    <m/>
    <x v="0"/>
    <s v="hard coral"/>
    <m/>
    <m/>
    <x v="0"/>
    <x v="0"/>
    <x v="2"/>
    <x v="2"/>
    <x v="9"/>
    <x v="0"/>
    <x v="0"/>
    <n v="25.3"/>
    <n v="27.8"/>
    <n v="1.098814229249012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4"/>
  </r>
  <r>
    <x v="75"/>
    <x v="0"/>
    <x v="0"/>
    <x v="65"/>
    <x v="68"/>
    <n v="0.2"/>
    <x v="2"/>
    <x v="2"/>
    <x v="20"/>
    <n v="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0.2"/>
    <n v="5.8"/>
    <n v="29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385"/>
  </r>
  <r>
    <x v="76"/>
    <x v="0"/>
    <x v="0"/>
    <x v="69"/>
    <x v="69"/>
    <n v="0.09"/>
    <x v="26"/>
    <x v="25"/>
    <x v="20"/>
    <n v="2"/>
    <x v="3"/>
    <x v="1"/>
    <x v="0"/>
    <x v="0"/>
    <m/>
    <x v="0"/>
    <s v="hard coral"/>
    <m/>
    <m/>
    <x v="0"/>
    <x v="0"/>
    <x v="2"/>
    <x v="2"/>
    <x v="9"/>
    <x v="0"/>
    <x v="0"/>
    <n v="16.600000000000001"/>
    <n v="5.9"/>
    <n v="0.35542168674698793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6"/>
  </r>
  <r>
    <x v="77"/>
    <x v="0"/>
    <x v="0"/>
    <x v="70"/>
    <x v="70"/>
    <n v="8.5000000000000006E-2"/>
    <x v="26"/>
    <x v="25"/>
    <x v="20"/>
    <n v="1"/>
    <x v="3"/>
    <x v="1"/>
    <x v="0"/>
    <x v="0"/>
    <m/>
    <x v="0"/>
    <s v="hard coral"/>
    <m/>
    <m/>
    <x v="0"/>
    <x v="0"/>
    <x v="2"/>
    <x v="2"/>
    <x v="9"/>
    <x v="0"/>
    <x v="0"/>
    <n v="12.8"/>
    <n v="13.9"/>
    <n v="1.085937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7"/>
  </r>
  <r>
    <x v="3"/>
    <x v="0"/>
    <x v="0"/>
    <x v="3"/>
    <x v="3"/>
    <n v="0.375"/>
    <x v="3"/>
    <x v="3"/>
    <x v="3"/>
    <n v="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3"/>
    <n v="30.1"/>
    <n v="10.033333333333333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88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4.8"/>
    <n v="29.1"/>
    <n v="6.0625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89"/>
  </r>
  <r>
    <x v="0"/>
    <x v="0"/>
    <x v="0"/>
    <x v="0"/>
    <x v="0"/>
    <n v="0.22500000000000001"/>
    <x v="0"/>
    <x v="0"/>
    <x v="21"/>
    <n v="9"/>
    <x v="3"/>
    <x v="1"/>
    <x v="0"/>
    <x v="0"/>
    <m/>
    <x v="0"/>
    <s v="hard coral"/>
    <m/>
    <m/>
    <x v="0"/>
    <x v="0"/>
    <x v="2"/>
    <x v="2"/>
    <x v="9"/>
    <x v="0"/>
    <x v="0"/>
    <n v="17.5"/>
    <n v="53.6"/>
    <n v="3.0628571428571427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90"/>
  </r>
  <r>
    <x v="78"/>
    <x v="15"/>
    <x v="3"/>
    <x v="71"/>
    <x v="71"/>
    <n v="0.129"/>
    <x v="23"/>
    <x v="12"/>
    <x v="22"/>
    <m/>
    <x v="3"/>
    <x v="1"/>
    <x v="0"/>
    <x v="0"/>
    <m/>
    <x v="0"/>
    <s v="Rockfishes"/>
    <m/>
    <m/>
    <x v="0"/>
    <x v="0"/>
    <x v="1"/>
    <x v="1"/>
    <x v="3"/>
    <x v="0"/>
    <x v="0"/>
    <n v="7212"/>
    <n v="5635"/>
    <n v="0.78133666112035494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s v="also has size structure data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0"/>
    <n v="391"/>
  </r>
  <r>
    <x v="78"/>
    <x v="15"/>
    <x v="3"/>
    <x v="71"/>
    <x v="71"/>
    <n v="0.129"/>
    <x v="23"/>
    <x v="12"/>
    <x v="22"/>
    <m/>
    <x v="3"/>
    <x v="1"/>
    <x v="0"/>
    <x v="0"/>
    <n v="1"/>
    <x v="0"/>
    <s v="Sebastidae"/>
    <s v="Sebastes"/>
    <s v="levis"/>
    <x v="1"/>
    <x v="0"/>
    <x v="3"/>
    <x v="1"/>
    <x v="4"/>
    <x v="0"/>
    <x v="0"/>
    <n v="12"/>
    <n v="96"/>
    <n v="8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m/>
    <x v="6"/>
    <x v="0"/>
    <x v="0"/>
    <x v="0"/>
    <x v="0"/>
    <x v="0"/>
    <x v="0"/>
    <x v="0"/>
    <x v="1"/>
    <x v="0"/>
    <x v="0"/>
    <x v="1"/>
    <x v="0"/>
    <x v="0"/>
    <x v="0"/>
    <x v="1"/>
    <x v="1"/>
    <x v="0"/>
    <n v="100"/>
    <x v="3"/>
    <x v="7"/>
    <x v="0"/>
    <n v="392"/>
  </r>
  <r>
    <x v="78"/>
    <x v="15"/>
    <x v="3"/>
    <x v="71"/>
    <x v="71"/>
    <n v="0.129"/>
    <x v="23"/>
    <x v="12"/>
    <x v="22"/>
    <m/>
    <x v="3"/>
    <x v="1"/>
    <x v="0"/>
    <x v="0"/>
    <n v="1"/>
    <x v="0"/>
    <s v="Sebastidae"/>
    <s v="Sebastes"/>
    <s v="paucispinis"/>
    <x v="1"/>
    <x v="0"/>
    <x v="3"/>
    <x v="1"/>
    <x v="4"/>
    <x v="0"/>
    <x v="0"/>
    <n v="70"/>
    <n v="1225"/>
    <n v="17.5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n v="91"/>
    <x v="0"/>
    <x v="8"/>
    <x v="0"/>
    <n v="393"/>
  </r>
  <r>
    <x v="48"/>
    <x v="0"/>
    <x v="4"/>
    <x v="9"/>
    <x v="9"/>
    <n v="3.5"/>
    <x v="0"/>
    <x v="23"/>
    <x v="14"/>
    <n v="15"/>
    <x v="3"/>
    <x v="1"/>
    <x v="0"/>
    <x v="0"/>
    <n v="1"/>
    <x v="0"/>
    <s v="urchin"/>
    <s v="Evechinus"/>
    <s v="chloroticus"/>
    <x v="1"/>
    <x v="0"/>
    <x v="1"/>
    <x v="1"/>
    <x v="3"/>
    <x v="0"/>
    <x v="0"/>
    <n v="1.7"/>
    <n v="1"/>
    <n v="0.58823529411764708"/>
    <x v="0"/>
    <x v="0"/>
    <x v="0"/>
    <m/>
    <m/>
    <m/>
    <x v="0"/>
    <x v="0"/>
    <x v="0"/>
    <n v="42"/>
    <n v="46.4"/>
    <n v="1.1047619047619048"/>
    <x v="0"/>
    <x v="0"/>
    <x v="0"/>
    <x v="0"/>
    <x v="0"/>
    <x v="0"/>
    <x v="0"/>
    <x v="72"/>
    <x v="0"/>
    <x v="2"/>
    <s v="also has survival data and size structure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94"/>
  </r>
  <r>
    <x v="48"/>
    <x v="0"/>
    <x v="4"/>
    <x v="9"/>
    <x v="9"/>
    <n v="3.5"/>
    <x v="0"/>
    <x v="23"/>
    <x v="14"/>
    <n v="15"/>
    <x v="3"/>
    <x v="1"/>
    <x v="0"/>
    <x v="0"/>
    <m/>
    <x v="0"/>
    <s v="Coralline turf"/>
    <m/>
    <m/>
    <x v="1"/>
    <x v="0"/>
    <x v="2"/>
    <x v="5"/>
    <x v="3"/>
    <x v="0"/>
    <x v="0"/>
    <n v="10.1"/>
    <n v="20.3"/>
    <n v="2.0099009900990099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5"/>
  </r>
  <r>
    <x v="48"/>
    <x v="0"/>
    <x v="4"/>
    <x v="9"/>
    <x v="9"/>
    <n v="3.5"/>
    <x v="0"/>
    <x v="23"/>
    <x v="14"/>
    <n v="15"/>
    <x v="3"/>
    <x v="1"/>
    <x v="0"/>
    <x v="0"/>
    <m/>
    <x v="0"/>
    <s v="shallow Fucoids"/>
    <m/>
    <m/>
    <x v="1"/>
    <x v="0"/>
    <x v="2"/>
    <x v="5"/>
    <x v="3"/>
    <x v="0"/>
    <x v="0"/>
    <n v="5.13"/>
    <n v="7.5"/>
    <n v="1.4619883040935673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6"/>
  </r>
  <r>
    <x v="48"/>
    <x v="0"/>
    <x v="4"/>
    <x v="9"/>
    <x v="9"/>
    <n v="3.5"/>
    <x v="0"/>
    <x v="23"/>
    <x v="14"/>
    <n v="15"/>
    <x v="3"/>
    <x v="1"/>
    <x v="0"/>
    <x v="0"/>
    <m/>
    <x v="0"/>
    <s v="Kelp forest"/>
    <m/>
    <m/>
    <x v="1"/>
    <x v="0"/>
    <x v="2"/>
    <x v="5"/>
    <x v="3"/>
    <x v="0"/>
    <x v="0"/>
    <n v="22.25"/>
    <n v="25.43"/>
    <n v="1.1429213483146068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7"/>
  </r>
  <r>
    <x v="48"/>
    <x v="0"/>
    <x v="4"/>
    <x v="9"/>
    <x v="9"/>
    <n v="3.5"/>
    <x v="0"/>
    <x v="23"/>
    <x v="14"/>
    <n v="15"/>
    <x v="3"/>
    <x v="1"/>
    <x v="0"/>
    <x v="0"/>
    <s v="a bunch"/>
    <x v="0"/>
    <s v="AVERAGE"/>
    <s v="Algae and urchin"/>
    <m/>
    <x v="0"/>
    <x v="0"/>
    <x v="1"/>
    <x v="1"/>
    <x v="3"/>
    <x v="0"/>
    <x v="0"/>
    <m/>
    <m/>
    <n v="1.3007614841562078"/>
    <x v="0"/>
    <x v="0"/>
    <x v="0"/>
    <m/>
    <m/>
    <m/>
    <x v="0"/>
    <x v="0"/>
    <x v="0"/>
    <m/>
    <m/>
    <n v="1.1047619047619048"/>
    <x v="0"/>
    <x v="0"/>
    <x v="0"/>
    <x v="0"/>
    <x v="0"/>
    <x v="0"/>
    <x v="0"/>
    <x v="72"/>
    <x v="2"/>
    <x v="2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98"/>
  </r>
  <r>
    <x v="8"/>
    <x v="0"/>
    <x v="4"/>
    <x v="8"/>
    <x v="8"/>
    <n v="5.49"/>
    <x v="7"/>
    <x v="7"/>
    <x v="14"/>
    <n v="22"/>
    <x v="3"/>
    <x v="1"/>
    <x v="0"/>
    <x v="0"/>
    <n v="1"/>
    <x v="0"/>
    <s v="urchin"/>
    <s v="Evechinus"/>
    <s v="chloroticus"/>
    <x v="1"/>
    <x v="0"/>
    <x v="1"/>
    <x v="1"/>
    <x v="3"/>
    <x v="0"/>
    <x v="0"/>
    <n v="3.5"/>
    <n v="1"/>
    <n v="0.2857142857142857"/>
    <x v="0"/>
    <x v="0"/>
    <x v="0"/>
    <m/>
    <m/>
    <m/>
    <x v="0"/>
    <x v="0"/>
    <x v="0"/>
    <n v="41.4"/>
    <n v="54.4"/>
    <n v="1.3140096618357489"/>
    <x v="0"/>
    <x v="0"/>
    <x v="0"/>
    <x v="0"/>
    <x v="0"/>
    <x v="0"/>
    <x v="0"/>
    <x v="72"/>
    <x v="0"/>
    <x v="2"/>
    <s v="also has survival data and size structure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99"/>
  </r>
  <r>
    <x v="8"/>
    <x v="0"/>
    <x v="4"/>
    <x v="8"/>
    <x v="8"/>
    <n v="5.49"/>
    <x v="7"/>
    <x v="7"/>
    <x v="14"/>
    <n v="22"/>
    <x v="3"/>
    <x v="1"/>
    <x v="0"/>
    <x v="0"/>
    <m/>
    <x v="0"/>
    <s v="Coralline turf"/>
    <m/>
    <m/>
    <x v="1"/>
    <x v="0"/>
    <x v="2"/>
    <x v="5"/>
    <x v="3"/>
    <x v="0"/>
    <x v="0"/>
    <n v="10"/>
    <n v="26.2"/>
    <n v="2.62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0"/>
  </r>
  <r>
    <x v="8"/>
    <x v="0"/>
    <x v="4"/>
    <x v="8"/>
    <x v="8"/>
    <n v="5.49"/>
    <x v="7"/>
    <x v="7"/>
    <x v="14"/>
    <n v="22"/>
    <x v="3"/>
    <x v="1"/>
    <x v="0"/>
    <x v="0"/>
    <m/>
    <x v="0"/>
    <s v="shallow Fucoids"/>
    <m/>
    <m/>
    <x v="1"/>
    <x v="0"/>
    <x v="2"/>
    <x v="5"/>
    <x v="3"/>
    <x v="0"/>
    <x v="0"/>
    <n v="3.25"/>
    <n v="8.1300000000000008"/>
    <n v="2.5015384615384617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1"/>
  </r>
  <r>
    <x v="8"/>
    <x v="0"/>
    <x v="4"/>
    <x v="8"/>
    <x v="8"/>
    <n v="5.49"/>
    <x v="7"/>
    <x v="7"/>
    <x v="14"/>
    <n v="22"/>
    <x v="3"/>
    <x v="1"/>
    <x v="0"/>
    <x v="0"/>
    <m/>
    <x v="0"/>
    <s v="Kelp forest"/>
    <m/>
    <m/>
    <x v="1"/>
    <x v="0"/>
    <x v="2"/>
    <x v="5"/>
    <x v="3"/>
    <x v="0"/>
    <x v="0"/>
    <n v="19.25"/>
    <n v="22.88"/>
    <n v="1.1885714285714286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2"/>
  </r>
  <r>
    <x v="8"/>
    <x v="0"/>
    <x v="4"/>
    <x v="8"/>
    <x v="8"/>
    <n v="5.49"/>
    <x v="7"/>
    <x v="7"/>
    <x v="14"/>
    <n v="22"/>
    <x v="3"/>
    <x v="1"/>
    <x v="0"/>
    <x v="0"/>
    <s v="a bunch"/>
    <x v="0"/>
    <s v="AVERAGE"/>
    <s v="Algae and urchin"/>
    <m/>
    <x v="0"/>
    <x v="0"/>
    <x v="1"/>
    <x v="1"/>
    <x v="3"/>
    <x v="0"/>
    <x v="0"/>
    <m/>
    <m/>
    <n v="1.648956043956044"/>
    <x v="0"/>
    <x v="0"/>
    <x v="0"/>
    <m/>
    <m/>
    <m/>
    <x v="0"/>
    <x v="0"/>
    <x v="0"/>
    <m/>
    <m/>
    <n v="1.3140096618357489"/>
    <x v="0"/>
    <x v="0"/>
    <x v="0"/>
    <x v="0"/>
    <x v="0"/>
    <x v="0"/>
    <x v="0"/>
    <x v="72"/>
    <x v="2"/>
    <x v="2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03"/>
  </r>
  <r>
    <x v="8"/>
    <x v="0"/>
    <x v="4"/>
    <x v="8"/>
    <x v="8"/>
    <n v="5.49"/>
    <x v="7"/>
    <x v="7"/>
    <x v="10"/>
    <n v="24"/>
    <x v="3"/>
    <x v="1"/>
    <x v="0"/>
    <x v="0"/>
    <n v="1"/>
    <x v="0"/>
    <s v="urchin"/>
    <s v="Evechinus"/>
    <s v="chloroticus"/>
    <x v="1"/>
    <x v="0"/>
    <x v="1"/>
    <x v="1"/>
    <x v="3"/>
    <x v="0"/>
    <x v="0"/>
    <n v="1.84"/>
    <n v="1"/>
    <n v="0.54347826086956519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also has size structure data"/>
    <x v="2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404"/>
  </r>
  <r>
    <x v="8"/>
    <x v="0"/>
    <x v="4"/>
    <x v="8"/>
    <x v="8"/>
    <n v="5.49"/>
    <x v="7"/>
    <x v="7"/>
    <x v="10"/>
    <n v="24"/>
    <x v="3"/>
    <x v="1"/>
    <x v="0"/>
    <x v="0"/>
    <n v="1"/>
    <x v="0"/>
    <s v="algae"/>
    <s v="Carpophyllum"/>
    <s v="maschalocarpum"/>
    <x v="1"/>
    <x v="0"/>
    <x v="2"/>
    <x v="5"/>
    <x v="3"/>
    <x v="0"/>
    <x v="0"/>
    <n v="3.8"/>
    <n v="4.4000000000000004"/>
    <n v="1.157894736842105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405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turfing algae"/>
    <m/>
    <x v="1"/>
    <x v="0"/>
    <x v="2"/>
    <x v="5"/>
    <x v="3"/>
    <x v="0"/>
    <x v="0"/>
    <n v="2.6"/>
    <n v="4"/>
    <n v="1.538461538461538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6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mixed algae"/>
    <m/>
    <x v="1"/>
    <x v="0"/>
    <x v="2"/>
    <x v="5"/>
    <x v="3"/>
    <x v="0"/>
    <x v="0"/>
    <n v="5.0999999999999996"/>
    <n v="11.6"/>
    <n v="2.2745098039215685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7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kelp forest"/>
    <m/>
    <x v="1"/>
    <x v="0"/>
    <x v="2"/>
    <x v="5"/>
    <x v="3"/>
    <x v="0"/>
    <x v="0"/>
    <n v="11.1"/>
    <n v="24.1"/>
    <n v="2.1711711711711712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8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Cookia"/>
    <s v="sulcata"/>
    <x v="1"/>
    <x v="0"/>
    <x v="1"/>
    <x v="2"/>
    <x v="3"/>
    <x v="0"/>
    <x v="0"/>
    <n v="1"/>
    <n v="3"/>
    <n v="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, 200 and 2001 separately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09"/>
  </r>
  <r>
    <x v="8"/>
    <x v="0"/>
    <x v="4"/>
    <x v="8"/>
    <x v="8"/>
    <n v="5.49"/>
    <x v="7"/>
    <x v="7"/>
    <x v="10"/>
    <n v="24"/>
    <x v="3"/>
    <x v="1"/>
    <x v="0"/>
    <x v="0"/>
    <n v="1"/>
    <x v="0"/>
    <s v="limpet"/>
    <s v="Cellana"/>
    <s v="stellifera"/>
    <x v="1"/>
    <x v="0"/>
    <x v="0"/>
    <x v="2"/>
    <x v="3"/>
    <x v="0"/>
    <x v="0"/>
    <n v="2.5"/>
    <n v="1"/>
    <n v="0.4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, 200 and 2001 separately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0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Trochus"/>
    <s v="viridis"/>
    <x v="1"/>
    <x v="0"/>
    <x v="1"/>
    <x v="2"/>
    <x v="3"/>
    <x v="0"/>
    <x v="0"/>
    <n v="8.1999999999999993"/>
    <n v="4.9000000000000004"/>
    <n v="0.59756097560975618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1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Cantharidus"/>
    <s v="purpureus"/>
    <x v="1"/>
    <x v="0"/>
    <x v="1"/>
    <x v="2"/>
    <x v="3"/>
    <x v="0"/>
    <x v="0"/>
    <n v="3.1"/>
    <n v="5.7"/>
    <n v="1.8387096774193548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2"/>
  </r>
  <r>
    <x v="8"/>
    <x v="0"/>
    <x v="4"/>
    <x v="8"/>
    <x v="8"/>
    <n v="5.49"/>
    <x v="7"/>
    <x v="7"/>
    <x v="10"/>
    <n v="24"/>
    <x v="3"/>
    <x v="1"/>
    <x v="0"/>
    <x v="0"/>
    <m/>
    <x v="0"/>
    <s v="AVERAGE"/>
    <s v="Algae and inverts (urchin, gastropods, limpet)"/>
    <m/>
    <x v="0"/>
    <x v="0"/>
    <x v="1"/>
    <x v="1"/>
    <x v="3"/>
    <x v="0"/>
    <x v="0"/>
    <m/>
    <m/>
    <n v="1.5024206849216732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13"/>
  </r>
  <r>
    <x v="8"/>
    <x v="0"/>
    <x v="4"/>
    <x v="8"/>
    <x v="8"/>
    <n v="5.49"/>
    <x v="7"/>
    <x v="7"/>
    <x v="2"/>
    <n v="25"/>
    <x v="3"/>
    <x v="1"/>
    <x v="0"/>
    <x v="0"/>
    <m/>
    <x v="0"/>
    <s v="algae"/>
    <s v="top 10 algal taxa in discriminating reserve from non reserves"/>
    <m/>
    <x v="0"/>
    <x v="0"/>
    <x v="2"/>
    <x v="5"/>
    <x v="3"/>
    <x v="0"/>
    <x v="0"/>
    <m/>
    <m/>
    <m/>
    <x v="0"/>
    <x v="0"/>
    <x v="0"/>
    <n v="9.1999999999999993"/>
    <n v="37.700000000000003"/>
    <n v="4.0978260869565224"/>
    <x v="0"/>
    <x v="0"/>
    <x v="0"/>
    <m/>
    <m/>
    <m/>
    <x v="0"/>
    <x v="0"/>
    <x v="0"/>
    <x v="0"/>
    <x v="0"/>
    <x v="0"/>
    <x v="0"/>
    <x v="73"/>
    <x v="13"/>
    <x v="4"/>
    <s v="also has species level algal data"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0"/>
    <x v="4"/>
    <n v="414"/>
  </r>
  <r>
    <x v="53"/>
    <x v="5"/>
    <x v="8"/>
    <x v="72"/>
    <x v="72"/>
    <n v="3"/>
    <x v="23"/>
    <x v="12"/>
    <x v="0"/>
    <n v="14"/>
    <x v="3"/>
    <x v="1"/>
    <x v="0"/>
    <x v="0"/>
    <n v="1"/>
    <x v="0"/>
    <s v="octocoral"/>
    <s v="Corallium"/>
    <s v="rubrum"/>
    <x v="0"/>
    <x v="0"/>
    <x v="2"/>
    <x v="2"/>
    <x v="1"/>
    <x v="0"/>
    <x v="0"/>
    <m/>
    <m/>
    <m/>
    <x v="0"/>
    <x v="0"/>
    <x v="0"/>
    <m/>
    <m/>
    <m/>
    <x v="0"/>
    <x v="0"/>
    <x v="0"/>
    <n v="27.5"/>
    <n v="41.9"/>
    <n v="1.5236363636363637"/>
    <x v="0"/>
    <x v="0"/>
    <x v="0"/>
    <x v="0"/>
    <x v="0"/>
    <x v="0"/>
    <x v="0"/>
    <x v="74"/>
    <x v="4"/>
    <x v="7"/>
    <s v="also has size structure data"/>
    <x v="1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3"/>
    <x v="1"/>
    <n v="415"/>
  </r>
  <r>
    <x v="0"/>
    <x v="0"/>
    <x v="0"/>
    <x v="0"/>
    <x v="0"/>
    <n v="0.22500000000000001"/>
    <x v="0"/>
    <x v="26"/>
    <x v="23"/>
    <n v="7"/>
    <x v="3"/>
    <x v="1"/>
    <x v="0"/>
    <x v="0"/>
    <m/>
    <x v="0"/>
    <s v="soft coral"/>
    <m/>
    <m/>
    <x v="1"/>
    <x v="0"/>
    <x v="2"/>
    <x v="2"/>
    <x v="3"/>
    <x v="0"/>
    <x v="0"/>
    <n v="27.6"/>
    <n v="23.95"/>
    <n v="0.86775362318840576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16"/>
  </r>
  <r>
    <x v="0"/>
    <x v="0"/>
    <x v="0"/>
    <x v="0"/>
    <x v="0"/>
    <n v="0.22500000000000001"/>
    <x v="0"/>
    <x v="26"/>
    <x v="23"/>
    <n v="7"/>
    <x v="3"/>
    <x v="1"/>
    <x v="0"/>
    <x v="0"/>
    <m/>
    <x v="0"/>
    <s v="hard coral"/>
    <m/>
    <m/>
    <x v="1"/>
    <x v="0"/>
    <x v="2"/>
    <x v="2"/>
    <x v="9"/>
    <x v="10"/>
    <x v="17"/>
    <n v="10"/>
    <n v="12.5"/>
    <n v="0.52254098360655743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17"/>
  </r>
  <r>
    <x v="0"/>
    <x v="0"/>
    <x v="0"/>
    <x v="0"/>
    <x v="0"/>
    <n v="0.22500000000000001"/>
    <x v="0"/>
    <x v="26"/>
    <x v="23"/>
    <n v="7"/>
    <x v="3"/>
    <x v="1"/>
    <x v="0"/>
    <x v="0"/>
    <n v="126"/>
    <x v="0"/>
    <s v="all fish"/>
    <m/>
    <m/>
    <x v="1"/>
    <x v="0"/>
    <x v="1"/>
    <x v="1"/>
    <x v="3"/>
    <x v="0"/>
    <x v="18"/>
    <m/>
    <n v="5214"/>
    <n v="2.4341736694677869"/>
    <x v="0"/>
    <x v="0"/>
    <x v="0"/>
    <m/>
    <m/>
    <m/>
    <x v="0"/>
    <x v="0"/>
    <x v="0"/>
    <m/>
    <m/>
    <m/>
    <x v="0"/>
    <x v="0"/>
    <x v="3"/>
    <x v="0"/>
    <x v="13"/>
    <x v="14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18"/>
  </r>
  <r>
    <x v="0"/>
    <x v="0"/>
    <x v="0"/>
    <x v="0"/>
    <x v="0"/>
    <n v="0.22500000000000001"/>
    <x v="0"/>
    <x v="26"/>
    <x v="23"/>
    <n v="7"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27482275875425"/>
    <x v="0"/>
    <x v="0"/>
    <x v="0"/>
    <m/>
    <m/>
    <m/>
    <x v="0"/>
    <x v="0"/>
    <x v="0"/>
    <m/>
    <m/>
    <m/>
    <x v="0"/>
    <x v="0"/>
    <x v="0"/>
    <x v="0"/>
    <x v="0"/>
    <x v="14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19"/>
  </r>
  <r>
    <x v="1"/>
    <x v="0"/>
    <x v="0"/>
    <x v="1"/>
    <x v="1"/>
    <n v="0.08"/>
    <x v="1"/>
    <x v="1"/>
    <x v="9"/>
    <n v="13"/>
    <x v="3"/>
    <x v="1"/>
    <x v="0"/>
    <x v="0"/>
    <m/>
    <x v="0"/>
    <s v="soft coral"/>
    <m/>
    <m/>
    <x v="1"/>
    <x v="0"/>
    <x v="2"/>
    <x v="2"/>
    <x v="3"/>
    <x v="0"/>
    <x v="0"/>
    <n v="6.7"/>
    <n v="6.3"/>
    <n v="0.94029850746268651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20"/>
  </r>
  <r>
    <x v="1"/>
    <x v="0"/>
    <x v="0"/>
    <x v="1"/>
    <x v="1"/>
    <n v="0.08"/>
    <x v="1"/>
    <x v="1"/>
    <x v="9"/>
    <n v="13"/>
    <x v="3"/>
    <x v="1"/>
    <x v="0"/>
    <x v="0"/>
    <m/>
    <x v="0"/>
    <s v="hard coral"/>
    <m/>
    <m/>
    <x v="1"/>
    <x v="0"/>
    <x v="2"/>
    <x v="2"/>
    <x v="9"/>
    <x v="11"/>
    <x v="19"/>
    <n v="6.85"/>
    <n v="9.75"/>
    <n v="1.4764020492360701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21"/>
  </r>
  <r>
    <x v="1"/>
    <x v="0"/>
    <x v="0"/>
    <x v="1"/>
    <x v="1"/>
    <n v="0.08"/>
    <x v="1"/>
    <x v="1"/>
    <x v="9"/>
    <n v="13"/>
    <x v="3"/>
    <x v="1"/>
    <x v="0"/>
    <x v="0"/>
    <n v="126"/>
    <x v="0"/>
    <s v="all fish"/>
    <m/>
    <m/>
    <x v="1"/>
    <x v="0"/>
    <x v="1"/>
    <x v="1"/>
    <x v="3"/>
    <x v="12"/>
    <x v="20"/>
    <n v="3314"/>
    <n v="4200"/>
    <n v="1.4417622208811105"/>
    <x v="0"/>
    <x v="0"/>
    <x v="0"/>
    <m/>
    <m/>
    <m/>
    <x v="0"/>
    <x v="0"/>
    <x v="0"/>
    <m/>
    <m/>
    <m/>
    <x v="0"/>
    <x v="3"/>
    <x v="4"/>
    <x v="13"/>
    <x v="14"/>
    <x v="15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1"/>
    <x v="0"/>
    <n v="422"/>
  </r>
  <r>
    <x v="1"/>
    <x v="0"/>
    <x v="0"/>
    <x v="1"/>
    <x v="1"/>
    <n v="0.08"/>
    <x v="1"/>
    <x v="1"/>
    <x v="9"/>
    <n v="13"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2861542591932891"/>
    <x v="0"/>
    <x v="0"/>
    <x v="0"/>
    <m/>
    <m/>
    <m/>
    <x v="0"/>
    <x v="0"/>
    <x v="0"/>
    <m/>
    <m/>
    <m/>
    <x v="0"/>
    <x v="0"/>
    <x v="0"/>
    <x v="0"/>
    <x v="0"/>
    <x v="15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23"/>
  </r>
  <r>
    <x v="79"/>
    <x v="0"/>
    <x v="0"/>
    <x v="73"/>
    <x v="73"/>
    <n v="0.3"/>
    <x v="27"/>
    <x v="26"/>
    <x v="9"/>
    <m/>
    <x v="3"/>
    <x v="1"/>
    <x v="0"/>
    <x v="0"/>
    <m/>
    <x v="0"/>
    <s v="soft coral"/>
    <m/>
    <m/>
    <x v="1"/>
    <x v="0"/>
    <x v="2"/>
    <x v="2"/>
    <x v="3"/>
    <x v="0"/>
    <x v="0"/>
    <n v="15"/>
    <n v="11.5"/>
    <n v="0.76666666666666672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24"/>
  </r>
  <r>
    <x v="79"/>
    <x v="0"/>
    <x v="0"/>
    <x v="73"/>
    <x v="73"/>
    <n v="0.3"/>
    <x v="27"/>
    <x v="26"/>
    <x v="9"/>
    <m/>
    <x v="3"/>
    <x v="1"/>
    <x v="0"/>
    <x v="0"/>
    <m/>
    <x v="0"/>
    <s v="hard coral"/>
    <m/>
    <m/>
    <x v="1"/>
    <x v="0"/>
    <x v="2"/>
    <x v="2"/>
    <x v="9"/>
    <x v="13"/>
    <x v="21"/>
    <n v="5"/>
    <n v="4.75"/>
    <n v="0.70370370370370372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25"/>
  </r>
  <r>
    <x v="79"/>
    <x v="0"/>
    <x v="0"/>
    <x v="73"/>
    <x v="73"/>
    <n v="0.3"/>
    <x v="27"/>
    <x v="26"/>
    <x v="9"/>
    <m/>
    <x v="3"/>
    <x v="1"/>
    <x v="0"/>
    <x v="0"/>
    <n v="126"/>
    <x v="0"/>
    <s v="all fish"/>
    <m/>
    <m/>
    <x v="1"/>
    <x v="0"/>
    <x v="1"/>
    <x v="1"/>
    <x v="3"/>
    <x v="14"/>
    <x v="22"/>
    <n v="810"/>
    <n v="2476"/>
    <n v="3.1436029629629627"/>
    <x v="0"/>
    <x v="0"/>
    <x v="0"/>
    <m/>
    <m/>
    <m/>
    <x v="0"/>
    <x v="0"/>
    <x v="0"/>
    <m/>
    <m/>
    <m/>
    <x v="0"/>
    <x v="4"/>
    <x v="5"/>
    <x v="14"/>
    <x v="15"/>
    <x v="16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1"/>
    <x v="0"/>
    <n v="426"/>
  </r>
  <r>
    <x v="79"/>
    <x v="0"/>
    <x v="0"/>
    <x v="73"/>
    <x v="73"/>
    <n v="0.3"/>
    <x v="27"/>
    <x v="26"/>
    <x v="9"/>
    <m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5379911111111111"/>
    <x v="0"/>
    <x v="0"/>
    <x v="0"/>
    <m/>
    <m/>
    <m/>
    <x v="0"/>
    <x v="0"/>
    <x v="0"/>
    <m/>
    <m/>
    <m/>
    <x v="0"/>
    <x v="0"/>
    <x v="0"/>
    <x v="0"/>
    <x v="0"/>
    <x v="16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27"/>
  </r>
  <r>
    <x v="80"/>
    <x v="29"/>
    <x v="12"/>
    <x v="74"/>
    <x v="74"/>
    <n v="13.49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6.9"/>
    <n v="24.1"/>
    <n v="3.4927536231884058"/>
    <x v="0"/>
    <x v="0"/>
    <x v="0"/>
    <n v="4.2"/>
    <n v="8.9"/>
    <n v="2.1190476190476191"/>
    <x v="0"/>
    <x v="0"/>
    <x v="0"/>
    <n v="15"/>
    <n v="20"/>
    <n v="1.3333333333333333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28"/>
  </r>
  <r>
    <x v="80"/>
    <x v="29"/>
    <x v="12"/>
    <x v="74"/>
    <x v="74"/>
    <n v="13.49"/>
    <x v="20"/>
    <x v="20"/>
    <x v="10"/>
    <n v="9"/>
    <x v="3"/>
    <x v="1"/>
    <x v="0"/>
    <x v="0"/>
    <m/>
    <x v="0"/>
    <s v="Lutjanidae"/>
    <s v="recreationally targeted species only"/>
    <m/>
    <x v="1"/>
    <x v="0"/>
    <x v="1"/>
    <x v="1"/>
    <x v="1"/>
    <x v="0"/>
    <x v="0"/>
    <n v="2.9"/>
    <n v="4.0999999999999996"/>
    <n v="1.413793103448275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29"/>
  </r>
  <r>
    <x v="80"/>
    <x v="29"/>
    <x v="12"/>
    <x v="74"/>
    <x v="74"/>
    <n v="13.49"/>
    <x v="20"/>
    <x v="20"/>
    <x v="10"/>
    <n v="9"/>
    <x v="3"/>
    <x v="1"/>
    <x v="0"/>
    <x v="0"/>
    <m/>
    <x v="0"/>
    <s v="Haemulidae"/>
    <s v="recreationally targeted species only"/>
    <m/>
    <x v="1"/>
    <x v="0"/>
    <x v="1"/>
    <x v="1"/>
    <x v="1"/>
    <x v="0"/>
    <x v="0"/>
    <n v="0.6"/>
    <n v="0.7"/>
    <n v="1.1666666666666667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30"/>
  </r>
  <r>
    <x v="80"/>
    <x v="29"/>
    <x v="12"/>
    <x v="74"/>
    <x v="74"/>
    <n v="13.49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9.8000000000000007"/>
    <n v="9.6"/>
    <n v="0.9795918367346937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31"/>
  </r>
  <r>
    <x v="80"/>
    <x v="29"/>
    <x v="12"/>
    <x v="74"/>
    <x v="74"/>
    <n v="13.49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1.5"/>
    <n v="2.1"/>
    <n v="1.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2"/>
  </r>
  <r>
    <x v="80"/>
    <x v="29"/>
    <x v="12"/>
    <x v="74"/>
    <x v="74"/>
    <n v="13.49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3.9"/>
    <n v="2.8"/>
    <n v="0.71794871794871795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3"/>
  </r>
  <r>
    <x v="80"/>
    <x v="29"/>
    <x v="12"/>
    <x v="74"/>
    <x v="74"/>
    <n v="13.49"/>
    <x v="20"/>
    <x v="20"/>
    <x v="10"/>
    <n v="9"/>
    <x v="3"/>
    <x v="1"/>
    <x v="0"/>
    <x v="0"/>
    <m/>
    <x v="0"/>
    <s v="AVERAGE"/>
    <s v="Fish (Lethrinids, Lutjanids, Haemulids), hard coral and algae"/>
    <m/>
    <x v="0"/>
    <x v="0"/>
    <x v="1"/>
    <x v="1"/>
    <x v="3"/>
    <x v="0"/>
    <x v="0"/>
    <m/>
    <m/>
    <n v="1.5284589913311268"/>
    <x v="0"/>
    <x v="0"/>
    <x v="0"/>
    <n v="4.2"/>
    <n v="8.9"/>
    <n v="2.1190476190476191"/>
    <x v="0"/>
    <x v="0"/>
    <x v="0"/>
    <n v="15"/>
    <n v="20"/>
    <n v="1.3333333333333333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34"/>
  </r>
  <r>
    <x v="81"/>
    <x v="29"/>
    <x v="12"/>
    <x v="75"/>
    <x v="75"/>
    <n v="95.13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12"/>
    <n v="21.8"/>
    <n v="1.8166666666666667"/>
    <x v="0"/>
    <x v="0"/>
    <x v="0"/>
    <n v="4"/>
    <n v="6.9"/>
    <n v="1.7250000000000001"/>
    <x v="0"/>
    <x v="0"/>
    <x v="0"/>
    <n v="15"/>
    <n v="15.9"/>
    <n v="1.06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35"/>
  </r>
  <r>
    <x v="81"/>
    <x v="29"/>
    <x v="12"/>
    <x v="75"/>
    <x v="75"/>
    <n v="95.13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8.1"/>
    <n v="2.1"/>
    <n v="0.259259259259259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36"/>
  </r>
  <r>
    <x v="81"/>
    <x v="29"/>
    <x v="12"/>
    <x v="75"/>
    <x v="75"/>
    <n v="95.13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1.2"/>
    <n v="0.3"/>
    <n v="0.25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7"/>
  </r>
  <r>
    <x v="81"/>
    <x v="29"/>
    <x v="12"/>
    <x v="75"/>
    <x v="75"/>
    <n v="95.13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4.8"/>
    <n v="4.8"/>
    <n v="1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8"/>
  </r>
  <r>
    <x v="81"/>
    <x v="29"/>
    <x v="12"/>
    <x v="75"/>
    <x v="75"/>
    <n v="95.13"/>
    <x v="20"/>
    <x v="20"/>
    <x v="10"/>
    <n v="9"/>
    <x v="3"/>
    <x v="1"/>
    <x v="0"/>
    <x v="0"/>
    <m/>
    <x v="0"/>
    <s v="AVERAGE"/>
    <s v="Fish (Lethrinids), hard coral and algae"/>
    <m/>
    <x v="0"/>
    <x v="0"/>
    <x v="1"/>
    <x v="1"/>
    <x v="3"/>
    <x v="0"/>
    <x v="0"/>
    <m/>
    <m/>
    <n v="0.83148148148148149"/>
    <x v="0"/>
    <x v="0"/>
    <x v="0"/>
    <n v="4"/>
    <n v="6.9"/>
    <n v="1.7250000000000001"/>
    <x v="0"/>
    <x v="0"/>
    <x v="0"/>
    <n v="15"/>
    <n v="15.9"/>
    <n v="1.06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39"/>
  </r>
  <r>
    <x v="82"/>
    <x v="29"/>
    <x v="12"/>
    <x v="76"/>
    <x v="76"/>
    <n v="21.51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1.8"/>
    <n v="10.1"/>
    <n v="5.6111111111111107"/>
    <x v="0"/>
    <x v="0"/>
    <x v="0"/>
    <n v="5"/>
    <n v="14.1"/>
    <n v="2.82"/>
    <x v="0"/>
    <x v="0"/>
    <x v="0"/>
    <n v="22"/>
    <n v="25.3"/>
    <n v="1.1499999999999999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0"/>
  </r>
  <r>
    <x v="82"/>
    <x v="29"/>
    <x v="12"/>
    <x v="76"/>
    <x v="76"/>
    <n v="21.51"/>
    <x v="20"/>
    <x v="20"/>
    <x v="10"/>
    <n v="9"/>
    <x v="3"/>
    <x v="1"/>
    <x v="0"/>
    <x v="0"/>
    <m/>
    <x v="0"/>
    <s v="Lutjanidae"/>
    <s v="recreationally targeted species only"/>
    <m/>
    <x v="1"/>
    <x v="0"/>
    <x v="1"/>
    <x v="1"/>
    <x v="1"/>
    <x v="0"/>
    <x v="0"/>
    <n v="3.1"/>
    <n v="1.2"/>
    <n v="0.3870967741935483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1"/>
  </r>
  <r>
    <x v="82"/>
    <x v="29"/>
    <x v="12"/>
    <x v="76"/>
    <x v="76"/>
    <n v="21.51"/>
    <x v="20"/>
    <x v="20"/>
    <x v="10"/>
    <n v="9"/>
    <x v="3"/>
    <x v="1"/>
    <x v="0"/>
    <x v="0"/>
    <m/>
    <x v="0"/>
    <s v="Haemulidae"/>
    <s v="recreationally targeted species only"/>
    <m/>
    <x v="1"/>
    <x v="0"/>
    <x v="1"/>
    <x v="1"/>
    <x v="1"/>
    <x v="0"/>
    <x v="0"/>
    <n v="1"/>
    <n v="0.3"/>
    <n v="0.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2"/>
  </r>
  <r>
    <x v="82"/>
    <x v="29"/>
    <x v="12"/>
    <x v="76"/>
    <x v="76"/>
    <n v="21.51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15.8"/>
    <n v="4.8"/>
    <n v="0.3037974683544303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43"/>
  </r>
  <r>
    <x v="82"/>
    <x v="29"/>
    <x v="12"/>
    <x v="76"/>
    <x v="76"/>
    <n v="21.51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4.7"/>
    <n v="0.8"/>
    <n v="0.170212765957446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44"/>
  </r>
  <r>
    <x v="82"/>
    <x v="29"/>
    <x v="12"/>
    <x v="76"/>
    <x v="76"/>
    <n v="21.51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5.7"/>
    <n v="4.7"/>
    <n v="0.8245614035087719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45"/>
  </r>
  <r>
    <x v="82"/>
    <x v="29"/>
    <x v="12"/>
    <x v="76"/>
    <x v="76"/>
    <n v="21.51"/>
    <x v="20"/>
    <x v="20"/>
    <x v="10"/>
    <n v="9"/>
    <x v="3"/>
    <x v="1"/>
    <x v="0"/>
    <x v="0"/>
    <m/>
    <x v="0"/>
    <s v="AVERAGE"/>
    <s v="Fish (Lethrinids, Lutjanids, Haemulids), hard coral and algae"/>
    <m/>
    <x v="0"/>
    <x v="0"/>
    <x v="1"/>
    <x v="1"/>
    <x v="3"/>
    <x v="0"/>
    <x v="0"/>
    <m/>
    <m/>
    <n v="1.2661299205208847"/>
    <x v="0"/>
    <x v="0"/>
    <x v="0"/>
    <n v="5"/>
    <n v="14.1"/>
    <n v="2.82"/>
    <x v="0"/>
    <x v="0"/>
    <x v="0"/>
    <n v="22"/>
    <n v="25.3"/>
    <n v="1.1499999999999999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46"/>
  </r>
  <r>
    <x v="83"/>
    <x v="1"/>
    <x v="1"/>
    <x v="77"/>
    <x v="77"/>
    <n v="2.6"/>
    <x v="4"/>
    <x v="4"/>
    <x v="6"/>
    <n v="10"/>
    <x v="3"/>
    <x v="12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47"/>
    <x v="1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7"/>
  </r>
  <r>
    <x v="84"/>
    <x v="1"/>
    <x v="24"/>
    <x v="78"/>
    <x v="78"/>
    <n v="0.7"/>
    <x v="1"/>
    <x v="12"/>
    <x v="6"/>
    <n v="11"/>
    <x v="23"/>
    <x v="1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01"/>
    <x v="3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8"/>
  </r>
  <r>
    <x v="85"/>
    <x v="30"/>
    <x v="25"/>
    <x v="79"/>
    <x v="79"/>
    <n v="46"/>
    <x v="23"/>
    <x v="12"/>
    <x v="14"/>
    <n v="20"/>
    <x v="3"/>
    <x v="1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2"/>
    <x v="1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9"/>
  </r>
  <r>
    <x v="23"/>
    <x v="14"/>
    <x v="12"/>
    <x v="23"/>
    <x v="23"/>
    <n v="4.26"/>
    <x v="4"/>
    <x v="4"/>
    <x v="10"/>
    <n v="13"/>
    <x v="24"/>
    <x v="13"/>
    <x v="0"/>
    <x v="0"/>
    <n v="1.5"/>
    <x v="0"/>
    <s v="Serranidae"/>
    <s v="Plectropomus"/>
    <s v="maculatus, leopardus and laevis"/>
    <x v="1"/>
    <x v="0"/>
    <x v="3"/>
    <x v="1"/>
    <x v="4"/>
    <x v="0"/>
    <x v="23"/>
    <n v="7.1"/>
    <n v="20"/>
    <n v="2.8169014084507045"/>
    <x v="0"/>
    <x v="0"/>
    <x v="10"/>
    <n v="8.1"/>
    <n v="29"/>
    <n v="3.5802469135802473"/>
    <x v="0"/>
    <x v="0"/>
    <x v="0"/>
    <m/>
    <m/>
    <m/>
    <x v="0"/>
    <x v="0"/>
    <x v="0"/>
    <x v="0"/>
    <x v="0"/>
    <x v="0"/>
    <x v="0"/>
    <x v="78"/>
    <x v="0"/>
    <x v="7"/>
    <s v="also has size structure data"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7"/>
    <x v="0"/>
    <n v="450"/>
  </r>
  <r>
    <x v="23"/>
    <x v="14"/>
    <x v="12"/>
    <x v="23"/>
    <x v="23"/>
    <n v="4.26"/>
    <x v="4"/>
    <x v="4"/>
    <x v="10"/>
    <n v="13"/>
    <x v="24"/>
    <x v="13"/>
    <x v="0"/>
    <x v="0"/>
    <n v="1"/>
    <x v="0"/>
    <s v="Lutjanidae"/>
    <s v="Lutjanus"/>
    <s v="carponotatus"/>
    <x v="1"/>
    <x v="0"/>
    <x v="0"/>
    <x v="1"/>
    <x v="0"/>
    <x v="0"/>
    <x v="0"/>
    <n v="6.8"/>
    <n v="11.9"/>
    <n v="1.75"/>
    <x v="0"/>
    <x v="0"/>
    <x v="0"/>
    <n v="2.2000000000000002"/>
    <n v="4.0999999999999996"/>
    <n v="1.8636363636363633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0"/>
    <x v="0"/>
    <x v="1"/>
    <x v="0"/>
    <x v="0"/>
    <x v="0"/>
    <x v="1"/>
    <x v="1"/>
    <x v="5"/>
    <n v="40"/>
    <x v="0"/>
    <x v="12"/>
    <x v="0"/>
    <n v="451"/>
  </r>
  <r>
    <x v="23"/>
    <x v="14"/>
    <x v="12"/>
    <x v="23"/>
    <x v="23"/>
    <n v="4.26"/>
    <x v="4"/>
    <x v="4"/>
    <x v="10"/>
    <n v="13"/>
    <x v="24"/>
    <x v="13"/>
    <x v="0"/>
    <x v="0"/>
    <m/>
    <x v="0"/>
    <s v="non target species (Chelinus fasciatus, Choerodon fasciatus, Siganus doliatus, Siganus lineatus, Chaetodon aureofasciatus, Chaetodon rainfordii and Chelmon rostratus)"/>
    <m/>
    <m/>
    <x v="1"/>
    <x v="0"/>
    <x v="1"/>
    <x v="1"/>
    <x v="2"/>
    <x v="0"/>
    <x v="0"/>
    <n v="55.6"/>
    <n v="58"/>
    <n v="1.0431654676258992"/>
    <x v="0"/>
    <x v="0"/>
    <x v="0"/>
    <n v="6.9"/>
    <n v="7.8"/>
    <n v="1.1304347826086956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52"/>
  </r>
  <r>
    <x v="23"/>
    <x v="14"/>
    <x v="12"/>
    <x v="23"/>
    <x v="23"/>
    <n v="4.26"/>
    <x v="4"/>
    <x v="4"/>
    <x v="10"/>
    <n v="13"/>
    <x v="24"/>
    <x v="13"/>
    <x v="0"/>
    <x v="0"/>
    <m/>
    <x v="0"/>
    <s v="live coral (hard and soft coral)"/>
    <m/>
    <m/>
    <x v="1"/>
    <x v="0"/>
    <x v="2"/>
    <x v="2"/>
    <x v="2"/>
    <x v="0"/>
    <x v="0"/>
    <n v="45.2"/>
    <n v="62.8"/>
    <n v="1.3893805309734513"/>
    <x v="0"/>
    <x v="0"/>
    <x v="0"/>
    <m/>
    <m/>
    <m/>
    <x v="0"/>
    <x v="0"/>
    <x v="0"/>
    <m/>
    <m/>
    <m/>
    <x v="0"/>
    <x v="0"/>
    <x v="0"/>
    <x v="0"/>
    <x v="0"/>
    <x v="0"/>
    <x v="0"/>
    <x v="78"/>
    <x v="0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53"/>
  </r>
  <r>
    <x v="23"/>
    <x v="14"/>
    <x v="12"/>
    <x v="23"/>
    <x v="23"/>
    <n v="4.26"/>
    <x v="4"/>
    <x v="4"/>
    <x v="10"/>
    <n v="13"/>
    <x v="24"/>
    <x v="13"/>
    <x v="0"/>
    <x v="0"/>
    <m/>
    <x v="0"/>
    <s v="AVERAGE"/>
    <s v="A bunch of target (Serranid and Lutjanid) and nontarget fish sp and hard and soft coral"/>
    <m/>
    <x v="0"/>
    <x v="0"/>
    <x v="1"/>
    <x v="1"/>
    <x v="3"/>
    <x v="0"/>
    <x v="0"/>
    <m/>
    <m/>
    <n v="1.7498618517625135"/>
    <x v="0"/>
    <x v="0"/>
    <x v="0"/>
    <m/>
    <m/>
    <n v="2.191439353275102"/>
    <x v="0"/>
    <x v="0"/>
    <x v="0"/>
    <m/>
    <m/>
    <m/>
    <x v="0"/>
    <x v="0"/>
    <x v="0"/>
    <x v="0"/>
    <x v="0"/>
    <x v="0"/>
    <x v="0"/>
    <x v="78"/>
    <x v="2"/>
    <x v="7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54"/>
  </r>
  <r>
    <x v="24"/>
    <x v="14"/>
    <x v="12"/>
    <x v="24"/>
    <x v="24"/>
    <m/>
    <x v="4"/>
    <x v="4"/>
    <x v="10"/>
    <n v="13"/>
    <x v="24"/>
    <x v="13"/>
    <x v="0"/>
    <x v="0"/>
    <n v="1.5"/>
    <x v="0"/>
    <s v="Serranidae"/>
    <s v="Plectropomus"/>
    <s v="maculatus, leopardus and laevis"/>
    <x v="1"/>
    <x v="0"/>
    <x v="3"/>
    <x v="1"/>
    <x v="4"/>
    <x v="0"/>
    <x v="24"/>
    <n v="12.1"/>
    <n v="44"/>
    <n v="3.6363636363636367"/>
    <x v="0"/>
    <x v="0"/>
    <x v="11"/>
    <n v="7"/>
    <n v="42.3"/>
    <n v="6.0428571428571427"/>
    <x v="0"/>
    <x v="0"/>
    <x v="0"/>
    <m/>
    <m/>
    <m/>
    <x v="0"/>
    <x v="0"/>
    <x v="0"/>
    <x v="0"/>
    <x v="0"/>
    <x v="0"/>
    <x v="0"/>
    <x v="78"/>
    <x v="0"/>
    <x v="7"/>
    <s v="also has size structure data"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7"/>
    <x v="0"/>
    <n v="455"/>
  </r>
  <r>
    <x v="24"/>
    <x v="14"/>
    <x v="12"/>
    <x v="24"/>
    <x v="24"/>
    <m/>
    <x v="4"/>
    <x v="4"/>
    <x v="10"/>
    <n v="13"/>
    <x v="24"/>
    <x v="13"/>
    <x v="0"/>
    <x v="0"/>
    <n v="1"/>
    <x v="0"/>
    <s v="Lutjanidae"/>
    <s v="Lutjanus"/>
    <s v="carponotatus"/>
    <x v="1"/>
    <x v="0"/>
    <x v="0"/>
    <x v="1"/>
    <x v="0"/>
    <x v="0"/>
    <x v="0"/>
    <n v="7.3"/>
    <n v="22.7"/>
    <n v="3.1095890410958904"/>
    <x v="0"/>
    <x v="0"/>
    <x v="0"/>
    <n v="1.5"/>
    <n v="4.8"/>
    <n v="3.2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0"/>
    <x v="0"/>
    <x v="1"/>
    <x v="0"/>
    <x v="0"/>
    <x v="0"/>
    <x v="1"/>
    <x v="1"/>
    <x v="5"/>
    <n v="40"/>
    <x v="0"/>
    <x v="12"/>
    <x v="0"/>
    <n v="456"/>
  </r>
  <r>
    <x v="24"/>
    <x v="14"/>
    <x v="12"/>
    <x v="24"/>
    <x v="24"/>
    <m/>
    <x v="4"/>
    <x v="4"/>
    <x v="10"/>
    <n v="13"/>
    <x v="24"/>
    <x v="13"/>
    <x v="0"/>
    <x v="0"/>
    <m/>
    <x v="0"/>
    <s v="non target species (Chelinus fasciatus, Choerodon fasciatus, Siganus doliatus, Siganus lineatus, Chaetodon aureofasciatus, Chaetodon rainfordii and Chelmon rostratus)"/>
    <m/>
    <m/>
    <x v="1"/>
    <x v="0"/>
    <x v="1"/>
    <x v="1"/>
    <x v="2"/>
    <x v="0"/>
    <x v="0"/>
    <n v="83.6"/>
    <n v="85.8"/>
    <n v="1.0263157894736843"/>
    <x v="0"/>
    <x v="0"/>
    <x v="0"/>
    <n v="16.7"/>
    <n v="15.8"/>
    <n v="0.94610778443113785"/>
    <x v="1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57"/>
  </r>
  <r>
    <x v="24"/>
    <x v="14"/>
    <x v="12"/>
    <x v="24"/>
    <x v="24"/>
    <m/>
    <x v="4"/>
    <x v="4"/>
    <x v="10"/>
    <n v="13"/>
    <x v="24"/>
    <x v="13"/>
    <x v="0"/>
    <x v="0"/>
    <m/>
    <x v="0"/>
    <s v="live coral (hard and soft coral)"/>
    <m/>
    <m/>
    <x v="1"/>
    <x v="0"/>
    <x v="2"/>
    <x v="2"/>
    <x v="2"/>
    <x v="0"/>
    <x v="0"/>
    <n v="55.4"/>
    <n v="60.9"/>
    <n v="1.0992779783393503"/>
    <x v="0"/>
    <x v="0"/>
    <x v="0"/>
    <m/>
    <m/>
    <m/>
    <x v="0"/>
    <x v="0"/>
    <x v="0"/>
    <m/>
    <m/>
    <m/>
    <x v="0"/>
    <x v="0"/>
    <x v="0"/>
    <x v="0"/>
    <x v="0"/>
    <x v="0"/>
    <x v="0"/>
    <x v="78"/>
    <x v="0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58"/>
  </r>
  <r>
    <x v="24"/>
    <x v="14"/>
    <x v="12"/>
    <x v="24"/>
    <x v="24"/>
    <m/>
    <x v="4"/>
    <x v="4"/>
    <x v="10"/>
    <n v="13"/>
    <x v="24"/>
    <x v="13"/>
    <x v="0"/>
    <x v="0"/>
    <m/>
    <x v="0"/>
    <s v="AVERAGE"/>
    <s v="A bunch of target (Serranid and Lutjanid) and nontarget fish sp and hard and soft coral"/>
    <m/>
    <x v="0"/>
    <x v="0"/>
    <x v="1"/>
    <x v="1"/>
    <x v="3"/>
    <x v="0"/>
    <x v="0"/>
    <m/>
    <m/>
    <n v="2.2178866113181406"/>
    <x v="0"/>
    <x v="0"/>
    <x v="0"/>
    <m/>
    <m/>
    <n v="3.3963216424294274"/>
    <x v="0"/>
    <x v="0"/>
    <x v="0"/>
    <m/>
    <m/>
    <m/>
    <x v="0"/>
    <x v="0"/>
    <x v="0"/>
    <x v="0"/>
    <x v="0"/>
    <x v="0"/>
    <x v="0"/>
    <x v="78"/>
    <x v="2"/>
    <x v="7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59"/>
  </r>
  <r>
    <x v="49"/>
    <x v="0"/>
    <x v="4"/>
    <x v="45"/>
    <x v="45"/>
    <n v="8.4"/>
    <x v="2"/>
    <x v="2"/>
    <x v="14"/>
    <n v="5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9.6999999999999993"/>
    <n v="24.9"/>
    <n v="2.5670103092783507"/>
    <x v="0"/>
    <x v="0"/>
    <x v="0"/>
    <m/>
    <m/>
    <m/>
    <x v="0"/>
    <x v="0"/>
    <x v="0"/>
    <n v="218"/>
    <n v="291"/>
    <n v="1.334862385321101"/>
    <x v="0"/>
    <x v="0"/>
    <x v="0"/>
    <x v="0"/>
    <x v="0"/>
    <x v="0"/>
    <x v="0"/>
    <x v="79"/>
    <x v="14"/>
    <x v="2"/>
    <s v="also has size structure data"/>
    <x v="5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0"/>
  </r>
  <r>
    <x v="49"/>
    <x v="0"/>
    <x v="4"/>
    <x v="45"/>
    <x v="45"/>
    <n v="8.4"/>
    <x v="2"/>
    <x v="2"/>
    <x v="14"/>
    <n v="5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4.9000000000000004"/>
    <n v="11.9"/>
    <n v="2.4285714285714284"/>
    <x v="0"/>
    <x v="0"/>
    <x v="0"/>
    <m/>
    <m/>
    <m/>
    <x v="0"/>
    <x v="0"/>
    <x v="0"/>
    <n v="197"/>
    <n v="293"/>
    <n v="1.4873096446700507"/>
    <x v="0"/>
    <x v="0"/>
    <x v="0"/>
    <x v="0"/>
    <x v="0"/>
    <x v="0"/>
    <x v="0"/>
    <x v="79"/>
    <x v="14"/>
    <x v="2"/>
    <s v="also has size structure data"/>
    <x v="5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61"/>
  </r>
  <r>
    <x v="49"/>
    <x v="0"/>
    <x v="4"/>
    <x v="45"/>
    <x v="45"/>
    <n v="8.4"/>
    <x v="2"/>
    <x v="2"/>
    <x v="14"/>
    <n v="5"/>
    <x v="3"/>
    <x v="1"/>
    <x v="0"/>
    <x v="0"/>
    <n v="2"/>
    <x v="0"/>
    <s v="AVERAGE"/>
    <s v="2 fish sp (Sparid and Pinguiped)"/>
    <m/>
    <x v="0"/>
    <x v="0"/>
    <x v="1"/>
    <x v="1"/>
    <x v="3"/>
    <x v="0"/>
    <x v="0"/>
    <m/>
    <m/>
    <n v="2.4977908689248896"/>
    <x v="0"/>
    <x v="0"/>
    <x v="0"/>
    <m/>
    <m/>
    <m/>
    <x v="0"/>
    <x v="0"/>
    <x v="0"/>
    <m/>
    <m/>
    <n v="1.411086014995576"/>
    <x v="0"/>
    <x v="0"/>
    <x v="0"/>
    <x v="0"/>
    <x v="0"/>
    <x v="0"/>
    <x v="0"/>
    <x v="79"/>
    <x v="2"/>
    <x v="2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62"/>
  </r>
  <r>
    <x v="8"/>
    <x v="0"/>
    <x v="4"/>
    <x v="8"/>
    <x v="8"/>
    <n v="5.49"/>
    <x v="7"/>
    <x v="7"/>
    <x v="9"/>
    <n v="23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81"/>
    <n v="9.3800000000000008"/>
    <n v="2.461942257217848"/>
    <x v="0"/>
    <x v="0"/>
    <x v="0"/>
    <n v="1.08"/>
    <n v="13"/>
    <n v="12.037037037037036"/>
    <x v="0"/>
    <x v="0"/>
    <x v="0"/>
    <n v="7"/>
    <n v="11"/>
    <n v="1.5714285714285714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3"/>
  </r>
  <r>
    <x v="49"/>
    <x v="0"/>
    <x v="4"/>
    <x v="45"/>
    <x v="45"/>
    <n v="8.4"/>
    <x v="13"/>
    <x v="14"/>
    <x v="9"/>
    <n v="7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63"/>
    <n v="6.77"/>
    <n v="4.1533742331288348"/>
    <x v="0"/>
    <x v="0"/>
    <x v="0"/>
    <n v="0.42"/>
    <n v="4.0199999999999996"/>
    <n v="9.5714285714285712"/>
    <x v="0"/>
    <x v="0"/>
    <x v="0"/>
    <n v="5"/>
    <n v="7.6"/>
    <n v="1.52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4"/>
  </r>
  <r>
    <x v="48"/>
    <x v="0"/>
    <x v="4"/>
    <x v="9"/>
    <x v="9"/>
    <n v="3.5"/>
    <x v="0"/>
    <x v="23"/>
    <x v="9"/>
    <n v="1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1"/>
    <n v="6.46"/>
    <n v="2.0838709677419356"/>
    <x v="0"/>
    <x v="0"/>
    <x v="0"/>
    <n v="0.9"/>
    <n v="3.88"/>
    <n v="4.3111111111111109"/>
    <x v="0"/>
    <x v="0"/>
    <x v="0"/>
    <n v="6.5"/>
    <n v="8.4"/>
    <n v="1.2923076923076924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5"/>
  </r>
  <r>
    <x v="8"/>
    <x v="0"/>
    <x v="4"/>
    <x v="8"/>
    <x v="8"/>
    <n v="5.49"/>
    <x v="7"/>
    <x v="7"/>
    <x v="10"/>
    <n v="24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.65"/>
    <n v="24.05"/>
    <n v="14.575757575757576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6"/>
  </r>
  <r>
    <x v="8"/>
    <x v="0"/>
    <x v="4"/>
    <x v="8"/>
    <x v="8"/>
    <n v="5.49"/>
    <x v="7"/>
    <x v="7"/>
    <x v="10"/>
    <n v="24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5"/>
    <n v="17.350000000000001"/>
    <n v="3.47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67"/>
  </r>
  <r>
    <x v="8"/>
    <x v="0"/>
    <x v="4"/>
    <x v="8"/>
    <x v="8"/>
    <n v="5.49"/>
    <x v="7"/>
    <x v="7"/>
    <x v="10"/>
    <n v="24"/>
    <x v="3"/>
    <x v="1"/>
    <x v="0"/>
    <x v="0"/>
    <n v="1"/>
    <x v="0"/>
    <s v="Labridae"/>
    <s v="Notolabrus"/>
    <s v="fucicola"/>
    <x v="1"/>
    <x v="0"/>
    <x v="0"/>
    <x v="1"/>
    <x v="14"/>
    <x v="0"/>
    <x v="0"/>
    <n v="1.3"/>
    <n v="11.05"/>
    <n v="8.5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468"/>
  </r>
  <r>
    <x v="8"/>
    <x v="0"/>
    <x v="4"/>
    <x v="8"/>
    <x v="8"/>
    <n v="5.49"/>
    <x v="7"/>
    <x v="7"/>
    <x v="10"/>
    <n v="24"/>
    <x v="3"/>
    <x v="1"/>
    <x v="0"/>
    <x v="0"/>
    <n v="1"/>
    <x v="0"/>
    <s v="Labridae"/>
    <s v="Notolabrus"/>
    <s v="celidotus"/>
    <x v="1"/>
    <x v="0"/>
    <x v="0"/>
    <x v="1"/>
    <x v="14"/>
    <x v="0"/>
    <x v="0"/>
    <n v="15.6"/>
    <n v="13.95"/>
    <n v="0.89423076923076916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1"/>
    <n v="24"/>
    <x v="2"/>
    <x v="2"/>
    <x v="0"/>
    <n v="469"/>
  </r>
  <r>
    <x v="8"/>
    <x v="0"/>
    <x v="4"/>
    <x v="8"/>
    <x v="8"/>
    <n v="5.49"/>
    <x v="7"/>
    <x v="7"/>
    <x v="10"/>
    <n v="24"/>
    <x v="3"/>
    <x v="1"/>
    <x v="0"/>
    <x v="0"/>
    <m/>
    <x v="0"/>
    <m/>
    <s v="Cryptic fish assemblage"/>
    <m/>
    <x v="1"/>
    <x v="0"/>
    <x v="1"/>
    <x v="1"/>
    <x v="3"/>
    <x v="0"/>
    <x v="0"/>
    <n v="21.25"/>
    <n v="13.4"/>
    <n v="0.63058823529411767"/>
    <x v="0"/>
    <x v="0"/>
    <x v="0"/>
    <m/>
    <m/>
    <m/>
    <x v="0"/>
    <x v="0"/>
    <x v="0"/>
    <m/>
    <m/>
    <m/>
    <x v="0"/>
    <x v="0"/>
    <x v="0"/>
    <x v="15"/>
    <x v="16"/>
    <x v="17"/>
    <x v="2"/>
    <x v="81"/>
    <x v="0"/>
    <x v="7"/>
    <s v="also has some species level data for some of the cryptic fish sp"/>
    <x v="2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470"/>
  </r>
  <r>
    <x v="8"/>
    <x v="0"/>
    <x v="4"/>
    <x v="8"/>
    <x v="8"/>
    <n v="5.49"/>
    <x v="7"/>
    <x v="7"/>
    <x v="10"/>
    <n v="24"/>
    <x v="3"/>
    <x v="1"/>
    <x v="0"/>
    <x v="0"/>
    <s v="a bunch"/>
    <x v="0"/>
    <s v="AVERAGE"/>
    <s v="Sparid, Pinguiped, Labrids, and cryptic fishes"/>
    <m/>
    <x v="0"/>
    <x v="0"/>
    <x v="1"/>
    <x v="1"/>
    <x v="3"/>
    <x v="0"/>
    <x v="0"/>
    <m/>
    <m/>
    <n v="5.6141153160564929"/>
    <x v="0"/>
    <x v="0"/>
    <x v="0"/>
    <m/>
    <m/>
    <m/>
    <x v="0"/>
    <x v="0"/>
    <x v="0"/>
    <m/>
    <m/>
    <m/>
    <x v="0"/>
    <x v="0"/>
    <x v="0"/>
    <x v="0"/>
    <x v="0"/>
    <x v="17"/>
    <x v="0"/>
    <x v="81"/>
    <x v="2"/>
    <x v="7"/>
    <s v="density is average of all groups, diversity is just for cryptic fishes"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71"/>
  </r>
  <r>
    <x v="86"/>
    <x v="15"/>
    <x v="3"/>
    <x v="80"/>
    <x v="80"/>
    <n v="8"/>
    <x v="28"/>
    <x v="27"/>
    <x v="14"/>
    <n v="4"/>
    <x v="3"/>
    <x v="1"/>
    <x v="0"/>
    <x v="0"/>
    <m/>
    <x v="0"/>
    <s v="Deepwater fishes"/>
    <m/>
    <m/>
    <x v="0"/>
    <x v="0"/>
    <x v="1"/>
    <x v="1"/>
    <x v="3"/>
    <x v="0"/>
    <x v="0"/>
    <n v="8.32"/>
    <n v="13.17"/>
    <n v="1.5829326923076923"/>
    <x v="1"/>
    <x v="0"/>
    <x v="0"/>
    <m/>
    <m/>
    <m/>
    <x v="0"/>
    <x v="0"/>
    <x v="0"/>
    <m/>
    <m/>
    <m/>
    <x v="0"/>
    <x v="0"/>
    <x v="0"/>
    <x v="0"/>
    <x v="0"/>
    <x v="0"/>
    <x v="0"/>
    <x v="82"/>
    <x v="2"/>
    <x v="7"/>
    <s v="also has data for 1997; also has data for economically important species (grouped, not sp level data); size structure data for 3 sp of rockfish"/>
    <x v="6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472"/>
  </r>
  <r>
    <x v="8"/>
    <x v="0"/>
    <x v="4"/>
    <x v="8"/>
    <x v="8"/>
    <n v="5.49"/>
    <x v="7"/>
    <x v="7"/>
    <x v="8"/>
    <n v="20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4.75"/>
    <n v="0.56999999999999995"/>
    <n v="0.12"/>
    <x v="0"/>
    <x v="0"/>
    <x v="0"/>
    <m/>
    <m/>
    <m/>
    <x v="0"/>
    <x v="0"/>
    <x v="0"/>
    <n v="15.3"/>
    <n v="23.95"/>
    <n v="1.565359477124183"/>
    <x v="0"/>
    <x v="0"/>
    <x v="0"/>
    <x v="0"/>
    <x v="0"/>
    <x v="0"/>
    <x v="0"/>
    <x v="83"/>
    <x v="2"/>
    <x v="2"/>
    <s v="also has data for separately for legal sized P. auratus"/>
    <x v="5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73"/>
  </r>
  <r>
    <x v="8"/>
    <x v="0"/>
    <x v="4"/>
    <x v="8"/>
    <x v="8"/>
    <n v="5.49"/>
    <x v="7"/>
    <x v="7"/>
    <x v="8"/>
    <n v="20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1.98"/>
    <n v="0.72"/>
    <n v="0.36363636363636365"/>
    <x v="0"/>
    <x v="0"/>
    <x v="0"/>
    <m/>
    <m/>
    <m/>
    <x v="0"/>
    <x v="0"/>
    <x v="0"/>
    <n v="30.83"/>
    <n v="37.630000000000003"/>
    <n v="1.2205643853389556"/>
    <x v="0"/>
    <x v="0"/>
    <x v="0"/>
    <x v="0"/>
    <x v="0"/>
    <x v="0"/>
    <x v="0"/>
    <x v="83"/>
    <x v="2"/>
    <x v="2"/>
    <m/>
    <x v="5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74"/>
  </r>
  <r>
    <x v="8"/>
    <x v="0"/>
    <x v="4"/>
    <x v="8"/>
    <x v="8"/>
    <n v="5.49"/>
    <x v="7"/>
    <x v="7"/>
    <x v="8"/>
    <n v="20"/>
    <x v="3"/>
    <x v="1"/>
    <x v="0"/>
    <x v="0"/>
    <n v="2"/>
    <x v="0"/>
    <s v="AVERAGE"/>
    <s v="2 fish sp (Sparid and Pinguiped)"/>
    <m/>
    <x v="0"/>
    <x v="0"/>
    <x v="1"/>
    <x v="1"/>
    <x v="3"/>
    <x v="0"/>
    <x v="0"/>
    <m/>
    <m/>
    <n v="0.24181818181818182"/>
    <x v="0"/>
    <x v="0"/>
    <x v="0"/>
    <m/>
    <m/>
    <m/>
    <x v="0"/>
    <x v="0"/>
    <x v="0"/>
    <m/>
    <m/>
    <n v="1.3929619312315693"/>
    <x v="0"/>
    <x v="0"/>
    <x v="0"/>
    <x v="0"/>
    <x v="0"/>
    <x v="0"/>
    <x v="0"/>
    <x v="83"/>
    <x v="2"/>
    <x v="2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75"/>
  </r>
  <r>
    <x v="87"/>
    <x v="0"/>
    <x v="4"/>
    <x v="81"/>
    <x v="81"/>
    <n v="18.899999999999999"/>
    <x v="9"/>
    <x v="10"/>
    <x v="1"/>
    <n v="4"/>
    <x v="3"/>
    <x v="1"/>
    <x v="0"/>
    <x v="0"/>
    <n v="1"/>
    <x v="0"/>
    <s v="Sparidae"/>
    <s v="Pagrus (=Chrysophrys)"/>
    <s v="auratus"/>
    <x v="0"/>
    <x v="0"/>
    <x v="3"/>
    <x v="3"/>
    <x v="4"/>
    <x v="0"/>
    <x v="25"/>
    <n v="9.4499999999999993"/>
    <n v="28.7"/>
    <n v="3.0370370370370372"/>
    <x v="0"/>
    <x v="0"/>
    <x v="0"/>
    <m/>
    <m/>
    <m/>
    <x v="0"/>
    <x v="0"/>
    <x v="0"/>
    <m/>
    <m/>
    <m/>
    <x v="0"/>
    <x v="0"/>
    <x v="0"/>
    <x v="0"/>
    <x v="0"/>
    <x v="0"/>
    <x v="0"/>
    <x v="84"/>
    <x v="2"/>
    <x v="3"/>
    <s v="first survey was 1 yr prior to implementation"/>
    <x v="3"/>
    <x v="0"/>
    <x v="0"/>
    <x v="0"/>
    <x v="0"/>
    <x v="0"/>
    <x v="0"/>
    <x v="0"/>
    <x v="1"/>
    <x v="0"/>
    <x v="0"/>
    <x v="1"/>
    <x v="1"/>
    <x v="1"/>
    <x v="0"/>
    <x v="0"/>
    <x v="1"/>
    <x v="1"/>
    <n v="130"/>
    <x v="0"/>
    <x v="2"/>
    <x v="0"/>
    <n v="476"/>
  </r>
  <r>
    <x v="88"/>
    <x v="0"/>
    <x v="4"/>
    <x v="82"/>
    <x v="82"/>
    <n v="6.19"/>
    <x v="2"/>
    <x v="2"/>
    <x v="10"/>
    <n v="7"/>
    <x v="12"/>
    <x v="1"/>
    <x v="0"/>
    <x v="0"/>
    <n v="1"/>
    <x v="0"/>
    <s v="Pinguipedidae"/>
    <s v="Parapercis"/>
    <s v="colias"/>
    <x v="0"/>
    <x v="0"/>
    <x v="0"/>
    <x v="1"/>
    <x v="0"/>
    <x v="15"/>
    <x v="26"/>
    <n v="9.4"/>
    <n v="20.9"/>
    <n v="1.8076457360318279"/>
    <x v="0"/>
    <x v="0"/>
    <x v="0"/>
    <m/>
    <m/>
    <m/>
    <x v="0"/>
    <x v="0"/>
    <x v="0"/>
    <n v="224"/>
    <n v="304"/>
    <n v="1.3571428571428572"/>
    <x v="0"/>
    <x v="0"/>
    <x v="0"/>
    <x v="0"/>
    <x v="0"/>
    <x v="0"/>
    <x v="0"/>
    <x v="85"/>
    <x v="0"/>
    <x v="16"/>
    <s v="also has size structure data, time series, and data by size classes"/>
    <x v="7"/>
    <x v="0"/>
    <x v="0"/>
    <x v="0"/>
    <x v="0"/>
    <x v="0"/>
    <x v="0"/>
    <x v="0"/>
    <x v="1"/>
    <x v="0"/>
    <x v="0"/>
    <x v="0"/>
    <x v="1"/>
    <x v="0"/>
    <x v="1"/>
    <x v="0"/>
    <x v="1"/>
    <x v="5"/>
    <n v="45"/>
    <x v="0"/>
    <x v="12"/>
    <x v="0"/>
    <n v="477"/>
  </r>
  <r>
    <x v="88"/>
    <x v="0"/>
    <x v="4"/>
    <x v="82"/>
    <x v="82"/>
    <n v="6.19"/>
    <x v="2"/>
    <x v="2"/>
    <x v="14"/>
    <n v="5"/>
    <x v="12"/>
    <x v="1"/>
    <x v="0"/>
    <x v="0"/>
    <n v="1"/>
    <x v="0"/>
    <s v="Pinguipedidae"/>
    <s v="Parapercis"/>
    <s v="colias"/>
    <x v="0"/>
    <x v="0"/>
    <x v="0"/>
    <x v="1"/>
    <x v="0"/>
    <x v="0"/>
    <x v="0"/>
    <n v="20.9"/>
    <n v="25.3"/>
    <n v="1.2105263157894739"/>
    <x v="0"/>
    <x v="0"/>
    <x v="0"/>
    <m/>
    <m/>
    <m/>
    <x v="0"/>
    <x v="0"/>
    <x v="0"/>
    <n v="21"/>
    <n v="25"/>
    <n v="1.1904761904761905"/>
    <x v="0"/>
    <x v="0"/>
    <x v="0"/>
    <x v="0"/>
    <x v="0"/>
    <x v="0"/>
    <x v="0"/>
    <x v="86"/>
    <x v="15"/>
    <x v="4"/>
    <s v="also has size structure data"/>
    <x v="5"/>
    <x v="0"/>
    <x v="0"/>
    <x v="0"/>
    <x v="0"/>
    <x v="0"/>
    <x v="0"/>
    <x v="0"/>
    <x v="1"/>
    <x v="0"/>
    <x v="0"/>
    <x v="0"/>
    <x v="0"/>
    <x v="0"/>
    <x v="0"/>
    <x v="1"/>
    <x v="0"/>
    <x v="5"/>
    <n v="45"/>
    <x v="0"/>
    <x v="12"/>
    <x v="0"/>
    <n v="478"/>
  </r>
  <r>
    <x v="89"/>
    <x v="1"/>
    <x v="26"/>
    <x v="83"/>
    <x v="83"/>
    <n v="2.2999999999999998"/>
    <x v="29"/>
    <x v="28"/>
    <x v="8"/>
    <n v="15"/>
    <x v="25"/>
    <x v="14"/>
    <x v="0"/>
    <x v="0"/>
    <n v="47"/>
    <x v="0"/>
    <s v="fish species caught in Antillean fish traps (~47 sp)"/>
    <m/>
    <m/>
    <x v="0"/>
    <x v="0"/>
    <x v="1"/>
    <x v="1"/>
    <x v="3"/>
    <x v="0"/>
    <x v="0"/>
    <n v="54.4"/>
    <n v="94.6"/>
    <n v="1.7389705882352942"/>
    <x v="0"/>
    <x v="0"/>
    <x v="0"/>
    <m/>
    <m/>
    <m/>
    <x v="0"/>
    <x v="0"/>
    <x v="0"/>
    <n v="13.8"/>
    <n v="15.3"/>
    <n v="1.1086956521739131"/>
    <x v="0"/>
    <x v="0"/>
    <x v="0"/>
    <x v="0"/>
    <x v="0"/>
    <x v="0"/>
    <x v="0"/>
    <x v="87"/>
    <x v="1"/>
    <x v="7"/>
    <s v="also has species level data for abundance and size (FL) for 26 fish species"/>
    <x v="4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0"/>
    <n v="479"/>
  </r>
  <r>
    <x v="2"/>
    <x v="1"/>
    <x v="1"/>
    <x v="2"/>
    <x v="2"/>
    <n v="74"/>
    <x v="2"/>
    <x v="2"/>
    <x v="9"/>
    <n v="6"/>
    <x v="3"/>
    <x v="1"/>
    <x v="0"/>
    <x v="0"/>
    <n v="2"/>
    <x v="0"/>
    <s v="AVERAGE"/>
    <s v="Lobster and conch"/>
    <m/>
    <x v="0"/>
    <x v="0"/>
    <x v="1"/>
    <x v="1"/>
    <x v="3"/>
    <x v="0"/>
    <x v="0"/>
    <m/>
    <m/>
    <n v="2.459013605442177"/>
    <x v="0"/>
    <x v="0"/>
    <x v="0"/>
    <m/>
    <m/>
    <m/>
    <x v="0"/>
    <x v="0"/>
    <x v="0"/>
    <m/>
    <m/>
    <n v="1.3916932482721958"/>
    <x v="0"/>
    <x v="0"/>
    <x v="0"/>
    <x v="0"/>
    <x v="0"/>
    <x v="0"/>
    <x v="0"/>
    <x v="88"/>
    <x v="2"/>
    <x v="4"/>
    <m/>
    <x v="7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82"/>
  </r>
  <r>
    <x v="12"/>
    <x v="5"/>
    <x v="7"/>
    <x v="12"/>
    <x v="12"/>
    <n v="15.75"/>
    <x v="12"/>
    <x v="9"/>
    <x v="10"/>
    <n v="4"/>
    <x v="3"/>
    <x v="1"/>
    <x v="0"/>
    <x v="0"/>
    <m/>
    <x v="0"/>
    <s v="all fish"/>
    <m/>
    <m/>
    <x v="1"/>
    <x v="0"/>
    <x v="1"/>
    <x v="1"/>
    <x v="3"/>
    <x v="0"/>
    <x v="0"/>
    <n v="296.2"/>
    <n v="188.7"/>
    <n v="0.63706954760297096"/>
    <x v="0"/>
    <x v="0"/>
    <x v="0"/>
    <m/>
    <m/>
    <m/>
    <x v="0"/>
    <x v="0"/>
    <x v="0"/>
    <m/>
    <m/>
    <m/>
    <x v="0"/>
    <x v="0"/>
    <x v="0"/>
    <x v="16"/>
    <x v="17"/>
    <x v="18"/>
    <x v="0"/>
    <x v="89"/>
    <x v="16"/>
    <x v="2"/>
    <s v="also has data on combined fish species that prey on urchins; data on some individual fish species in App3; 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0"/>
    <n v="483"/>
  </r>
  <r>
    <x v="12"/>
    <x v="5"/>
    <x v="7"/>
    <x v="12"/>
    <x v="12"/>
    <n v="15.75"/>
    <x v="12"/>
    <x v="9"/>
    <x v="10"/>
    <n v="4"/>
    <x v="3"/>
    <x v="1"/>
    <x v="0"/>
    <x v="0"/>
    <m/>
    <x v="0"/>
    <s v="all benthos (invertebrates and algae)"/>
    <m/>
    <m/>
    <x v="1"/>
    <x v="0"/>
    <x v="1"/>
    <x v="6"/>
    <x v="3"/>
    <x v="0"/>
    <x v="0"/>
    <m/>
    <m/>
    <m/>
    <x v="0"/>
    <x v="0"/>
    <x v="0"/>
    <m/>
    <m/>
    <m/>
    <x v="0"/>
    <x v="0"/>
    <x v="0"/>
    <m/>
    <m/>
    <m/>
    <x v="0"/>
    <x v="0"/>
    <x v="0"/>
    <x v="17"/>
    <x v="18"/>
    <x v="19"/>
    <x v="0"/>
    <x v="89"/>
    <x v="4"/>
    <x v="2"/>
    <s v="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84"/>
  </r>
  <r>
    <x v="12"/>
    <x v="5"/>
    <x v="7"/>
    <x v="12"/>
    <x v="12"/>
    <n v="15.75"/>
    <x v="12"/>
    <x v="9"/>
    <x v="10"/>
    <n v="4"/>
    <x v="3"/>
    <x v="1"/>
    <x v="0"/>
    <x v="0"/>
    <n v="1"/>
    <x v="0"/>
    <s v="urchin"/>
    <s v="Paracentrotus"/>
    <s v="lividus"/>
    <x v="1"/>
    <x v="0"/>
    <x v="1"/>
    <x v="2"/>
    <x v="3"/>
    <x v="0"/>
    <x v="0"/>
    <n v="0.43"/>
    <n v="2.15"/>
    <n v="5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85"/>
  </r>
  <r>
    <x v="12"/>
    <x v="5"/>
    <x v="7"/>
    <x v="12"/>
    <x v="12"/>
    <n v="15.75"/>
    <x v="12"/>
    <x v="9"/>
    <x v="10"/>
    <n v="4"/>
    <x v="3"/>
    <x v="1"/>
    <x v="0"/>
    <x v="0"/>
    <n v="1"/>
    <x v="0"/>
    <s v="urchin"/>
    <s v="Arbacia"/>
    <s v="lixula"/>
    <x v="1"/>
    <x v="0"/>
    <x v="1"/>
    <x v="2"/>
    <x v="3"/>
    <x v="0"/>
    <x v="0"/>
    <n v="0.62"/>
    <n v="2.78"/>
    <n v="4.4838709677419351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86"/>
  </r>
  <r>
    <x v="12"/>
    <x v="5"/>
    <x v="7"/>
    <x v="12"/>
    <x v="12"/>
    <n v="15.75"/>
    <x v="12"/>
    <x v="9"/>
    <x v="10"/>
    <n v="4"/>
    <x v="3"/>
    <x v="1"/>
    <x v="0"/>
    <x v="0"/>
    <m/>
    <x v="0"/>
    <s v="AVERAGE"/>
    <s v="all fish and all benthos (inverts and algae)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20"/>
    <x v="0"/>
    <x v="89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87"/>
  </r>
  <r>
    <x v="13"/>
    <x v="5"/>
    <x v="7"/>
    <x v="13"/>
    <x v="13"/>
    <m/>
    <x v="12"/>
    <x v="9"/>
    <x v="10"/>
    <n v="4"/>
    <x v="3"/>
    <x v="1"/>
    <x v="0"/>
    <x v="0"/>
    <m/>
    <x v="0"/>
    <s v="all fish"/>
    <m/>
    <m/>
    <x v="1"/>
    <x v="0"/>
    <x v="1"/>
    <x v="1"/>
    <x v="3"/>
    <x v="0"/>
    <x v="0"/>
    <n v="231.2"/>
    <n v="283.85000000000002"/>
    <n v="1.2277249134948098"/>
    <x v="0"/>
    <x v="0"/>
    <x v="0"/>
    <m/>
    <m/>
    <m/>
    <x v="0"/>
    <x v="0"/>
    <x v="0"/>
    <m/>
    <m/>
    <m/>
    <x v="0"/>
    <x v="0"/>
    <x v="0"/>
    <x v="18"/>
    <x v="19"/>
    <x v="21"/>
    <x v="0"/>
    <x v="89"/>
    <x v="16"/>
    <x v="2"/>
    <s v="also has data on combined fish species that prey on urchins; data on some individual fish species in App3; 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0"/>
    <n v="488"/>
  </r>
  <r>
    <x v="13"/>
    <x v="5"/>
    <x v="7"/>
    <x v="13"/>
    <x v="13"/>
    <m/>
    <x v="12"/>
    <x v="9"/>
    <x v="10"/>
    <m/>
    <x v="3"/>
    <x v="1"/>
    <x v="0"/>
    <x v="0"/>
    <m/>
    <x v="0"/>
    <s v="benthos species most contributing to community dissimilarity"/>
    <m/>
    <m/>
    <x v="1"/>
    <x v="0"/>
    <x v="1"/>
    <x v="6"/>
    <x v="3"/>
    <x v="0"/>
    <x v="0"/>
    <n v="1.99"/>
    <n v="2.0299999999999998"/>
    <n v="1.0201005025125627"/>
    <x v="0"/>
    <x v="0"/>
    <x v="0"/>
    <m/>
    <m/>
    <m/>
    <x v="0"/>
    <x v="0"/>
    <x v="0"/>
    <m/>
    <m/>
    <m/>
    <x v="0"/>
    <x v="0"/>
    <x v="0"/>
    <x v="0"/>
    <x v="0"/>
    <x v="0"/>
    <x v="0"/>
    <x v="89"/>
    <x v="16"/>
    <x v="2"/>
    <s v="has species data in App4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89"/>
  </r>
  <r>
    <x v="13"/>
    <x v="5"/>
    <x v="7"/>
    <x v="13"/>
    <x v="13"/>
    <m/>
    <x v="12"/>
    <x v="9"/>
    <x v="10"/>
    <n v="4"/>
    <x v="3"/>
    <x v="1"/>
    <x v="0"/>
    <x v="0"/>
    <m/>
    <x v="0"/>
    <s v="all benthos (invertebrates and algae)"/>
    <m/>
    <m/>
    <x v="1"/>
    <x v="0"/>
    <x v="1"/>
    <x v="6"/>
    <x v="3"/>
    <x v="0"/>
    <x v="0"/>
    <m/>
    <m/>
    <m/>
    <x v="0"/>
    <x v="0"/>
    <x v="0"/>
    <m/>
    <m/>
    <m/>
    <x v="0"/>
    <x v="0"/>
    <x v="0"/>
    <m/>
    <m/>
    <m/>
    <x v="0"/>
    <x v="0"/>
    <x v="0"/>
    <x v="6"/>
    <x v="20"/>
    <x v="22"/>
    <x v="0"/>
    <x v="89"/>
    <x v="4"/>
    <x v="2"/>
    <s v="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90"/>
  </r>
  <r>
    <x v="13"/>
    <x v="5"/>
    <x v="7"/>
    <x v="13"/>
    <x v="13"/>
    <m/>
    <x v="12"/>
    <x v="9"/>
    <x v="10"/>
    <n v="4"/>
    <x v="3"/>
    <x v="1"/>
    <x v="0"/>
    <x v="0"/>
    <n v="1"/>
    <x v="0"/>
    <s v="urchin"/>
    <s v="Paracentrotus"/>
    <s v="lividus"/>
    <x v="1"/>
    <x v="0"/>
    <x v="1"/>
    <x v="2"/>
    <x v="3"/>
    <x v="0"/>
    <x v="0"/>
    <n v="2.98"/>
    <n v="2.65"/>
    <n v="0.88926174496644295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91"/>
  </r>
  <r>
    <x v="13"/>
    <x v="5"/>
    <x v="7"/>
    <x v="13"/>
    <x v="13"/>
    <m/>
    <x v="12"/>
    <x v="9"/>
    <x v="10"/>
    <n v="4"/>
    <x v="3"/>
    <x v="1"/>
    <x v="0"/>
    <x v="0"/>
    <n v="1"/>
    <x v="0"/>
    <s v="urchin"/>
    <s v="Arbacia"/>
    <s v="lixula"/>
    <x v="1"/>
    <x v="0"/>
    <x v="1"/>
    <x v="2"/>
    <x v="3"/>
    <x v="0"/>
    <x v="0"/>
    <n v="4.13"/>
    <n v="3.66"/>
    <n v="0.8861985472154964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92"/>
  </r>
  <r>
    <x v="13"/>
    <x v="5"/>
    <x v="7"/>
    <x v="13"/>
    <x v="13"/>
    <m/>
    <x v="12"/>
    <x v="9"/>
    <x v="10"/>
    <n v="4"/>
    <x v="3"/>
    <x v="1"/>
    <x v="0"/>
    <x v="0"/>
    <m/>
    <x v="0"/>
    <s v="AVERAGE"/>
    <s v="all fish, 2 urchin sp and benthos sp (inverts and algae)"/>
    <m/>
    <x v="0"/>
    <x v="0"/>
    <x v="1"/>
    <x v="1"/>
    <x v="3"/>
    <x v="0"/>
    <x v="0"/>
    <m/>
    <m/>
    <n v="1.005821427047328"/>
    <x v="0"/>
    <x v="0"/>
    <x v="0"/>
    <m/>
    <m/>
    <m/>
    <x v="0"/>
    <x v="0"/>
    <x v="0"/>
    <m/>
    <m/>
    <m/>
    <x v="0"/>
    <x v="0"/>
    <x v="0"/>
    <x v="0"/>
    <x v="0"/>
    <x v="23"/>
    <x v="0"/>
    <x v="89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93"/>
  </r>
  <r>
    <x v="39"/>
    <x v="5"/>
    <x v="7"/>
    <x v="37"/>
    <x v="37"/>
    <n v="1.83"/>
    <x v="23"/>
    <x v="12"/>
    <x v="1"/>
    <n v="10"/>
    <x v="26"/>
    <x v="15"/>
    <x v="0"/>
    <x v="0"/>
    <n v="1"/>
    <x v="0"/>
    <m/>
    <s v="Cystoseira"/>
    <s v="amentacea var. stricta"/>
    <x v="1"/>
    <x v="0"/>
    <x v="2"/>
    <x v="5"/>
    <x v="3"/>
    <x v="0"/>
    <x v="0"/>
    <n v="5.27"/>
    <n v="7.03"/>
    <n v="1.333965844402277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494"/>
  </r>
  <r>
    <x v="39"/>
    <x v="5"/>
    <x v="7"/>
    <x v="37"/>
    <x v="37"/>
    <n v="1.83"/>
    <x v="23"/>
    <x v="12"/>
    <x v="1"/>
    <n v="10"/>
    <x v="26"/>
    <x v="15"/>
    <x v="0"/>
    <x v="0"/>
    <m/>
    <x v="0"/>
    <s v="Sponges"/>
    <m/>
    <m/>
    <x v="1"/>
    <x v="0"/>
    <x v="2"/>
    <x v="2"/>
    <x v="3"/>
    <x v="0"/>
    <x v="0"/>
    <n v="3.77"/>
    <n v="4.5199999999999996"/>
    <n v="1.198938992042440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5"/>
  </r>
  <r>
    <x v="39"/>
    <x v="5"/>
    <x v="7"/>
    <x v="37"/>
    <x v="37"/>
    <n v="1.83"/>
    <x v="23"/>
    <x v="12"/>
    <x v="1"/>
    <n v="10"/>
    <x v="26"/>
    <x v="15"/>
    <x v="0"/>
    <x v="0"/>
    <m/>
    <x v="0"/>
    <s v="Articulated corallines"/>
    <m/>
    <m/>
    <x v="1"/>
    <x v="0"/>
    <x v="2"/>
    <x v="5"/>
    <x v="3"/>
    <x v="0"/>
    <x v="0"/>
    <n v="15.94"/>
    <n v="15.12"/>
    <n v="0.94855708908406522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6"/>
  </r>
  <r>
    <x v="39"/>
    <x v="5"/>
    <x v="7"/>
    <x v="37"/>
    <x v="37"/>
    <n v="1.83"/>
    <x v="23"/>
    <x v="12"/>
    <x v="1"/>
    <n v="10"/>
    <x v="26"/>
    <x v="15"/>
    <x v="0"/>
    <x v="0"/>
    <m/>
    <x v="0"/>
    <s v="Erect algae"/>
    <m/>
    <m/>
    <x v="1"/>
    <x v="0"/>
    <x v="2"/>
    <x v="5"/>
    <x v="3"/>
    <x v="0"/>
    <x v="0"/>
    <n v="22.62"/>
    <n v="30.46"/>
    <n v="1.3465959328028294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7"/>
  </r>
  <r>
    <x v="39"/>
    <x v="5"/>
    <x v="7"/>
    <x v="37"/>
    <x v="37"/>
    <n v="1.83"/>
    <x v="23"/>
    <x v="12"/>
    <x v="1"/>
    <n v="10"/>
    <x v="26"/>
    <x v="15"/>
    <x v="0"/>
    <x v="0"/>
    <m/>
    <x v="0"/>
    <s v="Dark filamentous algae"/>
    <m/>
    <m/>
    <x v="1"/>
    <x v="0"/>
    <x v="2"/>
    <x v="5"/>
    <x v="3"/>
    <x v="0"/>
    <x v="0"/>
    <n v="8.06"/>
    <n v="12.92"/>
    <n v="1.602977667493796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8"/>
  </r>
  <r>
    <x v="39"/>
    <x v="5"/>
    <x v="7"/>
    <x v="37"/>
    <x v="37"/>
    <n v="1.83"/>
    <x v="23"/>
    <x v="12"/>
    <x v="1"/>
    <n v="10"/>
    <x v="26"/>
    <x v="15"/>
    <x v="0"/>
    <x v="0"/>
    <m/>
    <x v="0"/>
    <s v="Encrusting corallines"/>
    <m/>
    <m/>
    <x v="1"/>
    <x v="0"/>
    <x v="2"/>
    <x v="5"/>
    <x v="3"/>
    <x v="0"/>
    <x v="0"/>
    <n v="5.38"/>
    <n v="3.31"/>
    <n v="0.6152416356877323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9"/>
  </r>
  <r>
    <x v="39"/>
    <x v="5"/>
    <x v="7"/>
    <x v="37"/>
    <x v="37"/>
    <n v="1.83"/>
    <x v="23"/>
    <x v="12"/>
    <x v="1"/>
    <n v="10"/>
    <x v="26"/>
    <x v="15"/>
    <x v="0"/>
    <x v="0"/>
    <n v="1.5"/>
    <x v="0"/>
    <m/>
    <s v="Peyssonnelia"/>
    <s v="spp."/>
    <x v="1"/>
    <x v="0"/>
    <x v="2"/>
    <x v="5"/>
    <x v="3"/>
    <x v="0"/>
    <x v="0"/>
    <n v="11.92"/>
    <n v="10.93"/>
    <n v="0.9169463087248321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500"/>
  </r>
  <r>
    <x v="39"/>
    <x v="5"/>
    <x v="7"/>
    <x v="37"/>
    <x v="37"/>
    <n v="1.83"/>
    <x v="23"/>
    <x v="12"/>
    <x v="1"/>
    <n v="10"/>
    <x v="26"/>
    <x v="15"/>
    <x v="0"/>
    <x v="0"/>
    <n v="1"/>
    <x v="0"/>
    <m/>
    <s v="Caulerpa"/>
    <s v="racemosa"/>
    <x v="1"/>
    <x v="0"/>
    <x v="2"/>
    <x v="5"/>
    <x v="3"/>
    <x v="0"/>
    <x v="0"/>
    <n v="3.92"/>
    <n v="4.68"/>
    <n v="1.19387755102040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501"/>
  </r>
  <r>
    <x v="39"/>
    <x v="5"/>
    <x v="7"/>
    <x v="37"/>
    <x v="37"/>
    <n v="1.83"/>
    <x v="23"/>
    <x v="12"/>
    <x v="1"/>
    <n v="10"/>
    <x v="26"/>
    <x v="15"/>
    <x v="0"/>
    <x v="0"/>
    <m/>
    <x v="0"/>
    <s v="AVERAGE"/>
    <s v="Different types of algae and sponges"/>
    <m/>
    <x v="0"/>
    <x v="0"/>
    <x v="1"/>
    <x v="1"/>
    <x v="3"/>
    <x v="0"/>
    <x v="0"/>
    <m/>
    <m/>
    <n v="1.1446376276572976"/>
    <x v="0"/>
    <x v="0"/>
    <x v="0"/>
    <m/>
    <m/>
    <m/>
    <x v="0"/>
    <x v="0"/>
    <x v="0"/>
    <m/>
    <m/>
    <m/>
    <x v="0"/>
    <x v="0"/>
    <x v="0"/>
    <x v="0"/>
    <x v="0"/>
    <x v="0"/>
    <x v="0"/>
    <x v="90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502"/>
  </r>
  <r>
    <x v="90"/>
    <x v="31"/>
    <x v="8"/>
    <x v="84"/>
    <x v="84"/>
    <n v="1.55"/>
    <x v="8"/>
    <x v="9"/>
    <x v="5"/>
    <n v="8"/>
    <x v="3"/>
    <x v="16"/>
    <x v="0"/>
    <x v="0"/>
    <n v="1"/>
    <x v="0"/>
    <s v="Scaridae"/>
    <s v="Sparisoma"/>
    <s v="cretense"/>
    <x v="1"/>
    <x v="0"/>
    <x v="0"/>
    <x v="1"/>
    <x v="0"/>
    <x v="0"/>
    <x v="0"/>
    <n v="15.5"/>
    <n v="6.6"/>
    <n v="0.4258064516129032"/>
    <x v="0"/>
    <x v="0"/>
    <x v="0"/>
    <n v="18.8"/>
    <n v="12"/>
    <n v="0.6382978723404254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5"/>
    <x v="0"/>
    <n v="503"/>
  </r>
  <r>
    <x v="90"/>
    <x v="31"/>
    <x v="8"/>
    <x v="84"/>
    <x v="84"/>
    <n v="1.55"/>
    <x v="8"/>
    <x v="9"/>
    <x v="5"/>
    <n v="8"/>
    <x v="3"/>
    <x v="16"/>
    <x v="0"/>
    <x v="0"/>
    <n v="1"/>
    <x v="0"/>
    <s v="Serranidae"/>
    <s v="Mycteroperca"/>
    <s v="fusca"/>
    <x v="1"/>
    <x v="0"/>
    <x v="3"/>
    <x v="1"/>
    <x v="4"/>
    <x v="0"/>
    <x v="0"/>
    <n v="11"/>
    <n v="15.3"/>
    <n v="1.3909090909090909"/>
    <x v="0"/>
    <x v="0"/>
    <x v="0"/>
    <n v="13.5"/>
    <n v="15.2"/>
    <n v="1.1259259259259258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0"/>
    <x v="0"/>
    <x v="7"/>
    <x v="0"/>
    <n v="504"/>
  </r>
  <r>
    <x v="90"/>
    <x v="31"/>
    <x v="8"/>
    <x v="84"/>
    <x v="84"/>
    <n v="1.55"/>
    <x v="8"/>
    <x v="9"/>
    <x v="5"/>
    <n v="8"/>
    <x v="3"/>
    <x v="16"/>
    <x v="0"/>
    <x v="0"/>
    <n v="1"/>
    <x v="0"/>
    <s v="Sparidae"/>
    <s v="Diplodus"/>
    <s v="sargus cadenati"/>
    <x v="1"/>
    <x v="0"/>
    <x v="3"/>
    <x v="1"/>
    <x v="4"/>
    <x v="0"/>
    <x v="0"/>
    <n v="0.9"/>
    <n v="4.5"/>
    <n v="5"/>
    <x v="0"/>
    <x v="0"/>
    <x v="0"/>
    <n v="0.4"/>
    <n v="2.2999999999999998"/>
    <n v="5.7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45"/>
    <x v="0"/>
    <x v="7"/>
    <x v="0"/>
    <n v="505"/>
  </r>
  <r>
    <x v="90"/>
    <x v="31"/>
    <x v="8"/>
    <x v="84"/>
    <x v="84"/>
    <n v="1.55"/>
    <x v="8"/>
    <x v="9"/>
    <x v="5"/>
    <n v="8"/>
    <x v="3"/>
    <x v="16"/>
    <x v="0"/>
    <x v="0"/>
    <n v="1"/>
    <x v="0"/>
    <s v="Sparidae"/>
    <s v="Diplodus"/>
    <s v="cervinus cervinus"/>
    <x v="1"/>
    <x v="0"/>
    <x v="3"/>
    <x v="1"/>
    <x v="4"/>
    <x v="0"/>
    <x v="0"/>
    <n v="0"/>
    <n v="12.6"/>
    <s v="."/>
    <x v="0"/>
    <x v="0"/>
    <x v="0"/>
    <n v="10.1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5"/>
    <x v="0"/>
    <x v="7"/>
    <x v="0"/>
    <n v="506"/>
  </r>
  <r>
    <x v="90"/>
    <x v="31"/>
    <x v="8"/>
    <x v="84"/>
    <x v="84"/>
    <n v="1.55"/>
    <x v="8"/>
    <x v="9"/>
    <x v="5"/>
    <n v="8"/>
    <x v="3"/>
    <x v="16"/>
    <x v="0"/>
    <x v="0"/>
    <n v="4"/>
    <x v="0"/>
    <s v="AVERAGE"/>
    <s v="4 fish sp (Scarid, Serranid, Sparids)"/>
    <m/>
    <x v="0"/>
    <x v="0"/>
    <x v="1"/>
    <x v="1"/>
    <x v="4"/>
    <x v="0"/>
    <x v="0"/>
    <m/>
    <m/>
    <n v="2.2722385141739978"/>
    <x v="0"/>
    <x v="0"/>
    <x v="0"/>
    <m/>
    <m/>
    <n v="1.8785559495665878"/>
    <x v="0"/>
    <x v="0"/>
    <x v="0"/>
    <m/>
    <m/>
    <m/>
    <x v="0"/>
    <x v="0"/>
    <x v="0"/>
    <x v="0"/>
    <x v="0"/>
    <x v="0"/>
    <x v="0"/>
    <x v="9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7"/>
    <x v="0"/>
    <n v="507"/>
  </r>
  <r>
    <x v="91"/>
    <x v="32"/>
    <x v="8"/>
    <x v="85"/>
    <x v="85"/>
    <n v="0.01"/>
    <x v="5"/>
    <x v="5"/>
    <x v="5"/>
    <n v="9"/>
    <x v="3"/>
    <x v="16"/>
    <x v="0"/>
    <x v="0"/>
    <n v="1"/>
    <x v="0"/>
    <s v="Scaridae"/>
    <s v="Sparisoma"/>
    <s v="cretense"/>
    <x v="1"/>
    <x v="0"/>
    <x v="0"/>
    <x v="1"/>
    <x v="4"/>
    <x v="0"/>
    <x v="0"/>
    <n v="0.5"/>
    <n v="7.2"/>
    <n v="14.4"/>
    <x v="0"/>
    <x v="0"/>
    <x v="0"/>
    <n v="0.5"/>
    <n v="9.1999999999999993"/>
    <n v="18.399999999999999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7"/>
    <x v="0"/>
    <n v="508"/>
  </r>
  <r>
    <x v="91"/>
    <x v="32"/>
    <x v="8"/>
    <x v="85"/>
    <x v="85"/>
    <n v="0.01"/>
    <x v="5"/>
    <x v="5"/>
    <x v="5"/>
    <n v="9"/>
    <x v="3"/>
    <x v="16"/>
    <x v="0"/>
    <x v="0"/>
    <n v="1"/>
    <x v="0"/>
    <s v="Serranidae"/>
    <s v="Mycteroperca"/>
    <s v="fusca"/>
    <x v="1"/>
    <x v="0"/>
    <x v="3"/>
    <x v="1"/>
    <x v="4"/>
    <x v="0"/>
    <x v="0"/>
    <n v="0.6"/>
    <n v="2.1"/>
    <n v="3.5"/>
    <x v="0"/>
    <x v="0"/>
    <x v="0"/>
    <n v="0.2"/>
    <n v="0.5"/>
    <n v="2.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0"/>
    <x v="0"/>
    <x v="7"/>
    <x v="0"/>
    <n v="509"/>
  </r>
  <r>
    <x v="91"/>
    <x v="32"/>
    <x v="8"/>
    <x v="85"/>
    <x v="85"/>
    <n v="0.01"/>
    <x v="5"/>
    <x v="5"/>
    <x v="5"/>
    <n v="9"/>
    <x v="3"/>
    <x v="16"/>
    <x v="0"/>
    <x v="0"/>
    <n v="1"/>
    <x v="0"/>
    <s v="Sparidae"/>
    <s v="Diplodus"/>
    <s v="sargus cadenati"/>
    <x v="1"/>
    <x v="0"/>
    <x v="3"/>
    <x v="1"/>
    <x v="0"/>
    <x v="0"/>
    <x v="0"/>
    <n v="5"/>
    <n v="0"/>
    <n v="0"/>
    <x v="0"/>
    <x v="0"/>
    <x v="0"/>
    <n v="1.8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45"/>
    <x v="0"/>
    <x v="2"/>
    <x v="0"/>
    <n v="510"/>
  </r>
  <r>
    <x v="91"/>
    <x v="32"/>
    <x v="8"/>
    <x v="85"/>
    <x v="85"/>
    <n v="0.01"/>
    <x v="5"/>
    <x v="5"/>
    <x v="5"/>
    <n v="9"/>
    <x v="3"/>
    <x v="16"/>
    <x v="0"/>
    <x v="0"/>
    <n v="1"/>
    <x v="0"/>
    <s v="Sparidae"/>
    <s v="Diplodus"/>
    <s v="cervinus cervinus"/>
    <x v="1"/>
    <x v="0"/>
    <x v="3"/>
    <x v="1"/>
    <x v="0"/>
    <x v="0"/>
    <x v="0"/>
    <n v="0.5"/>
    <n v="0"/>
    <n v="0"/>
    <x v="0"/>
    <x v="0"/>
    <x v="0"/>
    <n v="0.05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5"/>
    <x v="0"/>
    <x v="2"/>
    <x v="0"/>
    <n v="511"/>
  </r>
  <r>
    <x v="91"/>
    <x v="32"/>
    <x v="8"/>
    <x v="85"/>
    <x v="85"/>
    <n v="0.01"/>
    <x v="5"/>
    <x v="5"/>
    <x v="5"/>
    <n v="9"/>
    <x v="3"/>
    <x v="16"/>
    <x v="0"/>
    <x v="0"/>
    <n v="4"/>
    <x v="0"/>
    <s v="AVERAGE"/>
    <s v="4 fish sp (Scarid, Serranid, Sparids)"/>
    <m/>
    <x v="0"/>
    <x v="0"/>
    <x v="1"/>
    <x v="1"/>
    <x v="3"/>
    <x v="0"/>
    <x v="0"/>
    <m/>
    <m/>
    <n v="4.4749999999999996"/>
    <x v="0"/>
    <x v="0"/>
    <x v="0"/>
    <m/>
    <m/>
    <n v="5.2249999999999996"/>
    <x v="0"/>
    <x v="0"/>
    <x v="0"/>
    <m/>
    <m/>
    <m/>
    <x v="0"/>
    <x v="0"/>
    <x v="0"/>
    <x v="0"/>
    <x v="0"/>
    <x v="0"/>
    <x v="0"/>
    <x v="9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512"/>
  </r>
  <r>
    <x v="92"/>
    <x v="0"/>
    <x v="13"/>
    <x v="86"/>
    <x v="86"/>
    <n v="18.2"/>
    <x v="14"/>
    <x v="15"/>
    <x v="1"/>
    <n v="14"/>
    <x v="3"/>
    <x v="1"/>
    <x v="0"/>
    <x v="0"/>
    <n v="1"/>
    <x v="0"/>
    <s v="Carcharhinidae"/>
    <s v="Carcharhinus"/>
    <s v="perezi"/>
    <x v="0"/>
    <x v="0"/>
    <x v="8"/>
    <x v="1"/>
    <x v="4"/>
    <x v="0"/>
    <x v="0"/>
    <n v="3.9E-2"/>
    <n v="0.14899999999999999"/>
    <n v="3.8205128205128203"/>
    <x v="0"/>
    <x v="0"/>
    <x v="0"/>
    <m/>
    <m/>
    <m/>
    <x v="0"/>
    <x v="0"/>
    <x v="0"/>
    <m/>
    <m/>
    <m/>
    <x v="0"/>
    <x v="0"/>
    <x v="0"/>
    <x v="0"/>
    <x v="0"/>
    <x v="0"/>
    <x v="0"/>
    <x v="92"/>
    <x v="2"/>
    <x v="4"/>
    <m/>
    <x v="1"/>
    <x v="0"/>
    <x v="0"/>
    <x v="0"/>
    <x v="0"/>
    <x v="0"/>
    <x v="0"/>
    <x v="0"/>
    <x v="0"/>
    <x v="0"/>
    <x v="0"/>
    <x v="0"/>
    <x v="0"/>
    <x v="0"/>
    <x v="0"/>
    <x v="1"/>
    <x v="1"/>
    <x v="6"/>
    <n v="300"/>
    <x v="0"/>
    <x v="7"/>
    <x v="0"/>
    <n v="513"/>
  </r>
  <r>
    <x v="93"/>
    <x v="5"/>
    <x v="7"/>
    <x v="87"/>
    <x v="87"/>
    <n v="0.79"/>
    <x v="11"/>
    <x v="13"/>
    <x v="0"/>
    <n v="5"/>
    <x v="27"/>
    <x v="1"/>
    <x v="0"/>
    <x v="0"/>
    <m/>
    <x v="0"/>
    <s v="all fish"/>
    <m/>
    <m/>
    <x v="0"/>
    <x v="0"/>
    <x v="1"/>
    <x v="1"/>
    <x v="3"/>
    <x v="0"/>
    <x v="0"/>
    <n v="21.5"/>
    <n v="34.5"/>
    <n v="1.6046511627906976"/>
    <x v="0"/>
    <x v="0"/>
    <x v="0"/>
    <m/>
    <m/>
    <m/>
    <x v="0"/>
    <x v="0"/>
    <x v="0"/>
    <m/>
    <m/>
    <m/>
    <x v="0"/>
    <x v="0"/>
    <x v="0"/>
    <x v="19"/>
    <x v="21"/>
    <x v="24"/>
    <x v="0"/>
    <x v="93"/>
    <x v="2"/>
    <x v="2"/>
    <s v="also has data for target species of professional fishing and scuba diving"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G78" firstHeaderRow="2" firstDataRow="2" firstDataCol="6"/>
  <pivotFields count="75">
    <pivotField axis="axisRow" compact="0" outline="0" subtotalTop="0" showAll="0" includeNewItemsInFilter="1" defaultSubtotal="0">
      <items count="94">
        <item x="28"/>
        <item x="69"/>
        <item x="66"/>
        <item x="0"/>
        <item x="51"/>
        <item x="29"/>
        <item x="1"/>
        <item x="89"/>
        <item x="57"/>
        <item x="86"/>
        <item x="77"/>
        <item x="27"/>
        <item x="70"/>
        <item x="75"/>
        <item x="35"/>
        <item x="36"/>
        <item x="37"/>
        <item x="72"/>
        <item x="76"/>
        <item x="43"/>
        <item x="8"/>
        <item x="12"/>
        <item x="54"/>
        <item x="84"/>
        <item x="11"/>
        <item x="93"/>
        <item x="38"/>
        <item x="22"/>
        <item x="19"/>
        <item x="62"/>
        <item x="5"/>
        <item x="68"/>
        <item x="16"/>
        <item x="33"/>
        <item x="10"/>
        <item x="92"/>
        <item x="14"/>
        <item x="26"/>
        <item x="13"/>
        <item x="2"/>
        <item x="49"/>
        <item x="83"/>
        <item x="91"/>
        <item x="60"/>
        <item x="25"/>
        <item x="18"/>
        <item x="52"/>
        <item x="88"/>
        <item x="65"/>
        <item x="55"/>
        <item x="44"/>
        <item x="80"/>
        <item x="61"/>
        <item x="73"/>
        <item x="82"/>
        <item x="53"/>
        <item x="46"/>
        <item x="47"/>
        <item x="40"/>
        <item x="17"/>
        <item x="32"/>
        <item x="81"/>
        <item x="24"/>
        <item x="79"/>
        <item x="85"/>
        <item x="78"/>
        <item x="87"/>
        <item x="90"/>
        <item x="34"/>
        <item x="31"/>
        <item x="4"/>
        <item x="59"/>
        <item x="67"/>
        <item x="58"/>
        <item x="30"/>
        <item x="41"/>
        <item x="6"/>
        <item x="3"/>
        <item x="42"/>
        <item x="74"/>
        <item x="71"/>
        <item x="9"/>
        <item x="48"/>
        <item x="15"/>
        <item x="39"/>
        <item x="7"/>
        <item x="64"/>
        <item x="20"/>
        <item x="50"/>
        <item x="45"/>
        <item x="21"/>
        <item x="23"/>
        <item x="56"/>
        <item x="63"/>
      </items>
    </pivotField>
    <pivotField compact="0" outline="0" subtotalTop="0" showAll="0" includeNewItemsInFilter="1" defaultSubtotal="0">
      <items count="33">
        <item x="17"/>
        <item x="20"/>
        <item x="7"/>
        <item x="15"/>
        <item x="1"/>
        <item x="30"/>
        <item x="32"/>
        <item x="19"/>
        <item x="26"/>
        <item x="13"/>
        <item x="31"/>
        <item x="3"/>
        <item x="12"/>
        <item x="14"/>
        <item x="23"/>
        <item x="18"/>
        <item x="5"/>
        <item x="25"/>
        <item x="27"/>
        <item x="2"/>
        <item x="11"/>
        <item x="28"/>
        <item x="29"/>
        <item x="4"/>
        <item x="16"/>
        <item x="22"/>
        <item x="21"/>
        <item x="8"/>
        <item x="24"/>
        <item x="10"/>
        <item x="9"/>
        <item x="6"/>
        <item x="0"/>
      </items>
    </pivotField>
    <pivotField axis="axisRow" compact="0" outline="0" subtotalTop="0" showAll="0" includeNewItemsInFilter="1" defaultSubtotal="0">
      <items count="27">
        <item x="21"/>
        <item x="12"/>
        <item x="5"/>
        <item x="26"/>
        <item x="1"/>
        <item x="13"/>
        <item x="20"/>
        <item x="24"/>
        <item x="19"/>
        <item x="14"/>
        <item x="25"/>
        <item x="2"/>
        <item x="6"/>
        <item x="11"/>
        <item x="7"/>
        <item x="17"/>
        <item x="10"/>
        <item x="4"/>
        <item x="16"/>
        <item x="0"/>
        <item x="18"/>
        <item x="9"/>
        <item x="8"/>
        <item x="15"/>
        <item x="22"/>
        <item x="3"/>
        <item x="23"/>
      </items>
    </pivotField>
    <pivotField axis="axisRow" dataField="1" compact="0" outline="0" subtotalTop="0" showAll="0" includeNewItemsInFilter="1" defaultSubtotal="0">
      <items count="88">
        <item x="57"/>
        <item x="56"/>
        <item x="55"/>
        <item x="82"/>
        <item x="15"/>
        <item x="44"/>
        <item x="45"/>
        <item x="9"/>
        <item x="8"/>
        <item x="81"/>
        <item x="52"/>
        <item x="20"/>
        <item x="48"/>
        <item x="16"/>
        <item x="58"/>
        <item x="59"/>
        <item x="25"/>
        <item x="76"/>
        <item x="28"/>
        <item x="18"/>
        <item x="75"/>
        <item x="74"/>
        <item x="23"/>
        <item x="24"/>
        <item x="29"/>
        <item x="47"/>
        <item x="40"/>
        <item x="86"/>
        <item x="42"/>
        <item x="41"/>
        <item x="69"/>
        <item x="0"/>
        <item x="68"/>
        <item x="70"/>
        <item x="3"/>
        <item x="67"/>
        <item x="65"/>
        <item x="73"/>
        <item x="66"/>
        <item x="1"/>
        <item x="64"/>
        <item x="50"/>
        <item x="60"/>
        <item x="83"/>
        <item x="39"/>
        <item x="2"/>
        <item x="77"/>
        <item x="54"/>
        <item x="78"/>
        <item x="79"/>
        <item x="10"/>
        <item x="21"/>
        <item x="7"/>
        <item x="84"/>
        <item x="31"/>
        <item x="6"/>
        <item x="32"/>
        <item x="5"/>
        <item x="4"/>
        <item x="85"/>
        <item x="22"/>
        <item x="53"/>
        <item x="61"/>
        <item x="71"/>
        <item x="80"/>
        <item x="33"/>
        <item x="34"/>
        <item x="27"/>
        <item x="26"/>
        <item x="46"/>
        <item x="35"/>
        <item x="36"/>
        <item x="17"/>
        <item x="37"/>
        <item x="49"/>
        <item x="13"/>
        <item x="43"/>
        <item x="30"/>
        <item x="11"/>
        <item x="12"/>
        <item x="72"/>
        <item x="19"/>
        <item x="14"/>
        <item x="87"/>
        <item x="38"/>
        <item x="62"/>
        <item x="63"/>
        <item x="51"/>
      </items>
    </pivotField>
    <pivotField axis="axisRow" compact="0" outline="0" subtotalTop="0" showAll="0" includeNewItemsInFilter="1">
      <items count="89">
        <item x="26"/>
        <item x="51"/>
        <item x="27"/>
        <item x="80"/>
        <item x="71"/>
        <item x="61"/>
        <item x="53"/>
        <item x="77"/>
        <item x="2"/>
        <item x="79"/>
        <item x="7"/>
        <item x="21"/>
        <item x="78"/>
        <item x="10"/>
        <item x="48"/>
        <item x="60"/>
        <item x="54"/>
        <item x="55"/>
        <item x="39"/>
        <item x="83"/>
        <item x="62"/>
        <item x="63"/>
        <item x="29"/>
        <item x="86"/>
        <item x="84"/>
        <item x="85"/>
        <item x="14"/>
        <item x="33"/>
        <item x="34"/>
        <item x="36"/>
        <item x="35"/>
        <item x="11"/>
        <item x="43"/>
        <item x="49"/>
        <item x="19"/>
        <item x="30"/>
        <item x="87"/>
        <item x="17"/>
        <item x="12"/>
        <item x="13"/>
        <item x="46"/>
        <item x="72"/>
        <item x="38"/>
        <item x="37"/>
        <item x="52"/>
        <item x="20"/>
        <item x="16"/>
        <item x="4"/>
        <item x="5"/>
        <item x="6"/>
        <item x="32"/>
        <item x="31"/>
        <item x="22"/>
        <item x="42"/>
        <item x="41"/>
        <item x="76"/>
        <item x="75"/>
        <item x="74"/>
        <item x="68"/>
        <item x="65"/>
        <item x="66"/>
        <item x="67"/>
        <item x="3"/>
        <item x="69"/>
        <item x="50"/>
        <item x="1"/>
        <item x="0"/>
        <item x="73"/>
        <item x="64"/>
        <item x="70"/>
        <item x="44"/>
        <item x="24"/>
        <item x="57"/>
        <item x="56"/>
        <item x="23"/>
        <item x="40"/>
        <item x="25"/>
        <item x="59"/>
        <item x="58"/>
        <item x="47"/>
        <item x="18"/>
        <item x="28"/>
        <item x="15"/>
        <item x="82"/>
        <item x="81"/>
        <item x="8"/>
        <item x="9"/>
        <item x="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4">
        <item x="0"/>
        <item x="1"/>
        <item x="2"/>
        <item x="88"/>
        <item x="3"/>
        <item x="5"/>
        <item x="4"/>
        <item x="6"/>
        <item x="7"/>
        <item x="10"/>
        <item x="11"/>
        <item x="13"/>
        <item x="14"/>
        <item x="87"/>
        <item x="15"/>
        <item x="8"/>
        <item x="16"/>
        <item x="86"/>
        <item x="17"/>
        <item x="18"/>
        <item x="85"/>
        <item x="12"/>
        <item x="84"/>
        <item x="19"/>
        <item x="20"/>
        <item x="21"/>
        <item x="22"/>
        <item x="23"/>
        <item x="24"/>
        <item x="90"/>
        <item x="25"/>
        <item x="26"/>
        <item x="92"/>
        <item x="27"/>
        <item x="37"/>
        <item x="28"/>
        <item x="30"/>
        <item x="29"/>
        <item x="31"/>
        <item x="32"/>
        <item x="38"/>
        <item x="33"/>
        <item x="35"/>
        <item x="34"/>
        <item x="36"/>
        <item x="39"/>
        <item x="42"/>
        <item x="41"/>
        <item x="40"/>
        <item x="45"/>
        <item x="9"/>
        <item x="46"/>
        <item x="47"/>
        <item x="48"/>
        <item x="49"/>
        <item x="50"/>
        <item x="51"/>
        <item x="52"/>
        <item x="53"/>
        <item x="54"/>
        <item x="89"/>
        <item x="55"/>
        <item x="60"/>
        <item x="59"/>
        <item x="58"/>
        <item x="57"/>
        <item x="5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44"/>
        <item x="74"/>
        <item x="93"/>
        <item x="91"/>
        <item x="75"/>
        <item x="76"/>
        <item x="77"/>
        <item x="78"/>
        <item x="81"/>
        <item x="79"/>
        <item x="43"/>
        <item x="83"/>
        <item x="80"/>
        <item x="8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h="1" x="2"/>
        <item x="1"/>
        <item h="1"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60"/>
    <field x="2"/>
    <field x="0"/>
    <field x="48"/>
    <field x="3"/>
    <field x="4"/>
  </rowFields>
  <rowItems count="74">
    <i>
      <x v="1"/>
      <x/>
      <x v="43"/>
      <x v="64"/>
      <x v="2"/>
      <x v="17"/>
    </i>
    <i r="1">
      <x v="1"/>
      <x v="57"/>
      <x v="45"/>
      <x v="5"/>
      <x v="70"/>
    </i>
    <i r="1">
      <x v="6"/>
      <x v="31"/>
      <x v="72"/>
      <x v="86"/>
      <x v="21"/>
    </i>
    <i r="2">
      <x v="72"/>
      <x v="72"/>
      <x v="85"/>
      <x v="20"/>
    </i>
    <i r="2">
      <x v="92"/>
      <x v="58"/>
      <x v="87"/>
      <x v="1"/>
    </i>
    <i r="1">
      <x v="8"/>
      <x v="46"/>
      <x v="54"/>
      <x v="12"/>
      <x v="14"/>
    </i>
    <i r="3">
      <x v="57"/>
      <x v="12"/>
      <x v="14"/>
    </i>
    <i r="1">
      <x v="9"/>
      <x v="74"/>
      <x v="28"/>
      <x v="77"/>
      <x v="35"/>
    </i>
    <i r="1">
      <x v="12"/>
      <x v="19"/>
      <x v="43"/>
      <x v="81"/>
      <x v="34"/>
    </i>
    <i r="2">
      <x v="24"/>
      <x v="42"/>
      <x v="78"/>
      <x v="31"/>
    </i>
    <i r="3">
      <x v="50"/>
      <x v="78"/>
      <x v="31"/>
    </i>
    <i r="3">
      <x v="53"/>
      <x v="78"/>
      <x v="31"/>
    </i>
    <i r="2">
      <x v="28"/>
      <x v="16"/>
      <x v="81"/>
      <x v="34"/>
    </i>
    <i r="1">
      <x v="14"/>
      <x v="21"/>
      <x v="9"/>
      <x v="79"/>
      <x v="38"/>
    </i>
    <i r="3">
      <x v="60"/>
      <x v="79"/>
      <x v="38"/>
    </i>
    <i r="2">
      <x v="25"/>
      <x v="82"/>
      <x v="83"/>
      <x v="36"/>
    </i>
    <i r="2">
      <x v="38"/>
      <x v="9"/>
      <x v="75"/>
      <x v="39"/>
    </i>
    <i r="3">
      <x v="60"/>
      <x v="75"/>
      <x v="39"/>
    </i>
    <i r="2">
      <x v="58"/>
      <x v="36"/>
      <x v="84"/>
      <x v="42"/>
    </i>
    <i r="3">
      <x v="37"/>
      <x v="84"/>
      <x v="42"/>
    </i>
    <i r="2">
      <x v="59"/>
      <x v="12"/>
      <x v="72"/>
      <x v="37"/>
    </i>
    <i r="2">
      <x v="84"/>
      <x v="29"/>
      <x v="73"/>
      <x v="43"/>
    </i>
    <i r="3">
      <x v="35"/>
      <x v="73"/>
      <x v="43"/>
    </i>
    <i r="2">
      <x v="88"/>
      <x v="46"/>
      <x v="69"/>
      <x v="40"/>
    </i>
    <i r="3">
      <x v="61"/>
      <x v="69"/>
      <x v="40"/>
    </i>
    <i r="1">
      <x v="17"/>
      <x v="20"/>
      <x v="8"/>
      <x v="8"/>
      <x v="85"/>
    </i>
    <i r="3">
      <x v="47"/>
      <x v="8"/>
      <x v="85"/>
    </i>
    <i r="3">
      <x v="48"/>
      <x v="8"/>
      <x v="85"/>
    </i>
    <i r="3">
      <x v="62"/>
      <x v="8"/>
      <x v="85"/>
    </i>
    <i r="3">
      <x v="78"/>
      <x v="8"/>
      <x v="85"/>
    </i>
    <i r="3">
      <x v="79"/>
      <x v="8"/>
      <x v="85"/>
    </i>
    <i r="3">
      <x v="88"/>
      <x v="8"/>
      <x v="85"/>
    </i>
    <i r="3">
      <x v="90"/>
      <x v="8"/>
      <x v="85"/>
    </i>
    <i r="3">
      <x v="91"/>
      <x v="8"/>
      <x v="85"/>
    </i>
    <i r="3">
      <x v="92"/>
      <x v="8"/>
      <x v="85"/>
    </i>
    <i r="2">
      <x v="40"/>
      <x v="47"/>
      <x v="6"/>
      <x v="87"/>
    </i>
    <i r="3">
      <x v="89"/>
      <x v="6"/>
      <x v="87"/>
    </i>
    <i r="3">
      <x v="90"/>
      <x v="6"/>
      <x v="87"/>
    </i>
    <i r="3">
      <x v="92"/>
      <x v="6"/>
      <x v="87"/>
    </i>
    <i r="2">
      <x v="47"/>
      <x v="17"/>
      <x v="3"/>
      <x v="83"/>
    </i>
    <i r="3">
      <x v="20"/>
      <x v="3"/>
      <x v="83"/>
    </i>
    <i r="2">
      <x v="66"/>
      <x v="22"/>
      <x v="9"/>
      <x v="84"/>
    </i>
    <i r="2">
      <x v="81"/>
      <x v="8"/>
      <x v="7"/>
      <x v="86"/>
    </i>
    <i r="2">
      <x v="82"/>
      <x v="47"/>
      <x v="7"/>
      <x v="86"/>
    </i>
    <i r="3">
      <x v="48"/>
      <x v="7"/>
      <x v="86"/>
    </i>
    <i r="3">
      <x v="78"/>
      <x v="7"/>
      <x v="86"/>
    </i>
    <i r="3">
      <x v="80"/>
      <x v="7"/>
      <x v="86"/>
    </i>
    <i r="3">
      <x v="90"/>
      <x v="7"/>
      <x v="86"/>
    </i>
    <i r="3">
      <x v="92"/>
      <x v="7"/>
      <x v="86"/>
    </i>
    <i r="2">
      <x v="83"/>
      <x v="21"/>
      <x v="4"/>
      <x v="82"/>
    </i>
    <i r="1">
      <x v="21"/>
      <x v="8"/>
      <x v="59"/>
      <x v="10"/>
      <x v="44"/>
    </i>
    <i r="2">
      <x v="32"/>
      <x v="11"/>
      <x v="13"/>
      <x v="46"/>
    </i>
    <i r="3">
      <x v="49"/>
      <x v="13"/>
      <x v="46"/>
    </i>
    <i r="2">
      <x v="87"/>
      <x v="18"/>
      <x v="11"/>
      <x v="45"/>
    </i>
    <i r="1">
      <x v="22"/>
      <x v="14"/>
      <x v="31"/>
      <x v="65"/>
      <x v="27"/>
    </i>
    <i r="2">
      <x v="15"/>
      <x v="31"/>
      <x v="66"/>
      <x v="28"/>
    </i>
    <i r="2">
      <x v="16"/>
      <x v="31"/>
      <x v="70"/>
      <x v="30"/>
    </i>
    <i r="2">
      <x v="26"/>
      <x v="33"/>
      <x v="71"/>
      <x v="29"/>
    </i>
    <i r="2">
      <x v="36"/>
      <x v="10"/>
      <x v="82"/>
      <x v="26"/>
    </i>
    <i r="2">
      <x v="42"/>
      <x v="83"/>
      <x v="59"/>
      <x v="25"/>
    </i>
    <i r="2">
      <x v="55"/>
      <x v="55"/>
      <x v="74"/>
      <x v="33"/>
    </i>
    <i r="3">
      <x v="81"/>
      <x v="80"/>
      <x v="41"/>
    </i>
    <i r="2">
      <x v="56"/>
      <x v="40"/>
      <x v="76"/>
      <x v="32"/>
    </i>
    <i r="3">
      <x v="55"/>
      <x v="74"/>
      <x v="33"/>
    </i>
    <i r="2">
      <x v="67"/>
      <x v="83"/>
      <x v="53"/>
      <x v="24"/>
    </i>
    <i r="1">
      <x v="24"/>
      <x v="29"/>
      <x v="67"/>
      <x/>
      <x v="72"/>
    </i>
    <i r="2">
      <x v="52"/>
      <x v="67"/>
      <x v="1"/>
      <x v="73"/>
    </i>
    <i r="1">
      <x v="25"/>
      <x v="2"/>
      <x v="71"/>
      <x v="62"/>
      <x v="5"/>
    </i>
    <i r="2">
      <x v="9"/>
      <x v="93"/>
      <x v="64"/>
      <x v="3"/>
    </i>
    <i r="2">
      <x v="11"/>
      <x v="25"/>
      <x v="67"/>
      <x v="2"/>
    </i>
    <i r="2">
      <x v="37"/>
      <x v="25"/>
      <x v="68"/>
      <x/>
    </i>
    <i r="2">
      <x v="65"/>
      <x v="77"/>
      <x v="63"/>
      <x v="4"/>
    </i>
    <i r="2">
      <x v="73"/>
      <x v="66"/>
      <x v="61"/>
      <x v="6"/>
    </i>
    <i t="grand">
      <x/>
    </i>
  </rowItems>
  <colItems count="1">
    <i/>
  </colItems>
  <dataFields count="1">
    <dataField name="Sum of La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ilaman.ifm-geomar.de/Summary/FamilySummary.cfm?ID=338" TargetMode="External"/><Relationship Id="rId1" Type="http://schemas.openxmlformats.org/officeDocument/2006/relationships/hyperlink" Target="http://filaman.ifm-geomar.de/Summary/FamilySummary.cfm?ID=487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78"/>
  <sheetViews>
    <sheetView topLeftCell="B40" workbookViewId="0">
      <selection activeCell="D72" sqref="D72"/>
    </sheetView>
  </sheetViews>
  <sheetFormatPr defaultRowHeight="12.75"/>
  <cols>
    <col min="1" max="2" width="43.42578125" bestFit="1" customWidth="1"/>
    <col min="3" max="3" width="40.140625" customWidth="1"/>
    <col min="4" max="4" width="40.140625" bestFit="1" customWidth="1"/>
    <col min="5" max="7" width="12.5703125" bestFit="1" customWidth="1"/>
  </cols>
  <sheetData>
    <row r="3" spans="1:7">
      <c r="A3" s="127" t="s">
        <v>368</v>
      </c>
      <c r="B3" s="125"/>
      <c r="C3" s="125"/>
      <c r="D3" s="125"/>
      <c r="E3" s="125"/>
      <c r="F3" s="125"/>
      <c r="G3" s="130"/>
    </row>
    <row r="4" spans="1:7">
      <c r="A4" s="127" t="s">
        <v>470</v>
      </c>
      <c r="B4" s="127" t="s">
        <v>342</v>
      </c>
      <c r="C4" s="127" t="s">
        <v>340</v>
      </c>
      <c r="D4" s="127" t="s">
        <v>343</v>
      </c>
      <c r="E4" s="127" t="s">
        <v>344</v>
      </c>
      <c r="F4" s="127" t="s">
        <v>345</v>
      </c>
      <c r="G4" s="130" t="s">
        <v>369</v>
      </c>
    </row>
    <row r="5" spans="1:7">
      <c r="A5" s="124" t="s">
        <v>472</v>
      </c>
      <c r="B5" s="124" t="s">
        <v>49</v>
      </c>
      <c r="C5" s="124" t="s">
        <v>48</v>
      </c>
      <c r="D5" s="124" t="s">
        <v>47</v>
      </c>
      <c r="E5" s="124">
        <v>-41.414000000000001</v>
      </c>
      <c r="F5" s="124">
        <v>-65</v>
      </c>
      <c r="G5" s="131">
        <v>-41.414000000000001</v>
      </c>
    </row>
    <row r="6" spans="1:7">
      <c r="A6" s="126"/>
      <c r="B6" s="124" t="s">
        <v>498</v>
      </c>
      <c r="C6" s="124" t="s">
        <v>830</v>
      </c>
      <c r="D6" s="124" t="s">
        <v>829</v>
      </c>
      <c r="E6" s="124">
        <v>-37.799999999999997</v>
      </c>
      <c r="F6" s="124">
        <v>144.80000000000001</v>
      </c>
      <c r="G6" s="131">
        <v>-302.39999999999998</v>
      </c>
    </row>
    <row r="7" spans="1:7">
      <c r="A7" s="126"/>
      <c r="B7" s="124" t="s">
        <v>4</v>
      </c>
      <c r="C7" s="124" t="s">
        <v>134</v>
      </c>
      <c r="D7" s="124" t="s">
        <v>132</v>
      </c>
      <c r="E7" s="124">
        <v>48.75</v>
      </c>
      <c r="F7" s="124">
        <v>-53.66</v>
      </c>
      <c r="G7" s="131">
        <v>48.75</v>
      </c>
    </row>
    <row r="8" spans="1:7">
      <c r="A8" s="126"/>
      <c r="B8" s="126"/>
      <c r="C8" s="124" t="s">
        <v>133</v>
      </c>
      <c r="D8" s="124" t="s">
        <v>132</v>
      </c>
      <c r="E8" s="124">
        <v>48.582999999999998</v>
      </c>
      <c r="F8" s="124">
        <v>-53.8</v>
      </c>
      <c r="G8" s="131">
        <v>48.582999999999998</v>
      </c>
    </row>
    <row r="9" spans="1:7">
      <c r="A9" s="126"/>
      <c r="B9" s="126"/>
      <c r="C9" s="124" t="s">
        <v>6</v>
      </c>
      <c r="D9" s="124" t="s">
        <v>1</v>
      </c>
      <c r="E9" s="124">
        <v>49.366666666666667</v>
      </c>
      <c r="F9" s="124">
        <v>-123.28333333333333</v>
      </c>
      <c r="G9" s="131">
        <v>49.366666666666667</v>
      </c>
    </row>
    <row r="10" spans="1:7">
      <c r="A10" s="126"/>
      <c r="B10" s="124" t="s">
        <v>1006</v>
      </c>
      <c r="C10" s="124" t="s">
        <v>1005</v>
      </c>
      <c r="D10" s="124" t="s">
        <v>1017</v>
      </c>
      <c r="E10" s="124">
        <v>-33.520000000000003</v>
      </c>
      <c r="F10" s="124">
        <v>-71.63</v>
      </c>
      <c r="G10" s="131">
        <v>-134.08000000000001</v>
      </c>
    </row>
    <row r="11" spans="1:7">
      <c r="A11" s="126"/>
      <c r="B11" s="126"/>
      <c r="C11" s="126"/>
      <c r="D11" s="124" t="s">
        <v>1044</v>
      </c>
      <c r="E11" s="124">
        <v>-33.520000000000003</v>
      </c>
      <c r="F11" s="124">
        <v>-71.63</v>
      </c>
      <c r="G11" s="131">
        <v>-33.520000000000003</v>
      </c>
    </row>
    <row r="12" spans="1:7">
      <c r="A12" s="126"/>
      <c r="B12" s="124" t="s">
        <v>681</v>
      </c>
      <c r="C12" s="124" t="s">
        <v>680</v>
      </c>
      <c r="D12" s="124" t="s">
        <v>679</v>
      </c>
      <c r="E12" s="124">
        <v>42.3</v>
      </c>
      <c r="F12" s="124">
        <v>8.5299999999999994</v>
      </c>
      <c r="G12" s="131">
        <v>211.5</v>
      </c>
    </row>
    <row r="13" spans="1:7">
      <c r="A13" s="126"/>
      <c r="B13" s="124" t="s">
        <v>492</v>
      </c>
      <c r="C13" s="124" t="s">
        <v>762</v>
      </c>
      <c r="D13" s="124" t="s">
        <v>759</v>
      </c>
      <c r="E13" s="124">
        <v>43.4</v>
      </c>
      <c r="F13" s="124">
        <v>5.0999999999999996</v>
      </c>
      <c r="G13" s="131">
        <v>43.4</v>
      </c>
    </row>
    <row r="14" spans="1:7">
      <c r="A14" s="126"/>
      <c r="B14" s="126"/>
      <c r="C14" s="124" t="s">
        <v>490</v>
      </c>
      <c r="D14" s="124" t="s">
        <v>770</v>
      </c>
      <c r="E14" s="124">
        <v>42.5</v>
      </c>
      <c r="F14" s="124">
        <v>3.117</v>
      </c>
      <c r="G14" s="131">
        <v>127.5</v>
      </c>
    </row>
    <row r="15" spans="1:7">
      <c r="A15" s="126"/>
      <c r="B15" s="126"/>
      <c r="C15" s="126"/>
      <c r="D15" s="124" t="s">
        <v>496</v>
      </c>
      <c r="E15" s="124">
        <v>42.5</v>
      </c>
      <c r="F15" s="124">
        <v>3.117</v>
      </c>
      <c r="G15" s="131">
        <v>42.5</v>
      </c>
    </row>
    <row r="16" spans="1:7">
      <c r="A16" s="126"/>
      <c r="B16" s="126"/>
      <c r="C16" s="126"/>
      <c r="D16" s="124" t="s">
        <v>958</v>
      </c>
      <c r="E16" s="124">
        <v>42.5</v>
      </c>
      <c r="F16" s="124">
        <v>3.117</v>
      </c>
      <c r="G16" s="131">
        <v>42.5</v>
      </c>
    </row>
    <row r="17" spans="1:7">
      <c r="A17" s="126"/>
      <c r="B17" s="126"/>
      <c r="C17" s="124" t="s">
        <v>563</v>
      </c>
      <c r="D17" s="124" t="s">
        <v>562</v>
      </c>
      <c r="E17" s="124">
        <v>43.4</v>
      </c>
      <c r="F17" s="124">
        <v>5.0999999999999996</v>
      </c>
      <c r="G17" s="131">
        <v>43.4</v>
      </c>
    </row>
    <row r="18" spans="1:7">
      <c r="A18" s="126"/>
      <c r="B18" s="124" t="s">
        <v>504</v>
      </c>
      <c r="C18" s="124" t="s">
        <v>506</v>
      </c>
      <c r="D18" s="124" t="s">
        <v>503</v>
      </c>
      <c r="E18" s="124">
        <v>43.033299999999997</v>
      </c>
      <c r="F18" s="124">
        <v>9.8332999999999995</v>
      </c>
      <c r="G18" s="131">
        <v>215.16649999999998</v>
      </c>
    </row>
    <row r="19" spans="1:7">
      <c r="A19" s="126"/>
      <c r="B19" s="126"/>
      <c r="C19" s="126"/>
      <c r="D19" s="124" t="s">
        <v>9</v>
      </c>
      <c r="E19" s="124">
        <v>43.033299999999997</v>
      </c>
      <c r="F19" s="124">
        <v>9.8332999999999995</v>
      </c>
      <c r="G19" s="131">
        <v>215.16649999999998</v>
      </c>
    </row>
    <row r="20" spans="1:7">
      <c r="A20" s="126"/>
      <c r="B20" s="126"/>
      <c r="C20" s="124" t="s">
        <v>570</v>
      </c>
      <c r="D20" s="124" t="s">
        <v>572</v>
      </c>
      <c r="E20" s="124">
        <v>44.166670000000003</v>
      </c>
      <c r="F20" s="124">
        <v>9.6666699999999999</v>
      </c>
      <c r="G20" s="131">
        <v>44.166670000000003</v>
      </c>
    </row>
    <row r="21" spans="1:7">
      <c r="A21" s="126"/>
      <c r="B21" s="126"/>
      <c r="C21" s="124" t="s">
        <v>507</v>
      </c>
      <c r="D21" s="124" t="s">
        <v>503</v>
      </c>
      <c r="E21" s="124">
        <v>42.25</v>
      </c>
      <c r="F21" s="124">
        <v>11.1</v>
      </c>
      <c r="G21" s="131">
        <v>211.25</v>
      </c>
    </row>
    <row r="22" spans="1:7">
      <c r="A22" s="126"/>
      <c r="B22" s="126"/>
      <c r="C22" s="126"/>
      <c r="D22" s="124" t="s">
        <v>9</v>
      </c>
      <c r="E22" s="124">
        <v>42.25</v>
      </c>
      <c r="F22" s="124">
        <v>11.1</v>
      </c>
      <c r="G22" s="131">
        <v>253.5</v>
      </c>
    </row>
    <row r="23" spans="1:7">
      <c r="A23" s="126"/>
      <c r="B23" s="126"/>
      <c r="C23" s="124" t="s">
        <v>727</v>
      </c>
      <c r="D23" s="124" t="s">
        <v>740</v>
      </c>
      <c r="E23" s="124">
        <v>45.55</v>
      </c>
      <c r="F23" s="124">
        <v>13.75</v>
      </c>
      <c r="G23" s="131">
        <v>45.55</v>
      </c>
    </row>
    <row r="24" spans="1:7">
      <c r="A24" s="126"/>
      <c r="B24" s="126"/>
      <c r="C24" s="126"/>
      <c r="D24" s="124" t="s">
        <v>726</v>
      </c>
      <c r="E24" s="124">
        <v>45.55</v>
      </c>
      <c r="F24" s="124">
        <v>13.75</v>
      </c>
      <c r="G24" s="131">
        <v>227.75</v>
      </c>
    </row>
    <row r="25" spans="1:7">
      <c r="A25" s="126"/>
      <c r="B25" s="126"/>
      <c r="C25" s="124" t="s">
        <v>402</v>
      </c>
      <c r="D25" s="124" t="s">
        <v>552</v>
      </c>
      <c r="E25" s="124">
        <v>40.5867</v>
      </c>
      <c r="F25" s="124">
        <v>9.8082999999999991</v>
      </c>
      <c r="G25" s="131">
        <v>608.80049999999994</v>
      </c>
    </row>
    <row r="26" spans="1:7">
      <c r="A26" s="126"/>
      <c r="B26" s="126"/>
      <c r="C26" s="124" t="s">
        <v>694</v>
      </c>
      <c r="D26" s="124" t="s">
        <v>693</v>
      </c>
      <c r="E26" s="124">
        <v>40.700000000000003</v>
      </c>
      <c r="F26" s="124">
        <v>17.8</v>
      </c>
      <c r="G26" s="131">
        <v>366.3</v>
      </c>
    </row>
    <row r="27" spans="1:7">
      <c r="A27" s="126"/>
      <c r="B27" s="126"/>
      <c r="C27" s="126"/>
      <c r="D27" s="124" t="s">
        <v>719</v>
      </c>
      <c r="E27" s="124">
        <v>40.700000000000003</v>
      </c>
      <c r="F27" s="124">
        <v>17.8</v>
      </c>
      <c r="G27" s="131">
        <v>529.1</v>
      </c>
    </row>
    <row r="28" spans="1:7">
      <c r="A28" s="126"/>
      <c r="B28" s="126"/>
      <c r="C28" s="124" t="s">
        <v>872</v>
      </c>
      <c r="D28" s="124" t="s">
        <v>871</v>
      </c>
      <c r="E28" s="124">
        <v>38.75</v>
      </c>
      <c r="F28" s="124">
        <v>13.15</v>
      </c>
      <c r="G28" s="131">
        <v>426.25</v>
      </c>
    </row>
    <row r="29" spans="1:7">
      <c r="A29" s="126"/>
      <c r="B29" s="126"/>
      <c r="C29" s="126"/>
      <c r="D29" s="124" t="s">
        <v>10</v>
      </c>
      <c r="E29" s="124">
        <v>38.75</v>
      </c>
      <c r="F29" s="124">
        <v>13.15</v>
      </c>
      <c r="G29" s="131">
        <v>38.75</v>
      </c>
    </row>
    <row r="30" spans="1:7">
      <c r="A30" s="126"/>
      <c r="B30" s="124" t="s">
        <v>461</v>
      </c>
      <c r="C30" s="124" t="s">
        <v>502</v>
      </c>
      <c r="D30" s="124" t="s">
        <v>460</v>
      </c>
      <c r="E30" s="124">
        <v>-36.2667</v>
      </c>
      <c r="F30" s="124">
        <v>174.8</v>
      </c>
      <c r="G30" s="131">
        <v>-108.8001</v>
      </c>
    </row>
    <row r="31" spans="1:7">
      <c r="A31" s="126"/>
      <c r="B31" s="126"/>
      <c r="C31" s="126"/>
      <c r="D31" s="124" t="s">
        <v>844</v>
      </c>
      <c r="E31" s="124">
        <v>-36.2667</v>
      </c>
      <c r="F31" s="124">
        <v>174.8</v>
      </c>
      <c r="G31" s="131">
        <v>-471.46710000000013</v>
      </c>
    </row>
    <row r="32" spans="1:7">
      <c r="A32" s="126"/>
      <c r="B32" s="126"/>
      <c r="C32" s="126"/>
      <c r="D32" s="124" t="s">
        <v>841</v>
      </c>
      <c r="E32" s="124">
        <v>-36.2667</v>
      </c>
      <c r="F32" s="124">
        <v>174.8</v>
      </c>
      <c r="G32" s="131">
        <v>-108.8001</v>
      </c>
    </row>
    <row r="33" spans="1:7">
      <c r="A33" s="126"/>
      <c r="B33" s="126"/>
      <c r="C33" s="126"/>
      <c r="D33" s="124" t="s">
        <v>66</v>
      </c>
      <c r="E33" s="124">
        <v>-36.2667</v>
      </c>
      <c r="F33" s="124">
        <v>174.8</v>
      </c>
      <c r="G33" s="131">
        <v>-36.2667</v>
      </c>
    </row>
    <row r="34" spans="1:7">
      <c r="A34" s="126"/>
      <c r="B34" s="126"/>
      <c r="C34" s="126"/>
      <c r="D34" s="124" t="s">
        <v>216</v>
      </c>
      <c r="E34" s="124">
        <v>-36.2667</v>
      </c>
      <c r="F34" s="124">
        <v>174.8</v>
      </c>
      <c r="G34" s="131">
        <v>-181.33350000000002</v>
      </c>
    </row>
    <row r="35" spans="1:7">
      <c r="A35" s="126"/>
      <c r="B35" s="126"/>
      <c r="C35" s="126"/>
      <c r="D35" s="124" t="s">
        <v>221</v>
      </c>
      <c r="E35" s="124">
        <v>-36.2667</v>
      </c>
      <c r="F35" s="124">
        <v>174.8</v>
      </c>
      <c r="G35" s="131">
        <v>-398.9337000000001</v>
      </c>
    </row>
    <row r="36" spans="1:7">
      <c r="A36" s="126"/>
      <c r="B36" s="126"/>
      <c r="C36" s="126"/>
      <c r="D36" s="124" t="s">
        <v>288</v>
      </c>
      <c r="E36" s="124">
        <v>-36.2667</v>
      </c>
      <c r="F36" s="124">
        <v>174.8</v>
      </c>
      <c r="G36" s="131">
        <v>-217.60020000000003</v>
      </c>
    </row>
    <row r="37" spans="1:7">
      <c r="A37" s="126"/>
      <c r="B37" s="126"/>
      <c r="C37" s="126"/>
      <c r="D37" s="124" t="s">
        <v>914</v>
      </c>
      <c r="E37" s="124">
        <v>-36.2667</v>
      </c>
      <c r="F37" s="124">
        <v>174.8</v>
      </c>
      <c r="G37" s="131">
        <v>-36.2667</v>
      </c>
    </row>
    <row r="38" spans="1:7">
      <c r="A38" s="126"/>
      <c r="B38" s="126"/>
      <c r="C38" s="126"/>
      <c r="D38" s="124" t="s">
        <v>316</v>
      </c>
      <c r="E38" s="124">
        <v>-36.2667</v>
      </c>
      <c r="F38" s="124">
        <v>174.8</v>
      </c>
      <c r="G38" s="131">
        <v>-108.8001</v>
      </c>
    </row>
    <row r="39" spans="1:7">
      <c r="A39" s="126"/>
      <c r="B39" s="126"/>
      <c r="C39" s="126"/>
      <c r="D39" s="124" t="s">
        <v>286</v>
      </c>
      <c r="E39" s="124">
        <v>-36.2667</v>
      </c>
      <c r="F39" s="124">
        <v>174.8</v>
      </c>
      <c r="G39" s="131">
        <v>-36.2667</v>
      </c>
    </row>
    <row r="40" spans="1:7">
      <c r="A40" s="126"/>
      <c r="B40" s="126"/>
      <c r="C40" s="124" t="s">
        <v>845</v>
      </c>
      <c r="D40" s="124" t="s">
        <v>844</v>
      </c>
      <c r="E40" s="124">
        <v>-36.83</v>
      </c>
      <c r="F40" s="124">
        <v>175.82</v>
      </c>
      <c r="G40" s="131">
        <v>-478.79</v>
      </c>
    </row>
    <row r="41" spans="1:7">
      <c r="A41" s="126"/>
      <c r="B41" s="126"/>
      <c r="C41" s="126"/>
      <c r="D41" s="124" t="s">
        <v>333</v>
      </c>
      <c r="E41" s="124">
        <v>-36.83</v>
      </c>
      <c r="F41" s="124">
        <v>175.82</v>
      </c>
      <c r="G41" s="131">
        <v>-110.49</v>
      </c>
    </row>
    <row r="42" spans="1:7">
      <c r="A42" s="126"/>
      <c r="B42" s="126"/>
      <c r="C42" s="126"/>
      <c r="D42" s="124" t="s">
        <v>914</v>
      </c>
      <c r="E42" s="124">
        <v>-36.83</v>
      </c>
      <c r="F42" s="124">
        <v>175.82</v>
      </c>
      <c r="G42" s="131">
        <v>-36.83</v>
      </c>
    </row>
    <row r="43" spans="1:7">
      <c r="A43" s="126"/>
      <c r="B43" s="126"/>
      <c r="C43" s="126"/>
      <c r="D43" s="124" t="s">
        <v>286</v>
      </c>
      <c r="E43" s="124">
        <v>-36.83</v>
      </c>
      <c r="F43" s="124">
        <v>175.82</v>
      </c>
      <c r="G43" s="131">
        <v>-36.83</v>
      </c>
    </row>
    <row r="44" spans="1:7">
      <c r="A44" s="126"/>
      <c r="B44" s="126"/>
      <c r="C44" s="124" t="s">
        <v>311</v>
      </c>
      <c r="D44" s="124" t="s">
        <v>313</v>
      </c>
      <c r="E44" s="124">
        <v>-41.2</v>
      </c>
      <c r="F44" s="124">
        <v>174.17</v>
      </c>
      <c r="G44" s="131">
        <v>-41.2</v>
      </c>
    </row>
    <row r="45" spans="1:7">
      <c r="A45" s="126"/>
      <c r="B45" s="126"/>
      <c r="C45" s="126"/>
      <c r="D45" s="124" t="s">
        <v>310</v>
      </c>
      <c r="E45" s="124">
        <v>-41.2</v>
      </c>
      <c r="F45" s="124">
        <v>174.17</v>
      </c>
      <c r="G45" s="131">
        <v>-41.2</v>
      </c>
    </row>
    <row r="46" spans="1:7">
      <c r="A46" s="126"/>
      <c r="B46" s="126"/>
      <c r="C46" s="124" t="s">
        <v>318</v>
      </c>
      <c r="D46" s="124" t="s">
        <v>319</v>
      </c>
      <c r="E46" s="124">
        <v>-35.466000000000001</v>
      </c>
      <c r="F46" s="124">
        <v>174.71</v>
      </c>
      <c r="G46" s="131">
        <v>-35.466000000000001</v>
      </c>
    </row>
    <row r="47" spans="1:7">
      <c r="A47" s="126"/>
      <c r="B47" s="126"/>
      <c r="C47" s="124" t="s">
        <v>463</v>
      </c>
      <c r="D47" s="124" t="s">
        <v>460</v>
      </c>
      <c r="E47" s="124">
        <v>-36.35</v>
      </c>
      <c r="F47" s="124">
        <v>174.83</v>
      </c>
      <c r="G47" s="131">
        <v>-109.05</v>
      </c>
    </row>
    <row r="48" spans="1:7">
      <c r="A48" s="126"/>
      <c r="B48" s="126"/>
      <c r="C48" s="124" t="s">
        <v>842</v>
      </c>
      <c r="D48" s="124" t="s">
        <v>844</v>
      </c>
      <c r="E48" s="124">
        <v>-36.35</v>
      </c>
      <c r="F48" s="124">
        <v>174.83</v>
      </c>
      <c r="G48" s="131">
        <v>-472.55</v>
      </c>
    </row>
    <row r="49" spans="1:7">
      <c r="A49" s="126"/>
      <c r="B49" s="126"/>
      <c r="C49" s="126"/>
      <c r="D49" s="124" t="s">
        <v>841</v>
      </c>
      <c r="E49" s="124">
        <v>-36.35</v>
      </c>
      <c r="F49" s="124">
        <v>174.83</v>
      </c>
      <c r="G49" s="131">
        <v>-109.05</v>
      </c>
    </row>
    <row r="50" spans="1:7">
      <c r="A50" s="126"/>
      <c r="B50" s="126"/>
      <c r="C50" s="126"/>
      <c r="D50" s="124" t="s">
        <v>216</v>
      </c>
      <c r="E50" s="124">
        <v>-36.35</v>
      </c>
      <c r="F50" s="124">
        <v>174.83</v>
      </c>
      <c r="G50" s="131">
        <v>-181.75</v>
      </c>
    </row>
    <row r="51" spans="1:7">
      <c r="A51" s="126"/>
      <c r="B51" s="126"/>
      <c r="C51" s="126"/>
      <c r="D51" s="124" t="s">
        <v>917</v>
      </c>
      <c r="E51" s="124">
        <v>-36.35</v>
      </c>
      <c r="F51" s="124">
        <v>174.83</v>
      </c>
      <c r="G51" s="131">
        <v>-36.35</v>
      </c>
    </row>
    <row r="52" spans="1:7">
      <c r="A52" s="126"/>
      <c r="B52" s="126"/>
      <c r="C52" s="126"/>
      <c r="D52" s="124" t="s">
        <v>914</v>
      </c>
      <c r="E52" s="124">
        <v>-36.35</v>
      </c>
      <c r="F52" s="124">
        <v>174.83</v>
      </c>
      <c r="G52" s="131">
        <v>-36.35</v>
      </c>
    </row>
    <row r="53" spans="1:7">
      <c r="A53" s="126"/>
      <c r="B53" s="126"/>
      <c r="C53" s="126"/>
      <c r="D53" s="124" t="s">
        <v>286</v>
      </c>
      <c r="E53" s="124">
        <v>-36.35</v>
      </c>
      <c r="F53" s="124">
        <v>174.83</v>
      </c>
      <c r="G53" s="131">
        <v>-36.35</v>
      </c>
    </row>
    <row r="54" spans="1:7">
      <c r="A54" s="126"/>
      <c r="B54" s="126"/>
      <c r="C54" s="124" t="s">
        <v>602</v>
      </c>
      <c r="D54" s="124" t="s">
        <v>596</v>
      </c>
      <c r="E54" s="124">
        <v>-40.883299999999998</v>
      </c>
      <c r="F54" s="124">
        <v>173.0667</v>
      </c>
      <c r="G54" s="131">
        <v>-40.883299999999998</v>
      </c>
    </row>
    <row r="55" spans="1:7">
      <c r="A55" s="126"/>
      <c r="B55" s="124" t="s">
        <v>546</v>
      </c>
      <c r="C55" s="124" t="s">
        <v>1065</v>
      </c>
      <c r="D55" s="124" t="s">
        <v>1062</v>
      </c>
      <c r="E55" s="124">
        <v>-34.366666666666667</v>
      </c>
      <c r="F55" s="124">
        <v>18.899999999999999</v>
      </c>
      <c r="G55" s="131">
        <v>-34.366666666666667</v>
      </c>
    </row>
    <row r="56" spans="1:7">
      <c r="A56" s="126"/>
      <c r="B56" s="126"/>
      <c r="C56" s="124" t="s">
        <v>545</v>
      </c>
      <c r="D56" s="124" t="s">
        <v>533</v>
      </c>
      <c r="E56" s="124">
        <v>-32.299999999999997</v>
      </c>
      <c r="F56" s="124">
        <v>28.833300000000001</v>
      </c>
      <c r="G56" s="131">
        <v>-32.299999999999997</v>
      </c>
    </row>
    <row r="57" spans="1:7">
      <c r="A57" s="126"/>
      <c r="B57" s="126"/>
      <c r="C57" s="126"/>
      <c r="D57" s="124" t="s">
        <v>920</v>
      </c>
      <c r="E57" s="124">
        <v>-32.299999999999997</v>
      </c>
      <c r="F57" s="124">
        <v>28.833300000000001</v>
      </c>
      <c r="G57" s="131">
        <v>-258.39999999999998</v>
      </c>
    </row>
    <row r="58" spans="1:7">
      <c r="A58" s="126"/>
      <c r="B58" s="126"/>
      <c r="C58" s="124" t="s">
        <v>575</v>
      </c>
      <c r="D58" s="124" t="s">
        <v>574</v>
      </c>
      <c r="E58" s="124">
        <v>-34.023000000000003</v>
      </c>
      <c r="F58" s="124">
        <v>23.884</v>
      </c>
      <c r="G58" s="131">
        <v>-170.11500000000001</v>
      </c>
    </row>
    <row r="59" spans="1:7">
      <c r="A59" s="126"/>
      <c r="B59" s="124" t="s">
        <v>514</v>
      </c>
      <c r="C59" s="124" t="s">
        <v>709</v>
      </c>
      <c r="D59" s="124" t="s">
        <v>699</v>
      </c>
      <c r="E59" s="124">
        <v>36.700000000000003</v>
      </c>
      <c r="F59" s="124">
        <v>-2.1800000000000002</v>
      </c>
      <c r="G59" s="131">
        <v>36.700000000000003</v>
      </c>
    </row>
    <row r="60" spans="1:7">
      <c r="A60" s="126"/>
      <c r="B60" s="126"/>
      <c r="C60" s="124" t="s">
        <v>710</v>
      </c>
      <c r="D60" s="124" t="s">
        <v>699</v>
      </c>
      <c r="E60" s="124">
        <v>37.630000000000003</v>
      </c>
      <c r="F60" s="124">
        <v>-0.7</v>
      </c>
      <c r="G60" s="131">
        <v>37.630000000000003</v>
      </c>
    </row>
    <row r="61" spans="1:7">
      <c r="A61" s="126"/>
      <c r="B61" s="126"/>
      <c r="C61" s="124" t="s">
        <v>708</v>
      </c>
      <c r="D61" s="124" t="s">
        <v>699</v>
      </c>
      <c r="E61" s="124">
        <v>39.167000000000002</v>
      </c>
      <c r="F61" s="124">
        <v>2.9670000000000001</v>
      </c>
      <c r="G61" s="131">
        <v>39.167000000000002</v>
      </c>
    </row>
    <row r="62" spans="1:7">
      <c r="A62" s="126"/>
      <c r="B62" s="126"/>
      <c r="C62" s="124" t="s">
        <v>713</v>
      </c>
      <c r="D62" s="124" t="s">
        <v>717</v>
      </c>
      <c r="E62" s="124">
        <v>39.866999999999997</v>
      </c>
      <c r="F62" s="124">
        <v>0.71699999999999997</v>
      </c>
      <c r="G62" s="131">
        <v>39.866999999999997</v>
      </c>
    </row>
    <row r="63" spans="1:7">
      <c r="A63" s="126"/>
      <c r="B63" s="126"/>
      <c r="C63" s="124" t="s">
        <v>515</v>
      </c>
      <c r="D63" s="124" t="s">
        <v>520</v>
      </c>
      <c r="E63" s="124">
        <v>43.451700000000002</v>
      </c>
      <c r="F63" s="124">
        <v>-2.7713000000000001</v>
      </c>
      <c r="G63" s="131">
        <v>43.451700000000002</v>
      </c>
    </row>
    <row r="64" spans="1:7">
      <c r="A64" s="126"/>
      <c r="B64" s="126"/>
      <c r="C64" s="124" t="s">
        <v>810</v>
      </c>
      <c r="D64" s="124" t="s">
        <v>808</v>
      </c>
      <c r="E64" s="124">
        <v>29.296296296296298</v>
      </c>
      <c r="F64" s="124">
        <v>-13.148148148148101</v>
      </c>
      <c r="G64" s="131">
        <v>146.4814814814815</v>
      </c>
    </row>
    <row r="65" spans="1:7">
      <c r="A65" s="126"/>
      <c r="B65" s="126"/>
      <c r="C65" s="124" t="s">
        <v>248</v>
      </c>
      <c r="D65" s="124" t="s">
        <v>1019</v>
      </c>
      <c r="E65" s="124">
        <v>42.048999999999999</v>
      </c>
      <c r="F65" s="124">
        <v>3.2250000000000001</v>
      </c>
      <c r="G65" s="131">
        <v>126.14699999999999</v>
      </c>
    </row>
    <row r="66" spans="1:7">
      <c r="A66" s="126"/>
      <c r="B66" s="126"/>
      <c r="C66" s="126"/>
      <c r="D66" s="124" t="s">
        <v>252</v>
      </c>
      <c r="E66" s="124">
        <v>43.042000000000002</v>
      </c>
      <c r="F66" s="124">
        <v>13.5</v>
      </c>
      <c r="G66" s="131">
        <v>43.042000000000002</v>
      </c>
    </row>
    <row r="67" spans="1:7">
      <c r="A67" s="126"/>
      <c r="B67" s="126"/>
      <c r="C67" s="124" t="s">
        <v>824</v>
      </c>
      <c r="D67" s="124" t="s">
        <v>823</v>
      </c>
      <c r="E67" s="124">
        <v>42.27</v>
      </c>
      <c r="F67" s="124">
        <v>3.22</v>
      </c>
      <c r="G67" s="131">
        <v>295.89</v>
      </c>
    </row>
    <row r="68" spans="1:7">
      <c r="A68" s="126"/>
      <c r="B68" s="126"/>
      <c r="C68" s="126"/>
      <c r="D68" s="124" t="s">
        <v>1019</v>
      </c>
      <c r="E68" s="124">
        <v>42.048999999999999</v>
      </c>
      <c r="F68" s="124">
        <v>3.2250000000000001</v>
      </c>
      <c r="G68" s="131">
        <v>42.048999999999999</v>
      </c>
    </row>
    <row r="69" spans="1:7">
      <c r="A69" s="126"/>
      <c r="B69" s="126"/>
      <c r="C69" s="124" t="s">
        <v>809</v>
      </c>
      <c r="D69" s="124" t="s">
        <v>808</v>
      </c>
      <c r="E69" s="124">
        <v>27.586206896551722</v>
      </c>
      <c r="F69" s="124">
        <v>-18.074074074074101</v>
      </c>
      <c r="G69" s="131">
        <v>137.93103448275861</v>
      </c>
    </row>
    <row r="70" spans="1:7">
      <c r="A70" s="126"/>
      <c r="B70" s="124" t="s">
        <v>68</v>
      </c>
      <c r="C70" s="124" t="s">
        <v>72</v>
      </c>
      <c r="D70" s="124" t="s">
        <v>67</v>
      </c>
      <c r="E70" s="124">
        <v>-42.9</v>
      </c>
      <c r="F70" s="124">
        <v>147.36000000000001</v>
      </c>
      <c r="G70" s="131">
        <v>-429</v>
      </c>
    </row>
    <row r="71" spans="1:7">
      <c r="A71" s="126"/>
      <c r="B71" s="126"/>
      <c r="C71" s="124" t="s">
        <v>71</v>
      </c>
      <c r="D71" s="124" t="s">
        <v>67</v>
      </c>
      <c r="E71" s="124">
        <v>-42.58</v>
      </c>
      <c r="F71" s="124">
        <v>148.15</v>
      </c>
      <c r="G71" s="131">
        <v>-425.8</v>
      </c>
    </row>
    <row r="72" spans="1:7">
      <c r="A72" s="126"/>
      <c r="B72" s="124" t="s">
        <v>454</v>
      </c>
      <c r="C72" s="124" t="s">
        <v>129</v>
      </c>
      <c r="D72" s="124" t="s">
        <v>106</v>
      </c>
      <c r="E72" s="124">
        <v>34</v>
      </c>
      <c r="F72" s="124">
        <v>-119.33</v>
      </c>
      <c r="G72" s="131">
        <v>34</v>
      </c>
    </row>
    <row r="73" spans="1:7">
      <c r="A73" s="126"/>
      <c r="B73" s="126"/>
      <c r="C73" s="124" t="s">
        <v>308</v>
      </c>
      <c r="D73" s="124" t="s">
        <v>314</v>
      </c>
      <c r="E73" s="124">
        <v>36.07</v>
      </c>
      <c r="F73" s="124">
        <v>-121.61</v>
      </c>
      <c r="G73" s="131">
        <v>36.07</v>
      </c>
    </row>
    <row r="74" spans="1:7">
      <c r="A74" s="126"/>
      <c r="B74" s="126"/>
      <c r="C74" s="124" t="s">
        <v>664</v>
      </c>
      <c r="D74" s="124" t="s">
        <v>658</v>
      </c>
      <c r="E74" s="124">
        <v>38.299999999999997</v>
      </c>
      <c r="F74" s="124">
        <v>-123.2</v>
      </c>
      <c r="G74" s="131">
        <v>38.299999999999997</v>
      </c>
    </row>
    <row r="75" spans="1:7">
      <c r="A75" s="126"/>
      <c r="B75" s="126"/>
      <c r="C75" s="124" t="s">
        <v>663</v>
      </c>
      <c r="D75" s="124" t="s">
        <v>658</v>
      </c>
      <c r="E75" s="124">
        <v>38.6</v>
      </c>
      <c r="F75" s="124">
        <v>-123.4</v>
      </c>
      <c r="G75" s="131">
        <v>38.6</v>
      </c>
    </row>
    <row r="76" spans="1:7">
      <c r="A76" s="126"/>
      <c r="B76" s="126"/>
      <c r="C76" s="124" t="s">
        <v>163</v>
      </c>
      <c r="D76" s="124" t="s">
        <v>162</v>
      </c>
      <c r="E76" s="124">
        <v>34.1</v>
      </c>
      <c r="F76" s="124">
        <v>-119.4</v>
      </c>
      <c r="G76" s="131">
        <v>102.3</v>
      </c>
    </row>
    <row r="77" spans="1:7">
      <c r="A77" s="126"/>
      <c r="B77" s="126"/>
      <c r="C77" s="124" t="s">
        <v>16</v>
      </c>
      <c r="D77" s="124" t="s">
        <v>13</v>
      </c>
      <c r="E77" s="124">
        <v>32.832999999999998</v>
      </c>
      <c r="F77" s="124">
        <v>-117.25</v>
      </c>
      <c r="G77" s="131">
        <v>328.33</v>
      </c>
    </row>
    <row r="78" spans="1:7">
      <c r="A78" s="128" t="s">
        <v>605</v>
      </c>
      <c r="B78" s="129"/>
      <c r="C78" s="129"/>
      <c r="D78" s="129"/>
      <c r="E78" s="129"/>
      <c r="F78" s="129"/>
      <c r="G78" s="132">
        <v>36.136185964239814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A11"/>
  <sheetViews>
    <sheetView workbookViewId="0">
      <selection activeCell="A12" sqref="A12"/>
    </sheetView>
  </sheetViews>
  <sheetFormatPr defaultRowHeight="12.75"/>
  <sheetData>
    <row r="3" spans="1:1">
      <c r="A3" t="s">
        <v>129</v>
      </c>
    </row>
    <row r="4" spans="1:1">
      <c r="A4" t="s">
        <v>186</v>
      </c>
    </row>
    <row r="5" spans="1:1">
      <c r="A5" t="s">
        <v>187</v>
      </c>
    </row>
    <row r="6" spans="1:1">
      <c r="A6" t="s">
        <v>188</v>
      </c>
    </row>
    <row r="7" spans="1:1">
      <c r="A7" t="s">
        <v>187</v>
      </c>
    </row>
    <row r="8" spans="1:1">
      <c r="A8" t="s">
        <v>188</v>
      </c>
    </row>
    <row r="9" spans="1:1">
      <c r="A9" t="s">
        <v>189</v>
      </c>
    </row>
    <row r="10" spans="1:1">
      <c r="A10" t="s">
        <v>190</v>
      </c>
    </row>
    <row r="11" spans="1:1">
      <c r="A11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513"/>
  <sheetViews>
    <sheetView tabSelected="1" workbookViewId="0">
      <pane ySplit="1" topLeftCell="A2" activePane="bottomLeft" state="frozen"/>
      <selection activeCell="O1" sqref="O1"/>
      <selection pane="bottomLeft" activeCell="A512" sqref="A512:XFD512"/>
    </sheetView>
  </sheetViews>
  <sheetFormatPr defaultRowHeight="12.75"/>
  <cols>
    <col min="1" max="1" width="43.42578125" style="6" bestFit="1" customWidth="1"/>
    <col min="2" max="2" width="42.85546875" style="6" bestFit="1" customWidth="1"/>
    <col min="3" max="3" width="17" style="6" bestFit="1" customWidth="1"/>
    <col min="4" max="5" width="12.5703125" style="6" bestFit="1" customWidth="1"/>
    <col min="6" max="6" width="14" style="6" bestFit="1" customWidth="1"/>
    <col min="7" max="7" width="7.140625" style="6" bestFit="1" customWidth="1"/>
    <col min="8" max="8" width="6.85546875" style="6" bestFit="1" customWidth="1"/>
    <col min="9" max="9" width="16.42578125" style="6" bestFit="1" customWidth="1"/>
    <col min="10" max="10" width="6.28515625" style="6" bestFit="1" customWidth="1"/>
    <col min="11" max="11" width="81.5703125" style="6" bestFit="1" customWidth="1"/>
    <col min="12" max="12" width="73.7109375" style="6" bestFit="1" customWidth="1"/>
    <col min="13" max="13" width="13.42578125" style="6" bestFit="1" customWidth="1"/>
    <col min="14" max="14" width="51.5703125" style="6" bestFit="1" customWidth="1"/>
    <col min="15" max="15" width="45.28515625" style="6" bestFit="1" customWidth="1"/>
    <col min="16" max="16" width="11" style="6" customWidth="1"/>
    <col min="17" max="17" width="144.7109375" style="6" bestFit="1" customWidth="1"/>
    <col min="18" max="18" width="85.85546875" style="6" bestFit="1" customWidth="1"/>
    <col min="19" max="19" width="35" style="6" bestFit="1" customWidth="1"/>
    <col min="20" max="20" width="6.5703125" style="6" bestFit="1" customWidth="1"/>
    <col min="21" max="21" width="7.85546875" style="6" bestFit="1" customWidth="1"/>
    <col min="22" max="22" width="11.7109375" style="6" bestFit="1" customWidth="1"/>
    <col min="23" max="23" width="15.5703125" style="6" bestFit="1" customWidth="1"/>
    <col min="24" max="24" width="36" style="6" bestFit="1" customWidth="1"/>
    <col min="25" max="27" width="7.28515625" style="6" bestFit="1" customWidth="1"/>
    <col min="28" max="28" width="8" style="6" bestFit="1" customWidth="1"/>
    <col min="29" max="29" width="12" style="6" bestFit="1" customWidth="1"/>
    <col min="30" max="30" width="7.28515625" style="9" bestFit="1" customWidth="1"/>
    <col min="31" max="34" width="8.28515625" style="6" bestFit="1" customWidth="1"/>
    <col min="35" max="35" width="12.5703125" style="6" bestFit="1" customWidth="1"/>
    <col min="36" max="36" width="8.28515625" style="9" bestFit="1" customWidth="1"/>
    <col min="37" max="40" width="8.5703125" style="6" bestFit="1" customWidth="1"/>
    <col min="41" max="41" width="12" style="6" bestFit="1" customWidth="1"/>
    <col min="42" max="42" width="8.5703125" style="6" bestFit="1" customWidth="1"/>
    <col min="43" max="46" width="8" style="6" bestFit="1" customWidth="1"/>
    <col min="47" max="47" width="12" style="6" bestFit="1" customWidth="1"/>
    <col min="48" max="48" width="8" style="6" bestFit="1" customWidth="1"/>
    <col min="49" max="49" width="40.140625" style="6" bestFit="1" customWidth="1"/>
    <col min="50" max="50" width="31.5703125" style="6" bestFit="1" customWidth="1"/>
    <col min="51" max="51" width="8.5703125" style="6" bestFit="1" customWidth="1"/>
    <col min="52" max="52" width="166" style="6" bestFit="1" customWidth="1"/>
    <col min="53" max="53" width="9.140625" style="6"/>
    <col min="54" max="54" width="72.5703125" style="6" bestFit="1" customWidth="1"/>
    <col min="55" max="55" width="7" style="6" bestFit="1" customWidth="1"/>
    <col min="56" max="56" width="6.5703125" style="6" bestFit="1" customWidth="1"/>
    <col min="57" max="57" width="7.5703125" style="6" bestFit="1" customWidth="1"/>
    <col min="58" max="58" width="5.85546875" style="6" bestFit="1" customWidth="1"/>
    <col min="59" max="59" width="12" style="6" bestFit="1" customWidth="1"/>
    <col min="60" max="60" width="5.140625" style="9" bestFit="1" customWidth="1"/>
    <col min="61" max="61" width="9.7109375" style="6" bestFit="1" customWidth="1"/>
    <col min="62" max="62" width="16.140625" style="6" bestFit="1" customWidth="1"/>
    <col min="63" max="63" width="14.85546875" style="6" bestFit="1" customWidth="1"/>
    <col min="64" max="64" width="19" style="6" bestFit="1" customWidth="1"/>
    <col min="65" max="65" width="5.28515625" style="6" bestFit="1" customWidth="1"/>
    <col min="66" max="66" width="9.7109375" style="6" bestFit="1" customWidth="1"/>
    <col min="67" max="67" width="12.5703125" style="6" bestFit="1" customWidth="1"/>
    <col min="68" max="68" width="14.28515625" style="6" bestFit="1" customWidth="1"/>
    <col min="69" max="69" width="11.7109375" style="6" bestFit="1" customWidth="1"/>
    <col min="70" max="70" width="13.5703125" style="6" bestFit="1" customWidth="1"/>
    <col min="71" max="71" width="18.28515625" style="6" bestFit="1" customWidth="1"/>
    <col min="72" max="72" width="15.7109375" style="6" bestFit="1" customWidth="1"/>
    <col min="73" max="73" width="18.85546875" style="6" bestFit="1" customWidth="1"/>
    <col min="74" max="74" width="14.28515625" style="6" bestFit="1" customWidth="1"/>
    <col min="75" max="75" width="7.42578125" style="6" bestFit="1" customWidth="1"/>
    <col min="76" max="76" width="64.140625" style="3" bestFit="1" customWidth="1"/>
    <col min="77" max="80" width="9.140625" style="3"/>
    <col min="81" max="16384" width="9.140625" style="6"/>
  </cols>
  <sheetData>
    <row r="1" spans="1:80" ht="41.25" customHeight="1">
      <c r="A1" s="2" t="s">
        <v>340</v>
      </c>
      <c r="B1" s="3" t="s">
        <v>341</v>
      </c>
      <c r="C1" s="3" t="s">
        <v>342</v>
      </c>
      <c r="D1" s="3" t="s">
        <v>344</v>
      </c>
      <c r="E1" s="3" t="s">
        <v>345</v>
      </c>
      <c r="F1" s="4" t="s">
        <v>337</v>
      </c>
      <c r="G1" s="4" t="s">
        <v>358</v>
      </c>
      <c r="H1" s="4" t="s">
        <v>359</v>
      </c>
      <c r="I1" s="4" t="s">
        <v>367</v>
      </c>
      <c r="J1" s="4" t="s">
        <v>370</v>
      </c>
      <c r="K1" s="4" t="s">
        <v>375</v>
      </c>
      <c r="L1" s="4" t="s">
        <v>376</v>
      </c>
      <c r="M1" s="4" t="s">
        <v>377</v>
      </c>
      <c r="N1" s="4" t="s">
        <v>378</v>
      </c>
      <c r="O1" s="4" t="s">
        <v>373</v>
      </c>
      <c r="P1" s="4" t="s">
        <v>374</v>
      </c>
      <c r="Q1" s="4" t="s">
        <v>364</v>
      </c>
      <c r="R1" s="4" t="s">
        <v>365</v>
      </c>
      <c r="S1" s="4" t="s">
        <v>366</v>
      </c>
      <c r="T1" s="4" t="s">
        <v>416</v>
      </c>
      <c r="U1" s="4" t="s">
        <v>204</v>
      </c>
      <c r="V1" s="22" t="s">
        <v>381</v>
      </c>
      <c r="W1" s="4" t="s">
        <v>380</v>
      </c>
      <c r="X1" s="22" t="s">
        <v>382</v>
      </c>
      <c r="Y1" s="5" t="s">
        <v>417</v>
      </c>
      <c r="Z1" s="5" t="s">
        <v>418</v>
      </c>
      <c r="AA1" s="5" t="s">
        <v>419</v>
      </c>
      <c r="AB1" s="5" t="s">
        <v>420</v>
      </c>
      <c r="AC1" s="5" t="s">
        <v>421</v>
      </c>
      <c r="AD1" s="8" t="s">
        <v>422</v>
      </c>
      <c r="AE1" s="5" t="s">
        <v>346</v>
      </c>
      <c r="AF1" s="5" t="s">
        <v>347</v>
      </c>
      <c r="AG1" s="5" t="s">
        <v>348</v>
      </c>
      <c r="AH1" s="5" t="s">
        <v>349</v>
      </c>
      <c r="AI1" s="5" t="s">
        <v>360</v>
      </c>
      <c r="AJ1" s="8" t="s">
        <v>338</v>
      </c>
      <c r="AK1" s="5" t="s">
        <v>350</v>
      </c>
      <c r="AL1" s="5" t="s">
        <v>351</v>
      </c>
      <c r="AM1" s="5" t="s">
        <v>352</v>
      </c>
      <c r="AN1" s="5" t="s">
        <v>353</v>
      </c>
      <c r="AO1" s="5" t="s">
        <v>361</v>
      </c>
      <c r="AP1" s="5" t="s">
        <v>362</v>
      </c>
      <c r="AQ1" s="5" t="s">
        <v>354</v>
      </c>
      <c r="AR1" s="5" t="s">
        <v>355</v>
      </c>
      <c r="AS1" s="5" t="s">
        <v>356</v>
      </c>
      <c r="AT1" s="5" t="s">
        <v>357</v>
      </c>
      <c r="AU1" s="5" t="s">
        <v>363</v>
      </c>
      <c r="AV1" s="5" t="s">
        <v>339</v>
      </c>
      <c r="AW1" s="4" t="s">
        <v>343</v>
      </c>
      <c r="AX1" s="4" t="s">
        <v>371</v>
      </c>
      <c r="AY1" s="4" t="s">
        <v>372</v>
      </c>
      <c r="AZ1" s="4" t="s">
        <v>379</v>
      </c>
      <c r="BA1" s="4" t="s">
        <v>384</v>
      </c>
      <c r="BB1" s="4" t="s">
        <v>538</v>
      </c>
      <c r="BC1" s="5" t="s">
        <v>541</v>
      </c>
      <c r="BD1" s="5" t="s">
        <v>542</v>
      </c>
      <c r="BE1" s="5" t="s">
        <v>543</v>
      </c>
      <c r="BF1" s="5" t="s">
        <v>544</v>
      </c>
      <c r="BG1" s="5" t="s">
        <v>539</v>
      </c>
      <c r="BH1" s="8" t="s">
        <v>540</v>
      </c>
      <c r="BI1" s="5" t="s">
        <v>470</v>
      </c>
      <c r="BJ1" s="6" t="s">
        <v>614</v>
      </c>
      <c r="BK1" s="6" t="s">
        <v>615</v>
      </c>
      <c r="BL1" s="6" t="s">
        <v>616</v>
      </c>
      <c r="BM1" s="6" t="s">
        <v>617</v>
      </c>
      <c r="BN1" s="6" t="s">
        <v>618</v>
      </c>
      <c r="BO1" s="6" t="s">
        <v>619</v>
      </c>
      <c r="BP1" s="6" t="s">
        <v>620</v>
      </c>
      <c r="BQ1" s="6" t="s">
        <v>628</v>
      </c>
      <c r="BR1" s="23" t="s">
        <v>1050</v>
      </c>
      <c r="BS1" s="23" t="s">
        <v>175</v>
      </c>
      <c r="BT1" s="23" t="s">
        <v>176</v>
      </c>
      <c r="BU1" s="23" t="s">
        <v>174</v>
      </c>
      <c r="BV1" s="23" t="s">
        <v>300</v>
      </c>
      <c r="BW1" s="6" t="s">
        <v>1059</v>
      </c>
    </row>
    <row r="2" spans="1:80" s="36" customFormat="1">
      <c r="A2" s="36" t="s">
        <v>386</v>
      </c>
      <c r="C2" s="36" t="s">
        <v>385</v>
      </c>
      <c r="D2" s="36">
        <v>9.0667000000000009</v>
      </c>
      <c r="E2" s="36">
        <v>123.83329999999999</v>
      </c>
      <c r="F2" s="36">
        <v>0.22500000000000001</v>
      </c>
      <c r="G2" s="36">
        <v>1982</v>
      </c>
      <c r="H2" s="36">
        <v>1982</v>
      </c>
      <c r="I2" s="36">
        <v>2003</v>
      </c>
      <c r="J2" s="36">
        <v>21</v>
      </c>
      <c r="K2" s="36" t="s">
        <v>239</v>
      </c>
      <c r="L2" s="36" t="s">
        <v>390</v>
      </c>
      <c r="O2" s="36">
        <v>1</v>
      </c>
      <c r="Q2" s="37" t="s">
        <v>391</v>
      </c>
      <c r="R2" s="36" t="s">
        <v>387</v>
      </c>
      <c r="S2" s="36" t="s">
        <v>388</v>
      </c>
      <c r="T2" s="36" t="s">
        <v>393</v>
      </c>
      <c r="V2" s="36" t="s">
        <v>184</v>
      </c>
      <c r="W2" s="36" t="s">
        <v>389</v>
      </c>
      <c r="X2" s="36" t="s">
        <v>179</v>
      </c>
      <c r="AA2" s="36">
        <v>12.3</v>
      </c>
      <c r="AB2" s="36">
        <v>30.6</v>
      </c>
      <c r="AC2" s="36">
        <v>2.4878048780487805</v>
      </c>
      <c r="AD2" s="38"/>
      <c r="AJ2" s="38"/>
      <c r="AW2" s="36" t="s">
        <v>383</v>
      </c>
      <c r="AX2" s="36" t="s">
        <v>718</v>
      </c>
      <c r="AY2" s="36">
        <v>20</v>
      </c>
      <c r="AZ2" s="36" t="s">
        <v>240</v>
      </c>
      <c r="BA2" s="36">
        <v>2005</v>
      </c>
      <c r="BH2" s="38"/>
      <c r="BI2" s="36" t="s">
        <v>471</v>
      </c>
      <c r="BJ2" s="36" t="s">
        <v>393</v>
      </c>
      <c r="BL2" s="36" t="s">
        <v>393</v>
      </c>
      <c r="BP2" s="36" t="s">
        <v>393</v>
      </c>
      <c r="BQ2" s="36" t="s">
        <v>393</v>
      </c>
      <c r="BS2" s="36">
        <v>60</v>
      </c>
      <c r="BT2" s="36" t="s">
        <v>177</v>
      </c>
      <c r="BU2" s="36" t="s">
        <v>191</v>
      </c>
      <c r="BV2" s="36" t="s">
        <v>301</v>
      </c>
      <c r="BW2" s="36">
        <v>1</v>
      </c>
    </row>
    <row r="3" spans="1:80" s="14" customFormat="1">
      <c r="A3" s="14" t="s">
        <v>386</v>
      </c>
      <c r="C3" s="14" t="s">
        <v>385</v>
      </c>
      <c r="D3" s="14">
        <v>9.0667000000000009</v>
      </c>
      <c r="E3" s="14">
        <v>123.83329999999999</v>
      </c>
      <c r="F3" s="14">
        <v>0.22500000000000001</v>
      </c>
      <c r="G3" s="14">
        <v>1982</v>
      </c>
      <c r="H3" s="14">
        <v>1982</v>
      </c>
      <c r="I3" s="14">
        <v>2002</v>
      </c>
      <c r="J3" s="14">
        <v>20</v>
      </c>
      <c r="K3" s="14" t="s">
        <v>398</v>
      </c>
      <c r="L3" s="14" t="s">
        <v>390</v>
      </c>
      <c r="O3" s="14">
        <v>96</v>
      </c>
      <c r="Q3" s="14" t="s">
        <v>400</v>
      </c>
      <c r="X3" s="14" t="s">
        <v>399</v>
      </c>
      <c r="AA3" s="14">
        <v>26.9</v>
      </c>
      <c r="AB3" s="14">
        <v>67.900000000000006</v>
      </c>
      <c r="AC3" s="14">
        <v>2.5241635687732344</v>
      </c>
      <c r="AD3" s="15"/>
      <c r="AG3" s="14">
        <v>24.8</v>
      </c>
      <c r="AH3" s="14">
        <v>89.1</v>
      </c>
      <c r="AI3" s="14">
        <v>3.5927419354838706</v>
      </c>
      <c r="AJ3" s="15"/>
      <c r="AW3" s="14" t="s">
        <v>394</v>
      </c>
      <c r="AX3" s="14" t="s">
        <v>640</v>
      </c>
      <c r="AZ3" s="14" t="s">
        <v>237</v>
      </c>
      <c r="BA3" s="14">
        <v>2006</v>
      </c>
      <c r="BH3" s="15"/>
      <c r="BI3" s="14" t="s">
        <v>471</v>
      </c>
      <c r="BQ3" s="14" t="s">
        <v>393</v>
      </c>
      <c r="BV3" s="14" t="s">
        <v>301</v>
      </c>
      <c r="BW3" s="36">
        <v>2</v>
      </c>
      <c r="BX3" s="3"/>
      <c r="BY3" s="3"/>
      <c r="BZ3" s="3"/>
      <c r="CA3" s="3"/>
      <c r="CB3" s="3"/>
    </row>
    <row r="4" spans="1:80" s="14" customFormat="1">
      <c r="A4" s="14" t="s">
        <v>386</v>
      </c>
      <c r="C4" s="14" t="s">
        <v>385</v>
      </c>
      <c r="D4" s="14">
        <v>9.0667000000000009</v>
      </c>
      <c r="E4" s="14">
        <v>123.83329999999999</v>
      </c>
      <c r="F4" s="14">
        <v>0.22500000000000001</v>
      </c>
      <c r="G4" s="14">
        <v>1982</v>
      </c>
      <c r="H4" s="14">
        <v>1982</v>
      </c>
      <c r="I4" s="14">
        <v>2002</v>
      </c>
      <c r="J4" s="14">
        <v>20</v>
      </c>
      <c r="K4" s="14" t="s">
        <v>398</v>
      </c>
      <c r="L4" s="14" t="s">
        <v>390</v>
      </c>
      <c r="O4" s="14">
        <v>19</v>
      </c>
      <c r="Q4" s="14" t="s">
        <v>403</v>
      </c>
      <c r="X4" s="14" t="s">
        <v>404</v>
      </c>
      <c r="AC4" s="14">
        <v>1.2</v>
      </c>
      <c r="AD4" s="15"/>
      <c r="AJ4" s="15"/>
      <c r="AW4" s="14" t="s">
        <v>394</v>
      </c>
      <c r="AX4" s="14" t="s">
        <v>640</v>
      </c>
      <c r="AZ4" s="14" t="s">
        <v>284</v>
      </c>
      <c r="BA4" s="14">
        <v>2006</v>
      </c>
      <c r="BH4" s="15"/>
      <c r="BI4" s="14" t="s">
        <v>471</v>
      </c>
      <c r="BQ4" s="14" t="s">
        <v>393</v>
      </c>
      <c r="BV4" s="14" t="s">
        <v>301</v>
      </c>
      <c r="BW4" s="36">
        <v>3</v>
      </c>
      <c r="BX4" s="3"/>
      <c r="BY4" s="3"/>
      <c r="BZ4" s="3"/>
      <c r="CA4" s="3"/>
      <c r="CB4" s="3"/>
    </row>
    <row r="5" spans="1:80" s="14" customFormat="1">
      <c r="A5" s="16" t="s">
        <v>386</v>
      </c>
      <c r="B5" s="16"/>
      <c r="C5" s="16" t="s">
        <v>385</v>
      </c>
      <c r="D5" s="16">
        <v>9.0667000000000009</v>
      </c>
      <c r="E5" s="16">
        <v>123.83329999999999</v>
      </c>
      <c r="F5" s="16">
        <v>0.22500000000000001</v>
      </c>
      <c r="G5" s="16">
        <v>1982</v>
      </c>
      <c r="H5" s="16">
        <v>1982</v>
      </c>
      <c r="I5" s="16">
        <v>2002</v>
      </c>
      <c r="J5" s="16">
        <v>20</v>
      </c>
      <c r="K5" s="16" t="s">
        <v>398</v>
      </c>
      <c r="L5" s="16" t="s">
        <v>390</v>
      </c>
      <c r="M5" s="16"/>
      <c r="N5" s="16"/>
      <c r="O5" s="16">
        <v>115</v>
      </c>
      <c r="P5" s="16"/>
      <c r="Q5" s="16" t="s">
        <v>651</v>
      </c>
      <c r="R5" s="16"/>
      <c r="S5" s="16"/>
      <c r="T5" s="16" t="s">
        <v>393</v>
      </c>
      <c r="U5" s="16"/>
      <c r="V5" s="16"/>
      <c r="W5" s="16"/>
      <c r="X5" s="16"/>
      <c r="Y5" s="16"/>
      <c r="Z5" s="16"/>
      <c r="AA5" s="16"/>
      <c r="AB5" s="16"/>
      <c r="AC5" s="16">
        <v>1.8620817843866173</v>
      </c>
      <c r="AD5" s="17"/>
      <c r="AE5" s="16"/>
      <c r="AF5" s="16"/>
      <c r="AG5" s="16"/>
      <c r="AH5" s="16"/>
      <c r="AI5" s="16"/>
      <c r="AJ5" s="17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 t="s">
        <v>394</v>
      </c>
      <c r="AX5" s="16"/>
      <c r="AY5" s="16"/>
      <c r="AZ5" s="16"/>
      <c r="BA5" s="16">
        <v>2006</v>
      </c>
      <c r="BB5" s="16"/>
      <c r="BC5" s="16"/>
      <c r="BD5" s="16"/>
      <c r="BE5" s="16"/>
      <c r="BF5" s="16"/>
      <c r="BG5" s="16"/>
      <c r="BH5" s="17"/>
      <c r="BI5" s="16" t="s">
        <v>471</v>
      </c>
      <c r="BJ5" s="16"/>
      <c r="BK5" s="16"/>
      <c r="BL5" s="16" t="s">
        <v>393</v>
      </c>
      <c r="BM5" s="16"/>
      <c r="BN5" s="16"/>
      <c r="BO5" s="16"/>
      <c r="BP5" s="16"/>
      <c r="BQ5" s="16"/>
      <c r="BR5" s="16"/>
      <c r="BS5" s="16"/>
      <c r="BT5" s="16"/>
      <c r="BU5" s="16"/>
      <c r="BV5" s="16" t="s">
        <v>301</v>
      </c>
      <c r="BW5" s="36">
        <v>4</v>
      </c>
      <c r="BX5" s="3"/>
      <c r="BY5" s="3"/>
      <c r="BZ5" s="3"/>
      <c r="CA5" s="3"/>
      <c r="CB5" s="3"/>
    </row>
    <row r="6" spans="1:80" s="14" customFormat="1">
      <c r="A6" s="14" t="s">
        <v>395</v>
      </c>
      <c r="C6" s="14" t="s">
        <v>385</v>
      </c>
      <c r="D6" s="14">
        <v>9.5167000000000002</v>
      </c>
      <c r="E6" s="14">
        <v>123.6833</v>
      </c>
      <c r="F6" s="14">
        <v>0.08</v>
      </c>
      <c r="G6" s="14">
        <v>1986</v>
      </c>
      <c r="H6" s="14">
        <v>1986</v>
      </c>
      <c r="I6" s="14">
        <v>2002</v>
      </c>
      <c r="J6" s="14">
        <v>16</v>
      </c>
      <c r="K6" s="14" t="s">
        <v>398</v>
      </c>
      <c r="L6" s="14" t="s">
        <v>390</v>
      </c>
      <c r="O6" s="14">
        <v>96</v>
      </c>
      <c r="Q6" s="14" t="s">
        <v>400</v>
      </c>
      <c r="X6" s="14" t="s">
        <v>399</v>
      </c>
      <c r="AA6" s="14">
        <v>10.7</v>
      </c>
      <c r="AB6" s="14">
        <v>8.6999999999999993</v>
      </c>
      <c r="AC6" s="14">
        <v>0.81308411214953269</v>
      </c>
      <c r="AD6" s="15"/>
      <c r="AJ6" s="15"/>
      <c r="AW6" s="14" t="s">
        <v>394</v>
      </c>
      <c r="AX6" s="14" t="s">
        <v>718</v>
      </c>
      <c r="AZ6" s="14" t="s">
        <v>237</v>
      </c>
      <c r="BA6" s="14">
        <v>2006</v>
      </c>
      <c r="BH6" s="15"/>
      <c r="BI6" s="14" t="s">
        <v>471</v>
      </c>
      <c r="BQ6" s="14" t="s">
        <v>393</v>
      </c>
      <c r="BV6" s="14" t="s">
        <v>301</v>
      </c>
      <c r="BW6" s="36">
        <v>5</v>
      </c>
      <c r="BX6" s="3"/>
      <c r="BY6" s="3"/>
      <c r="BZ6" s="3"/>
      <c r="CA6" s="3"/>
      <c r="CB6" s="3"/>
    </row>
    <row r="7" spans="1:80" s="14" customFormat="1">
      <c r="A7" s="14" t="s">
        <v>395</v>
      </c>
      <c r="C7" s="14" t="s">
        <v>385</v>
      </c>
      <c r="D7" s="14">
        <v>9.5167000000000002</v>
      </c>
      <c r="E7" s="14">
        <v>123.6833</v>
      </c>
      <c r="F7" s="14">
        <v>0.08</v>
      </c>
      <c r="G7" s="14">
        <v>1986</v>
      </c>
      <c r="H7" s="14">
        <v>1986</v>
      </c>
      <c r="I7" s="14">
        <v>2002</v>
      </c>
      <c r="J7" s="14">
        <v>16</v>
      </c>
      <c r="K7" s="14" t="s">
        <v>398</v>
      </c>
      <c r="L7" s="14" t="s">
        <v>390</v>
      </c>
      <c r="O7" s="14">
        <v>19</v>
      </c>
      <c r="Q7" s="14" t="s">
        <v>403</v>
      </c>
      <c r="X7" s="14" t="s">
        <v>404</v>
      </c>
      <c r="AC7" s="14">
        <v>1.5</v>
      </c>
      <c r="AD7" s="15"/>
      <c r="AJ7" s="15"/>
      <c r="AW7" s="14" t="s">
        <v>394</v>
      </c>
      <c r="AX7" s="14" t="s">
        <v>640</v>
      </c>
      <c r="AZ7" s="14" t="s">
        <v>284</v>
      </c>
      <c r="BA7" s="14">
        <v>2006</v>
      </c>
      <c r="BH7" s="15"/>
      <c r="BI7" s="14" t="s">
        <v>471</v>
      </c>
      <c r="BQ7" s="14" t="s">
        <v>393</v>
      </c>
      <c r="BV7" s="14" t="s">
        <v>301</v>
      </c>
      <c r="BW7" s="36">
        <v>6</v>
      </c>
      <c r="BX7" s="3"/>
      <c r="BY7" s="3"/>
      <c r="BZ7" s="3"/>
      <c r="CA7" s="3"/>
      <c r="CB7" s="3"/>
    </row>
    <row r="8" spans="1:80" s="14" customFormat="1">
      <c r="A8" s="16" t="s">
        <v>395</v>
      </c>
      <c r="B8" s="16"/>
      <c r="C8" s="16" t="s">
        <v>385</v>
      </c>
      <c r="D8" s="16">
        <v>9.5167000000000002</v>
      </c>
      <c r="E8" s="16">
        <v>123.6833</v>
      </c>
      <c r="F8" s="16">
        <v>0.08</v>
      </c>
      <c r="G8" s="16">
        <v>1986</v>
      </c>
      <c r="H8" s="16">
        <v>1986</v>
      </c>
      <c r="I8" s="16">
        <v>2002</v>
      </c>
      <c r="J8" s="16">
        <v>16</v>
      </c>
      <c r="K8" s="16" t="s">
        <v>398</v>
      </c>
      <c r="L8" s="16" t="s">
        <v>390</v>
      </c>
      <c r="M8" s="16"/>
      <c r="N8" s="16"/>
      <c r="O8" s="16">
        <v>115</v>
      </c>
      <c r="P8" s="16"/>
      <c r="Q8" s="16" t="s">
        <v>651</v>
      </c>
      <c r="R8" s="16"/>
      <c r="S8" s="16"/>
      <c r="T8" s="16" t="s">
        <v>393</v>
      </c>
      <c r="U8" s="16"/>
      <c r="V8" s="16"/>
      <c r="W8" s="16"/>
      <c r="X8" s="16"/>
      <c r="Y8" s="16"/>
      <c r="Z8" s="16"/>
      <c r="AA8" s="16"/>
      <c r="AB8" s="16"/>
      <c r="AC8" s="16">
        <v>1.1565420560747663</v>
      </c>
      <c r="AD8" s="17"/>
      <c r="AE8" s="16"/>
      <c r="AF8" s="16"/>
      <c r="AG8" s="16"/>
      <c r="AH8" s="16"/>
      <c r="AI8" s="16"/>
      <c r="AJ8" s="17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 t="s">
        <v>394</v>
      </c>
      <c r="AX8" s="16"/>
      <c r="AY8" s="16"/>
      <c r="AZ8" s="16"/>
      <c r="BA8" s="16">
        <v>2006</v>
      </c>
      <c r="BB8" s="16"/>
      <c r="BC8" s="16"/>
      <c r="BD8" s="16"/>
      <c r="BE8" s="16"/>
      <c r="BF8" s="16"/>
      <c r="BG8" s="16"/>
      <c r="BH8" s="17"/>
      <c r="BI8" s="16" t="s">
        <v>471</v>
      </c>
      <c r="BJ8" s="16"/>
      <c r="BK8" s="16"/>
      <c r="BL8" s="16" t="s">
        <v>393</v>
      </c>
      <c r="BM8" s="16"/>
      <c r="BN8" s="16"/>
      <c r="BO8" s="16"/>
      <c r="BP8" s="16"/>
      <c r="BQ8" s="16"/>
      <c r="BR8" s="16"/>
      <c r="BS8" s="16"/>
      <c r="BT8" s="16"/>
      <c r="BU8" s="16"/>
      <c r="BV8" s="16" t="s">
        <v>301</v>
      </c>
      <c r="BW8" s="36">
        <v>7</v>
      </c>
      <c r="BX8" s="3"/>
      <c r="BY8" s="3"/>
      <c r="BZ8" s="3"/>
      <c r="CA8" s="3"/>
      <c r="CB8" s="3"/>
    </row>
    <row r="9" spans="1:80" s="14" customFormat="1">
      <c r="A9" s="14" t="s">
        <v>299</v>
      </c>
      <c r="B9" s="14" t="s">
        <v>478</v>
      </c>
      <c r="C9" s="14" t="s">
        <v>407</v>
      </c>
      <c r="D9" s="14">
        <v>16.833300000000001</v>
      </c>
      <c r="E9" s="14">
        <v>-87.7667</v>
      </c>
      <c r="F9" s="14">
        <v>74</v>
      </c>
      <c r="G9" s="14">
        <v>1993</v>
      </c>
      <c r="H9" s="14">
        <v>1993</v>
      </c>
      <c r="I9" s="25">
        <v>2001</v>
      </c>
      <c r="J9" s="25">
        <v>8</v>
      </c>
      <c r="K9" s="14" t="s">
        <v>412</v>
      </c>
      <c r="O9" s="14">
        <v>1</v>
      </c>
      <c r="Q9" s="14" t="s">
        <v>411</v>
      </c>
      <c r="R9" s="14" t="s">
        <v>408</v>
      </c>
      <c r="S9" s="14" t="s">
        <v>409</v>
      </c>
      <c r="W9" s="14" t="s">
        <v>439</v>
      </c>
      <c r="X9" s="14" t="s">
        <v>399</v>
      </c>
      <c r="AA9" s="14">
        <v>12.9</v>
      </c>
      <c r="AB9" s="14">
        <v>30.1</v>
      </c>
      <c r="AC9" s="14">
        <v>2.3333333333333335</v>
      </c>
      <c r="AD9" s="15"/>
      <c r="AG9" s="14">
        <v>0.9</v>
      </c>
      <c r="AH9" s="14">
        <v>37.200000000000003</v>
      </c>
      <c r="AI9" s="14">
        <v>41.333333333333336</v>
      </c>
      <c r="AJ9" s="15"/>
      <c r="AW9" s="14" t="s">
        <v>406</v>
      </c>
      <c r="AX9" s="14" t="s">
        <v>718</v>
      </c>
      <c r="AZ9" s="14" t="s">
        <v>238</v>
      </c>
      <c r="BA9" s="14">
        <v>2003</v>
      </c>
      <c r="BH9" s="15"/>
      <c r="BI9" s="14" t="s">
        <v>471</v>
      </c>
      <c r="BJ9" s="14" t="s">
        <v>393</v>
      </c>
      <c r="BO9" s="14" t="s">
        <v>393</v>
      </c>
      <c r="BP9" s="14" t="s">
        <v>393</v>
      </c>
      <c r="BU9" s="14" t="s">
        <v>194</v>
      </c>
      <c r="BV9" s="14" t="s">
        <v>302</v>
      </c>
      <c r="BW9" s="36">
        <v>8</v>
      </c>
      <c r="BX9" s="3"/>
      <c r="BY9" s="3"/>
      <c r="BZ9" s="3"/>
      <c r="CA9" s="3"/>
      <c r="CB9" s="3"/>
    </row>
    <row r="10" spans="1:80" s="16" customFormat="1">
      <c r="A10" s="14" t="s">
        <v>299</v>
      </c>
      <c r="B10" s="14" t="s">
        <v>478</v>
      </c>
      <c r="C10" s="14" t="s">
        <v>407</v>
      </c>
      <c r="D10" s="14">
        <v>16.833300000000001</v>
      </c>
      <c r="E10" s="14">
        <v>-87.7667</v>
      </c>
      <c r="F10" s="14">
        <v>74</v>
      </c>
      <c r="G10" s="14">
        <v>1993</v>
      </c>
      <c r="H10" s="14">
        <v>1993</v>
      </c>
      <c r="I10" s="25">
        <v>2001</v>
      </c>
      <c r="J10" s="14">
        <v>8</v>
      </c>
      <c r="K10" s="14" t="s">
        <v>412</v>
      </c>
      <c r="L10" s="14"/>
      <c r="M10" s="14"/>
      <c r="N10" s="14"/>
      <c r="O10" s="14">
        <v>1</v>
      </c>
      <c r="P10" s="14"/>
      <c r="Q10" s="14" t="s">
        <v>411</v>
      </c>
      <c r="R10" s="14" t="s">
        <v>408</v>
      </c>
      <c r="S10" s="14" t="s">
        <v>410</v>
      </c>
      <c r="T10" s="14"/>
      <c r="U10" s="14"/>
      <c r="V10" s="14"/>
      <c r="W10" s="14" t="s">
        <v>439</v>
      </c>
      <c r="X10" s="14" t="s">
        <v>404</v>
      </c>
      <c r="Y10" s="14"/>
      <c r="Z10" s="14"/>
      <c r="AA10" s="14">
        <v>13.9</v>
      </c>
      <c r="AB10" s="14">
        <v>10.6</v>
      </c>
      <c r="AC10" s="14">
        <v>0.76258992805755388</v>
      </c>
      <c r="AD10" s="15"/>
      <c r="AE10" s="14"/>
      <c r="AF10" s="14"/>
      <c r="AG10" s="14">
        <v>7</v>
      </c>
      <c r="AH10" s="14">
        <v>2.8</v>
      </c>
      <c r="AI10" s="14">
        <v>0.4</v>
      </c>
      <c r="AJ10" s="15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 t="s">
        <v>406</v>
      </c>
      <c r="AX10" s="14" t="s">
        <v>718</v>
      </c>
      <c r="AY10" s="14"/>
      <c r="AZ10" s="14" t="s">
        <v>238</v>
      </c>
      <c r="BA10" s="14">
        <v>2003</v>
      </c>
      <c r="BB10" s="14"/>
      <c r="BC10" s="14"/>
      <c r="BD10" s="14"/>
      <c r="BE10" s="14"/>
      <c r="BF10" s="14"/>
      <c r="BG10" s="14"/>
      <c r="BH10" s="15"/>
      <c r="BI10" s="14" t="s">
        <v>471</v>
      </c>
      <c r="BJ10" s="14" t="s">
        <v>393</v>
      </c>
      <c r="BK10" s="14"/>
      <c r="BL10" s="14"/>
      <c r="BM10" s="14"/>
      <c r="BN10" s="14"/>
      <c r="BO10" s="14" t="s">
        <v>393</v>
      </c>
      <c r="BP10" s="14" t="s">
        <v>393</v>
      </c>
      <c r="BQ10" s="14"/>
      <c r="BR10" s="14"/>
      <c r="BS10" s="14"/>
      <c r="BT10" s="14"/>
      <c r="BU10" s="14" t="s">
        <v>194</v>
      </c>
      <c r="BV10" s="14" t="s">
        <v>302</v>
      </c>
      <c r="BW10" s="36">
        <v>9</v>
      </c>
      <c r="BX10" s="3"/>
      <c r="BY10" s="3"/>
      <c r="BZ10" s="3"/>
      <c r="CA10" s="3"/>
      <c r="CB10" s="3"/>
    </row>
    <row r="11" spans="1:80" s="14" customFormat="1">
      <c r="A11" s="16" t="s">
        <v>299</v>
      </c>
      <c r="B11" s="16" t="s">
        <v>478</v>
      </c>
      <c r="C11" s="16" t="s">
        <v>407</v>
      </c>
      <c r="D11" s="16">
        <v>16.833300000000001</v>
      </c>
      <c r="E11" s="16">
        <v>-87.7667</v>
      </c>
      <c r="F11" s="16">
        <v>74</v>
      </c>
      <c r="G11" s="16">
        <v>1993</v>
      </c>
      <c r="H11" s="16">
        <v>1993</v>
      </c>
      <c r="I11" s="24">
        <v>2001</v>
      </c>
      <c r="J11" s="16">
        <v>8</v>
      </c>
      <c r="K11" s="16" t="s">
        <v>412</v>
      </c>
      <c r="L11" s="16"/>
      <c r="M11" s="16"/>
      <c r="N11" s="16"/>
      <c r="O11" s="16">
        <v>2</v>
      </c>
      <c r="P11" s="16"/>
      <c r="Q11" s="16" t="s">
        <v>651</v>
      </c>
      <c r="R11" s="16"/>
      <c r="S11" s="16"/>
      <c r="T11" s="16" t="s">
        <v>393</v>
      </c>
      <c r="U11" s="16"/>
      <c r="V11" s="16"/>
      <c r="W11" s="16"/>
      <c r="X11" s="16"/>
      <c r="Y11" s="16"/>
      <c r="Z11" s="16"/>
      <c r="AA11" s="16"/>
      <c r="AB11" s="16"/>
      <c r="AC11" s="16">
        <v>1.5479616306954438</v>
      </c>
      <c r="AD11" s="17"/>
      <c r="AE11" s="16"/>
      <c r="AF11" s="16"/>
      <c r="AG11" s="16"/>
      <c r="AH11" s="16"/>
      <c r="AI11" s="16">
        <v>20.866666666666667</v>
      </c>
      <c r="AJ11" s="17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 t="s">
        <v>406</v>
      </c>
      <c r="AX11" s="16"/>
      <c r="AY11" s="16"/>
      <c r="AZ11" s="16"/>
      <c r="BA11" s="16">
        <v>2003</v>
      </c>
      <c r="BB11" s="16"/>
      <c r="BC11" s="16"/>
      <c r="BD11" s="16"/>
      <c r="BE11" s="16"/>
      <c r="BF11" s="16"/>
      <c r="BG11" s="16"/>
      <c r="BH11" s="17"/>
      <c r="BI11" s="16" t="s">
        <v>471</v>
      </c>
      <c r="BJ11" s="16"/>
      <c r="BK11" s="16"/>
      <c r="BL11" s="16" t="s">
        <v>393</v>
      </c>
      <c r="BM11" s="16"/>
      <c r="BN11" s="16"/>
      <c r="BO11" s="16"/>
      <c r="BP11" s="16"/>
      <c r="BQ11" s="16"/>
      <c r="BR11" s="16"/>
      <c r="BS11" s="16"/>
      <c r="BT11" s="16"/>
      <c r="BU11" s="16"/>
      <c r="BV11" s="16" t="s">
        <v>302</v>
      </c>
      <c r="BW11" s="36">
        <v>10</v>
      </c>
      <c r="BX11" s="3"/>
      <c r="BY11" s="3"/>
      <c r="BZ11" s="3"/>
      <c r="CA11" s="3"/>
      <c r="CB11" s="3"/>
    </row>
    <row r="12" spans="1:80" s="36" customFormat="1">
      <c r="A12" s="36" t="s">
        <v>414</v>
      </c>
      <c r="C12" s="36" t="s">
        <v>385</v>
      </c>
      <c r="D12" s="36">
        <v>9.35</v>
      </c>
      <c r="E12" s="36">
        <v>123.38330000000001</v>
      </c>
      <c r="F12" s="36">
        <v>0.375</v>
      </c>
      <c r="G12" s="36">
        <v>1974</v>
      </c>
      <c r="H12" s="36">
        <v>1974</v>
      </c>
      <c r="I12" s="36">
        <v>1983</v>
      </c>
      <c r="J12" s="36">
        <v>9</v>
      </c>
      <c r="Q12" s="36" t="s">
        <v>415</v>
      </c>
      <c r="T12" s="36" t="s">
        <v>393</v>
      </c>
      <c r="X12" s="36" t="s">
        <v>399</v>
      </c>
      <c r="AD12" s="38"/>
      <c r="AG12" s="36">
        <v>10.7</v>
      </c>
      <c r="AH12" s="36">
        <v>19.899999999999999</v>
      </c>
      <c r="AI12" s="36">
        <v>1.8598130841121496</v>
      </c>
      <c r="AJ12" s="38"/>
      <c r="AW12" s="36" t="s">
        <v>413</v>
      </c>
      <c r="BA12" s="36">
        <v>2005</v>
      </c>
      <c r="BH12" s="38"/>
      <c r="BI12" s="36" t="s">
        <v>471</v>
      </c>
      <c r="BL12" s="36" t="s">
        <v>393</v>
      </c>
      <c r="BV12" s="36" t="s">
        <v>301</v>
      </c>
      <c r="BW12" s="36">
        <v>11</v>
      </c>
    </row>
    <row r="13" spans="1:80" s="36" customFormat="1">
      <c r="A13" s="36" t="s">
        <v>414</v>
      </c>
      <c r="C13" s="36" t="s">
        <v>385</v>
      </c>
      <c r="D13" s="36">
        <v>9.35</v>
      </c>
      <c r="E13" s="36">
        <v>123.38330000000001</v>
      </c>
      <c r="F13" s="36">
        <v>0.375</v>
      </c>
      <c r="G13" s="36">
        <v>1987</v>
      </c>
      <c r="H13" s="36">
        <v>1987</v>
      </c>
      <c r="I13" s="36">
        <v>1991</v>
      </c>
      <c r="J13" s="36">
        <v>4</v>
      </c>
      <c r="Q13" s="36" t="s">
        <v>415</v>
      </c>
      <c r="T13" s="36" t="s">
        <v>326</v>
      </c>
      <c r="X13" s="36" t="s">
        <v>399</v>
      </c>
      <c r="AD13" s="38"/>
      <c r="AE13" s="36">
        <v>109</v>
      </c>
      <c r="AF13" s="36">
        <v>95</v>
      </c>
      <c r="AG13" s="36">
        <v>209</v>
      </c>
      <c r="AH13" s="36">
        <v>151</v>
      </c>
      <c r="AI13" s="45">
        <v>0.82895995970788205</v>
      </c>
      <c r="AJ13" s="38"/>
      <c r="AW13" s="36" t="s">
        <v>413</v>
      </c>
      <c r="AX13" s="36" t="s">
        <v>923</v>
      </c>
      <c r="BA13" s="36">
        <v>2005</v>
      </c>
      <c r="BH13" s="38"/>
      <c r="BI13" s="36" t="s">
        <v>471</v>
      </c>
      <c r="BL13" s="36" t="s">
        <v>393</v>
      </c>
      <c r="BM13" s="36" t="s">
        <v>393</v>
      </c>
      <c r="BV13" s="36" t="s">
        <v>301</v>
      </c>
      <c r="BW13" s="36">
        <v>12</v>
      </c>
    </row>
    <row r="14" spans="1:80" s="36" customFormat="1">
      <c r="A14" s="36" t="s">
        <v>386</v>
      </c>
      <c r="C14" s="36" t="s">
        <v>385</v>
      </c>
      <c r="D14" s="36">
        <v>9.0667000000000009</v>
      </c>
      <c r="E14" s="36">
        <v>123.83329999999999</v>
      </c>
      <c r="F14" s="36">
        <v>0.22500000000000001</v>
      </c>
      <c r="G14" s="36">
        <v>1982</v>
      </c>
      <c r="H14" s="36">
        <v>1982</v>
      </c>
      <c r="I14" s="36">
        <v>2001</v>
      </c>
      <c r="J14" s="36">
        <v>19</v>
      </c>
      <c r="Q14" s="36" t="s">
        <v>415</v>
      </c>
      <c r="T14" s="36" t="s">
        <v>393</v>
      </c>
      <c r="X14" s="36" t="s">
        <v>399</v>
      </c>
      <c r="AD14" s="38"/>
      <c r="AG14" s="36">
        <v>5.0999999999999996</v>
      </c>
      <c r="AH14" s="36">
        <v>19.2</v>
      </c>
      <c r="AI14" s="36">
        <v>3.7647058823529411</v>
      </c>
      <c r="AJ14" s="38"/>
      <c r="AW14" s="36" t="s">
        <v>413</v>
      </c>
      <c r="BA14" s="36">
        <v>2005</v>
      </c>
      <c r="BH14" s="38"/>
      <c r="BI14" s="36" t="s">
        <v>471</v>
      </c>
      <c r="BL14" s="36" t="s">
        <v>393</v>
      </c>
      <c r="BV14" s="36" t="s">
        <v>301</v>
      </c>
      <c r="BW14" s="36">
        <v>13</v>
      </c>
    </row>
    <row r="15" spans="1:80" s="14" customFormat="1">
      <c r="A15" s="14" t="s">
        <v>241</v>
      </c>
      <c r="B15" s="14" t="s">
        <v>705</v>
      </c>
      <c r="C15" s="14" t="s">
        <v>424</v>
      </c>
      <c r="D15" s="19">
        <v>28.25</v>
      </c>
      <c r="E15" s="19">
        <v>34.416666666666664</v>
      </c>
      <c r="F15" s="19"/>
      <c r="G15" s="14">
        <v>1995</v>
      </c>
      <c r="H15" s="14">
        <v>1995</v>
      </c>
      <c r="I15" s="14">
        <v>2001</v>
      </c>
      <c r="J15" s="14">
        <v>6</v>
      </c>
      <c r="K15" s="14" t="s">
        <v>434</v>
      </c>
      <c r="O15" s="14">
        <v>1.5</v>
      </c>
      <c r="Q15" s="14" t="s">
        <v>432</v>
      </c>
      <c r="R15" s="14" t="s">
        <v>425</v>
      </c>
      <c r="S15" s="14" t="s">
        <v>435</v>
      </c>
      <c r="V15" s="14" t="s">
        <v>634</v>
      </c>
      <c r="W15" s="14" t="s">
        <v>439</v>
      </c>
      <c r="X15" s="14" t="s">
        <v>180</v>
      </c>
      <c r="AA15" s="14">
        <v>9.1999999999999993</v>
      </c>
      <c r="AB15" s="14">
        <v>19.8</v>
      </c>
      <c r="AC15" s="14">
        <v>2.1521739130434785</v>
      </c>
      <c r="AD15" s="15"/>
      <c r="AJ15" s="15"/>
      <c r="AW15" s="14" t="s">
        <v>423</v>
      </c>
      <c r="AX15" s="14" t="s">
        <v>718</v>
      </c>
      <c r="BA15" s="14">
        <v>2004</v>
      </c>
      <c r="BH15" s="15"/>
      <c r="BI15" s="14" t="s">
        <v>471</v>
      </c>
      <c r="BU15" s="14" t="s">
        <v>305</v>
      </c>
      <c r="BV15" s="14" t="s">
        <v>302</v>
      </c>
      <c r="BW15" s="36">
        <v>14</v>
      </c>
      <c r="BX15" s="3"/>
      <c r="BY15" s="3"/>
      <c r="BZ15" s="3"/>
      <c r="CA15" s="3"/>
      <c r="CB15" s="3"/>
    </row>
    <row r="16" spans="1:80" s="16" customFormat="1">
      <c r="A16" s="14" t="s">
        <v>241</v>
      </c>
      <c r="B16" s="14" t="s">
        <v>705</v>
      </c>
      <c r="C16" s="14" t="s">
        <v>424</v>
      </c>
      <c r="D16" s="19">
        <v>28.25</v>
      </c>
      <c r="E16" s="19">
        <v>34.416666666666664</v>
      </c>
      <c r="F16" s="19"/>
      <c r="G16" s="14">
        <v>1995</v>
      </c>
      <c r="H16" s="14">
        <v>1995</v>
      </c>
      <c r="I16" s="14">
        <v>2001</v>
      </c>
      <c r="J16" s="14">
        <v>6</v>
      </c>
      <c r="K16" s="14" t="s">
        <v>434</v>
      </c>
      <c r="L16" s="14"/>
      <c r="M16" s="14"/>
      <c r="N16" s="14"/>
      <c r="O16" s="14">
        <v>1</v>
      </c>
      <c r="P16" s="14"/>
      <c r="Q16" s="14" t="s">
        <v>433</v>
      </c>
      <c r="R16" s="14" t="s">
        <v>426</v>
      </c>
      <c r="S16" s="14" t="s">
        <v>427</v>
      </c>
      <c r="T16" s="14"/>
      <c r="U16" s="14"/>
      <c r="V16" s="14"/>
      <c r="W16" s="14" t="s">
        <v>439</v>
      </c>
      <c r="X16" s="14" t="s">
        <v>399</v>
      </c>
      <c r="Y16" s="14"/>
      <c r="Z16" s="14"/>
      <c r="AA16" s="14">
        <v>1.1000000000000001</v>
      </c>
      <c r="AB16" s="14">
        <v>1.1000000000000001</v>
      </c>
      <c r="AC16" s="14">
        <v>1</v>
      </c>
      <c r="AD16" s="15"/>
      <c r="AE16" s="14"/>
      <c r="AF16" s="14"/>
      <c r="AG16" s="14"/>
      <c r="AH16" s="14"/>
      <c r="AI16" s="14"/>
      <c r="AJ16" s="15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 t="s">
        <v>423</v>
      </c>
      <c r="AX16" s="14" t="s">
        <v>718</v>
      </c>
      <c r="AY16" s="14"/>
      <c r="AZ16" s="14"/>
      <c r="BA16" s="14">
        <v>2004</v>
      </c>
      <c r="BB16" s="14"/>
      <c r="BC16" s="14"/>
      <c r="BD16" s="14"/>
      <c r="BE16" s="14"/>
      <c r="BF16" s="14"/>
      <c r="BG16" s="14"/>
      <c r="BH16" s="15"/>
      <c r="BI16" s="14" t="s">
        <v>471</v>
      </c>
      <c r="BJ16" s="14" t="s">
        <v>393</v>
      </c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 t="s">
        <v>324</v>
      </c>
      <c r="BV16" s="14" t="s">
        <v>302</v>
      </c>
      <c r="BW16" s="36">
        <v>15</v>
      </c>
      <c r="BX16" s="3"/>
      <c r="BY16" s="3"/>
      <c r="BZ16" s="3"/>
      <c r="CA16" s="3"/>
      <c r="CB16" s="3"/>
    </row>
    <row r="17" spans="1:80" s="14" customFormat="1">
      <c r="A17" s="16" t="s">
        <v>241</v>
      </c>
      <c r="B17" s="16" t="s">
        <v>705</v>
      </c>
      <c r="C17" s="16" t="s">
        <v>424</v>
      </c>
      <c r="D17" s="16">
        <v>28.25</v>
      </c>
      <c r="E17" s="16">
        <v>34.416666666666664</v>
      </c>
      <c r="F17" s="16"/>
      <c r="G17" s="16">
        <v>1995</v>
      </c>
      <c r="H17" s="16">
        <v>1995</v>
      </c>
      <c r="I17" s="16">
        <v>2001</v>
      </c>
      <c r="J17" s="16">
        <v>6</v>
      </c>
      <c r="K17" s="16" t="s">
        <v>434</v>
      </c>
      <c r="L17" s="16"/>
      <c r="M17" s="16"/>
      <c r="N17" s="16"/>
      <c r="O17" s="16">
        <v>3</v>
      </c>
      <c r="P17" s="16"/>
      <c r="Q17" s="16" t="s">
        <v>651</v>
      </c>
      <c r="R17" s="16" t="s">
        <v>41</v>
      </c>
      <c r="S17" s="16"/>
      <c r="T17" s="16" t="s">
        <v>393</v>
      </c>
      <c r="U17" s="16"/>
      <c r="V17" s="16"/>
      <c r="W17" s="16"/>
      <c r="X17" s="16"/>
      <c r="Y17" s="16"/>
      <c r="Z17" s="16"/>
      <c r="AA17" s="16"/>
      <c r="AB17" s="16"/>
      <c r="AC17" s="16">
        <v>1.5760869565217392</v>
      </c>
      <c r="AD17" s="17"/>
      <c r="AE17" s="16"/>
      <c r="AF17" s="16"/>
      <c r="AG17" s="16"/>
      <c r="AH17" s="16"/>
      <c r="AI17" s="16"/>
      <c r="AJ17" s="17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 t="s">
        <v>423</v>
      </c>
      <c r="AX17" s="16"/>
      <c r="AY17" s="16"/>
      <c r="AZ17" s="16"/>
      <c r="BA17" s="16">
        <v>2004</v>
      </c>
      <c r="BB17" s="16"/>
      <c r="BC17" s="16"/>
      <c r="BD17" s="16"/>
      <c r="BE17" s="16"/>
      <c r="BF17" s="16"/>
      <c r="BG17" s="16"/>
      <c r="BH17" s="17"/>
      <c r="BI17" s="16" t="s">
        <v>471</v>
      </c>
      <c r="BJ17" s="16"/>
      <c r="BK17" s="16"/>
      <c r="BL17" s="16" t="s">
        <v>393</v>
      </c>
      <c r="BM17" s="16"/>
      <c r="BN17" s="16"/>
      <c r="BO17" s="16"/>
      <c r="BP17" s="16"/>
      <c r="BQ17" s="16"/>
      <c r="BR17" s="16"/>
      <c r="BS17" s="16"/>
      <c r="BT17" s="16"/>
      <c r="BU17" s="16"/>
      <c r="BV17" s="16" t="s">
        <v>302</v>
      </c>
      <c r="BW17" s="36">
        <v>16</v>
      </c>
      <c r="BX17" s="3"/>
      <c r="BY17" s="3"/>
      <c r="BZ17" s="3"/>
      <c r="CA17" s="3"/>
      <c r="CB17" s="3"/>
    </row>
    <row r="18" spans="1:80" s="16" customFormat="1">
      <c r="A18" s="14" t="s">
        <v>242</v>
      </c>
      <c r="B18" s="14" t="s">
        <v>705</v>
      </c>
      <c r="C18" s="14" t="s">
        <v>424</v>
      </c>
      <c r="D18" s="14">
        <v>28.208333333333332</v>
      </c>
      <c r="E18" s="14">
        <v>34.424999999999997</v>
      </c>
      <c r="F18" s="19"/>
      <c r="G18" s="14">
        <v>1995</v>
      </c>
      <c r="H18" s="14">
        <v>1995</v>
      </c>
      <c r="I18" s="14">
        <v>2002</v>
      </c>
      <c r="J18" s="14">
        <v>7</v>
      </c>
      <c r="K18" s="14" t="s">
        <v>434</v>
      </c>
      <c r="L18" s="14"/>
      <c r="M18" s="14"/>
      <c r="N18" s="14"/>
      <c r="O18" s="14">
        <v>1.5</v>
      </c>
      <c r="P18" s="14"/>
      <c r="Q18" s="14" t="s">
        <v>432</v>
      </c>
      <c r="R18" s="14" t="s">
        <v>425</v>
      </c>
      <c r="S18" s="14" t="s">
        <v>435</v>
      </c>
      <c r="T18" s="14"/>
      <c r="U18" s="14"/>
      <c r="V18" s="14" t="s">
        <v>634</v>
      </c>
      <c r="W18" s="14" t="s">
        <v>439</v>
      </c>
      <c r="X18" s="14" t="s">
        <v>180</v>
      </c>
      <c r="Y18" s="14"/>
      <c r="Z18" s="14"/>
      <c r="AA18" s="14">
        <v>2.1800000000000002</v>
      </c>
      <c r="AB18" s="14">
        <v>3.23</v>
      </c>
      <c r="AC18" s="14">
        <v>1.4816513761467889</v>
      </c>
      <c r="AD18" s="15"/>
      <c r="AE18" s="14"/>
      <c r="AF18" s="14"/>
      <c r="AG18" s="14"/>
      <c r="AH18" s="14"/>
      <c r="AI18" s="14"/>
      <c r="AJ18" s="15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 t="s">
        <v>423</v>
      </c>
      <c r="AX18" s="14" t="s">
        <v>691</v>
      </c>
      <c r="AY18" s="14"/>
      <c r="AZ18" s="14" t="s">
        <v>164</v>
      </c>
      <c r="BA18" s="14">
        <v>2004</v>
      </c>
      <c r="BB18" s="14"/>
      <c r="BC18" s="14"/>
      <c r="BD18" s="14"/>
      <c r="BE18" s="14"/>
      <c r="BF18" s="14"/>
      <c r="BG18" s="14"/>
      <c r="BH18" s="15"/>
      <c r="BI18" s="14" t="s">
        <v>471</v>
      </c>
      <c r="BJ18" s="14"/>
      <c r="BK18" s="14"/>
      <c r="BL18" s="14"/>
      <c r="BM18" s="14"/>
      <c r="BN18" s="14"/>
      <c r="BO18" s="14"/>
      <c r="BP18" s="14"/>
      <c r="BQ18" s="14" t="s">
        <v>393</v>
      </c>
      <c r="BR18" s="14"/>
      <c r="BS18" s="14"/>
      <c r="BT18" s="14"/>
      <c r="BU18" s="14" t="s">
        <v>305</v>
      </c>
      <c r="BV18" s="14" t="s">
        <v>302</v>
      </c>
      <c r="BW18" s="36">
        <v>17</v>
      </c>
      <c r="BX18" s="3"/>
      <c r="BY18" s="3"/>
      <c r="BZ18" s="3"/>
      <c r="CA18" s="3"/>
      <c r="CB18" s="3"/>
    </row>
    <row r="19" spans="1:80" s="16" customFormat="1">
      <c r="A19" s="14" t="s">
        <v>242</v>
      </c>
      <c r="B19" s="14" t="s">
        <v>705</v>
      </c>
      <c r="C19" s="14" t="s">
        <v>424</v>
      </c>
      <c r="D19" s="14">
        <v>28.208333333333332</v>
      </c>
      <c r="E19" s="14">
        <v>34.424999999999997</v>
      </c>
      <c r="F19" s="19"/>
      <c r="G19" s="14">
        <v>1995</v>
      </c>
      <c r="H19" s="14">
        <v>1995</v>
      </c>
      <c r="I19" s="14">
        <v>2002</v>
      </c>
      <c r="J19" s="14">
        <v>7</v>
      </c>
      <c r="K19" s="14" t="s">
        <v>434</v>
      </c>
      <c r="L19" s="14"/>
      <c r="M19" s="14"/>
      <c r="N19" s="14"/>
      <c r="O19" s="14">
        <v>1</v>
      </c>
      <c r="P19" s="14"/>
      <c r="Q19" s="14" t="s">
        <v>433</v>
      </c>
      <c r="R19" s="14" t="s">
        <v>426</v>
      </c>
      <c r="S19" s="14" t="s">
        <v>427</v>
      </c>
      <c r="T19" s="14"/>
      <c r="U19" s="14"/>
      <c r="V19" s="14"/>
      <c r="W19" s="14" t="s">
        <v>439</v>
      </c>
      <c r="X19" s="14" t="s">
        <v>399</v>
      </c>
      <c r="Y19" s="14"/>
      <c r="Z19" s="14"/>
      <c r="AA19" s="14">
        <v>0.27</v>
      </c>
      <c r="AB19" s="14">
        <v>0.59</v>
      </c>
      <c r="AC19" s="14">
        <v>2.1851851851851851</v>
      </c>
      <c r="AD19" s="15"/>
      <c r="AE19" s="14"/>
      <c r="AF19" s="14"/>
      <c r="AG19" s="14"/>
      <c r="AH19" s="14"/>
      <c r="AI19" s="14"/>
      <c r="AJ19" s="15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 t="s">
        <v>423</v>
      </c>
      <c r="AX19" s="14" t="s">
        <v>691</v>
      </c>
      <c r="AY19" s="14"/>
      <c r="AZ19" s="14" t="s">
        <v>144</v>
      </c>
      <c r="BA19" s="14">
        <v>2004</v>
      </c>
      <c r="BB19" s="14"/>
      <c r="BC19" s="14"/>
      <c r="BD19" s="14"/>
      <c r="BE19" s="14"/>
      <c r="BF19" s="14"/>
      <c r="BG19" s="14"/>
      <c r="BH19" s="15"/>
      <c r="BI19" s="14" t="s">
        <v>471</v>
      </c>
      <c r="BJ19" s="14" t="s">
        <v>393</v>
      </c>
      <c r="BK19" s="14"/>
      <c r="BL19" s="14"/>
      <c r="BM19" s="14"/>
      <c r="BN19" s="14"/>
      <c r="BO19" s="14"/>
      <c r="BP19" s="14"/>
      <c r="BQ19" s="14" t="s">
        <v>393</v>
      </c>
      <c r="BR19" s="14"/>
      <c r="BS19" s="14"/>
      <c r="BT19" s="14"/>
      <c r="BU19" s="14" t="s">
        <v>324</v>
      </c>
      <c r="BV19" s="14" t="s">
        <v>302</v>
      </c>
      <c r="BW19" s="36">
        <v>18</v>
      </c>
      <c r="BX19" s="3"/>
      <c r="BY19" s="3"/>
      <c r="BZ19" s="3"/>
      <c r="CA19" s="3"/>
      <c r="CB19" s="3"/>
    </row>
    <row r="20" spans="1:80" s="14" customFormat="1">
      <c r="A20" s="14" t="s">
        <v>242</v>
      </c>
      <c r="B20" s="14" t="s">
        <v>705</v>
      </c>
      <c r="C20" s="14" t="s">
        <v>424</v>
      </c>
      <c r="D20" s="14">
        <v>28.208333333333332</v>
      </c>
      <c r="E20" s="14">
        <v>34.424999999999997</v>
      </c>
      <c r="F20" s="19"/>
      <c r="G20" s="14">
        <v>1995</v>
      </c>
      <c r="H20" s="14">
        <v>1995</v>
      </c>
      <c r="I20" s="14">
        <v>2002</v>
      </c>
      <c r="J20" s="14">
        <v>7</v>
      </c>
      <c r="K20" s="14" t="s">
        <v>434</v>
      </c>
      <c r="O20" s="14">
        <v>1</v>
      </c>
      <c r="Q20" s="14" t="s">
        <v>436</v>
      </c>
      <c r="R20" s="14" t="s">
        <v>431</v>
      </c>
      <c r="S20" s="14" t="s">
        <v>243</v>
      </c>
      <c r="V20" s="14" t="s">
        <v>184</v>
      </c>
      <c r="W20" s="14" t="s">
        <v>439</v>
      </c>
      <c r="X20" s="14" t="s">
        <v>404</v>
      </c>
      <c r="AA20" s="14">
        <v>7.0000000000000007E-2</v>
      </c>
      <c r="AB20" s="14">
        <v>0.02</v>
      </c>
      <c r="AC20" s="14">
        <v>0.2857142857142857</v>
      </c>
      <c r="AD20" s="15"/>
      <c r="AJ20" s="15"/>
      <c r="AW20" s="14" t="s">
        <v>423</v>
      </c>
      <c r="AX20" s="14" t="s">
        <v>691</v>
      </c>
      <c r="BA20" s="14">
        <v>2004</v>
      </c>
      <c r="BH20" s="15"/>
      <c r="BI20" s="14" t="s">
        <v>471</v>
      </c>
      <c r="BJ20" s="14" t="s">
        <v>393</v>
      </c>
      <c r="BU20" s="14" t="s">
        <v>193</v>
      </c>
      <c r="BV20" s="14" t="s">
        <v>302</v>
      </c>
      <c r="BW20" s="36">
        <v>19</v>
      </c>
      <c r="BX20" s="3"/>
      <c r="BY20" s="3"/>
      <c r="BZ20" s="3"/>
      <c r="CA20" s="3"/>
      <c r="CB20" s="3"/>
    </row>
    <row r="21" spans="1:80" s="14" customFormat="1">
      <c r="A21" s="14" t="s">
        <v>242</v>
      </c>
      <c r="B21" s="14" t="s">
        <v>705</v>
      </c>
      <c r="C21" s="14" t="s">
        <v>424</v>
      </c>
      <c r="D21" s="14">
        <v>28.208333333333332</v>
      </c>
      <c r="E21" s="14">
        <v>34.424999999999997</v>
      </c>
      <c r="F21" s="19"/>
      <c r="G21" s="14">
        <v>1995</v>
      </c>
      <c r="H21" s="14">
        <v>1995</v>
      </c>
      <c r="I21" s="14">
        <v>2002</v>
      </c>
      <c r="J21" s="14">
        <v>7</v>
      </c>
      <c r="K21" s="14" t="s">
        <v>434</v>
      </c>
      <c r="O21" s="14">
        <v>1.5</v>
      </c>
      <c r="R21" s="14" t="s">
        <v>51</v>
      </c>
      <c r="S21" s="14" t="s">
        <v>600</v>
      </c>
      <c r="W21" s="14" t="s">
        <v>439</v>
      </c>
      <c r="X21" s="14" t="s">
        <v>399</v>
      </c>
      <c r="AA21" s="14">
        <v>0.02</v>
      </c>
      <c r="AB21" s="14">
        <v>0.02</v>
      </c>
      <c r="AC21" s="14">
        <v>1</v>
      </c>
      <c r="AD21" s="15"/>
      <c r="AJ21" s="15"/>
      <c r="AW21" s="14" t="s">
        <v>423</v>
      </c>
      <c r="AX21" s="14" t="s">
        <v>691</v>
      </c>
      <c r="BA21" s="14">
        <v>2004</v>
      </c>
      <c r="BH21" s="15"/>
      <c r="BI21" s="14" t="s">
        <v>471</v>
      </c>
      <c r="BV21" s="14" t="s">
        <v>302</v>
      </c>
      <c r="BW21" s="36">
        <v>20</v>
      </c>
      <c r="BX21" s="3"/>
      <c r="BY21" s="3"/>
      <c r="BZ21" s="3"/>
      <c r="CA21" s="3"/>
      <c r="CB21" s="3"/>
    </row>
    <row r="22" spans="1:80" s="14" customFormat="1">
      <c r="A22" s="14" t="s">
        <v>242</v>
      </c>
      <c r="B22" s="14" t="s">
        <v>705</v>
      </c>
      <c r="C22" s="14" t="s">
        <v>424</v>
      </c>
      <c r="D22" s="14">
        <v>28.208333333333332</v>
      </c>
      <c r="E22" s="14">
        <v>34.424999999999997</v>
      </c>
      <c r="F22" s="19"/>
      <c r="G22" s="14">
        <v>1995</v>
      </c>
      <c r="H22" s="14">
        <v>1995</v>
      </c>
      <c r="I22" s="14">
        <v>2002</v>
      </c>
      <c r="J22" s="14">
        <v>7</v>
      </c>
      <c r="K22" s="14" t="s">
        <v>434</v>
      </c>
      <c r="Q22" s="14" t="s">
        <v>437</v>
      </c>
      <c r="W22" s="14" t="s">
        <v>439</v>
      </c>
      <c r="X22" s="14" t="s">
        <v>404</v>
      </c>
      <c r="AA22" s="14">
        <v>11.3</v>
      </c>
      <c r="AB22" s="14">
        <v>5.0199999999999996</v>
      </c>
      <c r="AC22" s="14">
        <v>0.44424778761061939</v>
      </c>
      <c r="AD22" s="15"/>
      <c r="AJ22" s="15"/>
      <c r="AW22" s="14" t="s">
        <v>423</v>
      </c>
      <c r="AX22" s="14" t="s">
        <v>691</v>
      </c>
      <c r="BA22" s="14">
        <v>2004</v>
      </c>
      <c r="BH22" s="15"/>
      <c r="BI22" s="14" t="s">
        <v>471</v>
      </c>
      <c r="BU22" s="14" t="s">
        <v>193</v>
      </c>
      <c r="BV22" s="14" t="s">
        <v>302</v>
      </c>
      <c r="BW22" s="36">
        <v>21</v>
      </c>
      <c r="BX22" s="3"/>
      <c r="BY22" s="3"/>
      <c r="BZ22" s="3"/>
      <c r="CA22" s="3"/>
      <c r="CB22" s="3"/>
    </row>
    <row r="23" spans="1:80" s="14" customFormat="1">
      <c r="A23" s="14" t="s">
        <v>242</v>
      </c>
      <c r="B23" s="14" t="s">
        <v>705</v>
      </c>
      <c r="C23" s="14" t="s">
        <v>424</v>
      </c>
      <c r="D23" s="14">
        <v>28.208333333333332</v>
      </c>
      <c r="E23" s="14">
        <v>34.424999999999997</v>
      </c>
      <c r="F23" s="19"/>
      <c r="G23" s="14">
        <v>1995</v>
      </c>
      <c r="H23" s="14">
        <v>1995</v>
      </c>
      <c r="I23" s="14">
        <v>2002</v>
      </c>
      <c r="J23" s="14">
        <v>7</v>
      </c>
      <c r="K23" s="14" t="s">
        <v>434</v>
      </c>
      <c r="Q23" s="14" t="s">
        <v>429</v>
      </c>
      <c r="W23" s="14" t="s">
        <v>439</v>
      </c>
      <c r="X23" s="14" t="s">
        <v>404</v>
      </c>
      <c r="AA23" s="14">
        <v>9.61</v>
      </c>
      <c r="AB23" s="14">
        <v>0.27</v>
      </c>
      <c r="AC23" s="14">
        <v>2.8095733610822064E-2</v>
      </c>
      <c r="AD23" s="15"/>
      <c r="AJ23" s="15"/>
      <c r="AW23" s="14" t="s">
        <v>423</v>
      </c>
      <c r="AX23" s="14" t="s">
        <v>691</v>
      </c>
      <c r="BA23" s="14">
        <v>2004</v>
      </c>
      <c r="BH23" s="15"/>
      <c r="BI23" s="14" t="s">
        <v>471</v>
      </c>
      <c r="BU23" s="14" t="s">
        <v>323</v>
      </c>
      <c r="BV23" s="14" t="s">
        <v>302</v>
      </c>
      <c r="BW23" s="36">
        <v>22</v>
      </c>
      <c r="BX23" s="3"/>
      <c r="BY23" s="3"/>
      <c r="BZ23" s="3"/>
      <c r="CA23" s="3"/>
      <c r="CB23" s="3"/>
    </row>
    <row r="24" spans="1:80" s="16" customFormat="1">
      <c r="A24" s="16" t="s">
        <v>242</v>
      </c>
      <c r="B24" s="16" t="s">
        <v>705</v>
      </c>
      <c r="C24" s="16" t="s">
        <v>424</v>
      </c>
      <c r="D24" s="16">
        <v>28.208333333333332</v>
      </c>
      <c r="E24" s="16">
        <v>34.424999999999997</v>
      </c>
      <c r="G24" s="16">
        <v>1995</v>
      </c>
      <c r="H24" s="16">
        <v>1995</v>
      </c>
      <c r="I24" s="16">
        <v>2002</v>
      </c>
      <c r="J24" s="16">
        <v>7</v>
      </c>
      <c r="K24" s="16" t="s">
        <v>434</v>
      </c>
      <c r="O24" s="16" t="s">
        <v>1031</v>
      </c>
      <c r="Q24" s="16" t="s">
        <v>651</v>
      </c>
      <c r="R24" s="16" t="s">
        <v>1032</v>
      </c>
      <c r="T24" s="16" t="s">
        <v>393</v>
      </c>
      <c r="W24" s="16" t="s">
        <v>439</v>
      </c>
      <c r="AC24" s="16">
        <v>0.90414906137795015</v>
      </c>
      <c r="AD24" s="17"/>
      <c r="AJ24" s="17"/>
      <c r="AW24" s="16" t="s">
        <v>423</v>
      </c>
      <c r="BA24" s="16">
        <v>2004</v>
      </c>
      <c r="BH24" s="17"/>
      <c r="BI24" s="16" t="s">
        <v>471</v>
      </c>
      <c r="BL24" s="16" t="s">
        <v>393</v>
      </c>
      <c r="BV24" s="16" t="s">
        <v>302</v>
      </c>
      <c r="BW24" s="36">
        <v>23</v>
      </c>
      <c r="BX24" s="3"/>
      <c r="BY24" s="3"/>
      <c r="BZ24" s="3"/>
      <c r="CA24" s="3"/>
      <c r="CB24" s="3"/>
    </row>
    <row r="25" spans="1:80" s="14" customFormat="1">
      <c r="A25" s="14" t="s">
        <v>701</v>
      </c>
      <c r="B25" s="14" t="s">
        <v>705</v>
      </c>
      <c r="C25" s="14" t="s">
        <v>424</v>
      </c>
      <c r="D25" s="14">
        <v>28.124166666666667</v>
      </c>
      <c r="E25" s="14">
        <v>34.43333333333333</v>
      </c>
      <c r="F25" s="19"/>
      <c r="G25" s="14">
        <v>1995</v>
      </c>
      <c r="H25" s="14">
        <v>1995</v>
      </c>
      <c r="I25" s="14">
        <v>2002</v>
      </c>
      <c r="J25" s="14">
        <v>7</v>
      </c>
      <c r="K25" s="14" t="s">
        <v>434</v>
      </c>
      <c r="O25" s="14">
        <v>1.5</v>
      </c>
      <c r="Q25" s="14" t="s">
        <v>432</v>
      </c>
      <c r="R25" s="14" t="s">
        <v>425</v>
      </c>
      <c r="S25" s="14" t="s">
        <v>435</v>
      </c>
      <c r="V25" s="14" t="s">
        <v>634</v>
      </c>
      <c r="W25" s="14" t="s">
        <v>439</v>
      </c>
      <c r="X25" s="14" t="s">
        <v>180</v>
      </c>
      <c r="AA25" s="14">
        <v>0.56000000000000005</v>
      </c>
      <c r="AB25" s="14">
        <v>2.67</v>
      </c>
      <c r="AC25" s="14">
        <v>4.7678571428571423</v>
      </c>
      <c r="AD25" s="15"/>
      <c r="AJ25" s="15"/>
      <c r="AW25" s="14" t="s">
        <v>423</v>
      </c>
      <c r="AX25" s="14" t="s">
        <v>691</v>
      </c>
      <c r="AZ25" s="14" t="s">
        <v>164</v>
      </c>
      <c r="BA25" s="14">
        <v>2004</v>
      </c>
      <c r="BH25" s="15"/>
      <c r="BI25" s="14" t="s">
        <v>471</v>
      </c>
      <c r="BQ25" s="14" t="s">
        <v>393</v>
      </c>
      <c r="BU25" s="14" t="s">
        <v>305</v>
      </c>
      <c r="BV25" s="14" t="s">
        <v>302</v>
      </c>
      <c r="BW25" s="36">
        <v>24</v>
      </c>
      <c r="BX25" s="3"/>
      <c r="BY25" s="3"/>
      <c r="BZ25" s="3"/>
      <c r="CA25" s="3"/>
      <c r="CB25" s="3"/>
    </row>
    <row r="26" spans="1:80" s="14" customFormat="1">
      <c r="A26" s="14" t="s">
        <v>701</v>
      </c>
      <c r="B26" s="14" t="s">
        <v>705</v>
      </c>
      <c r="C26" s="14" t="s">
        <v>424</v>
      </c>
      <c r="D26" s="14">
        <v>28.124166666666667</v>
      </c>
      <c r="E26" s="14">
        <v>34.43333333333333</v>
      </c>
      <c r="F26" s="19"/>
      <c r="G26" s="14">
        <v>1995</v>
      </c>
      <c r="H26" s="14">
        <v>1995</v>
      </c>
      <c r="I26" s="14">
        <v>2002</v>
      </c>
      <c r="J26" s="14">
        <v>7</v>
      </c>
      <c r="K26" s="14" t="s">
        <v>434</v>
      </c>
      <c r="O26" s="14">
        <v>1</v>
      </c>
      <c r="Q26" s="14" t="s">
        <v>433</v>
      </c>
      <c r="R26" s="14" t="s">
        <v>426</v>
      </c>
      <c r="S26" s="14" t="s">
        <v>427</v>
      </c>
      <c r="W26" s="14" t="s">
        <v>439</v>
      </c>
      <c r="X26" s="14" t="s">
        <v>399</v>
      </c>
      <c r="AA26" s="14">
        <v>0</v>
      </c>
      <c r="AB26" s="14">
        <v>0.33</v>
      </c>
      <c r="AC26" s="14" t="s">
        <v>205</v>
      </c>
      <c r="AD26" s="15"/>
      <c r="AJ26" s="15"/>
      <c r="AW26" s="14" t="s">
        <v>423</v>
      </c>
      <c r="AX26" s="14" t="s">
        <v>691</v>
      </c>
      <c r="AZ26" s="14" t="s">
        <v>144</v>
      </c>
      <c r="BA26" s="14">
        <v>2004</v>
      </c>
      <c r="BH26" s="15"/>
      <c r="BI26" s="14" t="s">
        <v>471</v>
      </c>
      <c r="BJ26" s="14" t="s">
        <v>393</v>
      </c>
      <c r="BQ26" s="14" t="s">
        <v>393</v>
      </c>
      <c r="BU26" s="14" t="s">
        <v>324</v>
      </c>
      <c r="BV26" s="14" t="s">
        <v>302</v>
      </c>
      <c r="BW26" s="36">
        <v>25</v>
      </c>
      <c r="BX26" s="3"/>
      <c r="BY26" s="3"/>
      <c r="BZ26" s="3"/>
      <c r="CA26" s="3"/>
      <c r="CB26" s="3"/>
    </row>
    <row r="27" spans="1:80" s="14" customFormat="1">
      <c r="A27" s="14" t="s">
        <v>701</v>
      </c>
      <c r="B27" s="14" t="s">
        <v>705</v>
      </c>
      <c r="C27" s="14" t="s">
        <v>424</v>
      </c>
      <c r="D27" s="14">
        <v>28.124166666666667</v>
      </c>
      <c r="E27" s="14">
        <v>34.43333333333333</v>
      </c>
      <c r="F27" s="19"/>
      <c r="G27" s="14">
        <v>1995</v>
      </c>
      <c r="H27" s="14">
        <v>1995</v>
      </c>
      <c r="I27" s="14">
        <v>2002</v>
      </c>
      <c r="J27" s="14">
        <v>7</v>
      </c>
      <c r="K27" s="14" t="s">
        <v>434</v>
      </c>
      <c r="O27" s="14">
        <v>1</v>
      </c>
      <c r="Q27" s="14" t="s">
        <v>436</v>
      </c>
      <c r="R27" s="14" t="s">
        <v>431</v>
      </c>
      <c r="S27" s="14" t="s">
        <v>244</v>
      </c>
      <c r="V27" s="14" t="s">
        <v>184</v>
      </c>
      <c r="W27" s="14" t="s">
        <v>439</v>
      </c>
      <c r="X27" s="14" t="s">
        <v>399</v>
      </c>
      <c r="AA27" s="14">
        <v>0.02</v>
      </c>
      <c r="AB27" s="14">
        <v>0.02</v>
      </c>
      <c r="AC27" s="14">
        <v>1</v>
      </c>
      <c r="AD27" s="15"/>
      <c r="AJ27" s="15"/>
      <c r="AW27" s="14" t="s">
        <v>423</v>
      </c>
      <c r="AX27" s="14" t="s">
        <v>691</v>
      </c>
      <c r="BA27" s="14">
        <v>2004</v>
      </c>
      <c r="BH27" s="15"/>
      <c r="BI27" s="14" t="s">
        <v>471</v>
      </c>
      <c r="BJ27" s="14" t="s">
        <v>393</v>
      </c>
      <c r="BU27" s="14" t="s">
        <v>193</v>
      </c>
      <c r="BV27" s="14" t="s">
        <v>302</v>
      </c>
      <c r="BW27" s="36">
        <v>26</v>
      </c>
      <c r="BX27" s="3"/>
      <c r="BY27" s="3"/>
      <c r="BZ27" s="3"/>
      <c r="CA27" s="3"/>
      <c r="CB27" s="3"/>
    </row>
    <row r="28" spans="1:80" s="14" customFormat="1">
      <c r="A28" s="14" t="s">
        <v>701</v>
      </c>
      <c r="B28" s="14" t="s">
        <v>705</v>
      </c>
      <c r="C28" s="14" t="s">
        <v>424</v>
      </c>
      <c r="D28" s="14">
        <v>28.124166666666667</v>
      </c>
      <c r="E28" s="14">
        <v>34.43333333333333</v>
      </c>
      <c r="F28" s="19"/>
      <c r="G28" s="14">
        <v>1995</v>
      </c>
      <c r="H28" s="14">
        <v>1995</v>
      </c>
      <c r="I28" s="14">
        <v>2002</v>
      </c>
      <c r="J28" s="14">
        <v>7</v>
      </c>
      <c r="K28" s="14" t="s">
        <v>434</v>
      </c>
      <c r="O28" s="14">
        <v>1</v>
      </c>
      <c r="Q28" s="14" t="s">
        <v>436</v>
      </c>
      <c r="R28" s="14" t="s">
        <v>431</v>
      </c>
      <c r="S28" s="14" t="s">
        <v>245</v>
      </c>
      <c r="V28" s="14" t="s">
        <v>184</v>
      </c>
      <c r="W28" s="14" t="s">
        <v>439</v>
      </c>
      <c r="X28" s="14" t="s">
        <v>404</v>
      </c>
      <c r="AA28" s="14">
        <v>0.02</v>
      </c>
      <c r="AB28" s="14">
        <v>0.04</v>
      </c>
      <c r="AC28" s="14">
        <v>2</v>
      </c>
      <c r="AD28" s="15"/>
      <c r="AJ28" s="15"/>
      <c r="AW28" s="14" t="s">
        <v>423</v>
      </c>
      <c r="AX28" s="14" t="s">
        <v>691</v>
      </c>
      <c r="BA28" s="14">
        <v>2004</v>
      </c>
      <c r="BH28" s="15"/>
      <c r="BI28" s="14" t="s">
        <v>471</v>
      </c>
      <c r="BJ28" s="14" t="s">
        <v>393</v>
      </c>
      <c r="BU28" s="14" t="s">
        <v>193</v>
      </c>
      <c r="BV28" s="14" t="s">
        <v>302</v>
      </c>
      <c r="BW28" s="36">
        <v>27</v>
      </c>
      <c r="BX28" s="3"/>
      <c r="BY28" s="3"/>
      <c r="BZ28" s="3"/>
      <c r="CA28" s="3"/>
      <c r="CB28" s="3"/>
    </row>
    <row r="29" spans="1:80" s="14" customFormat="1">
      <c r="A29" s="14" t="s">
        <v>701</v>
      </c>
      <c r="B29" s="14" t="s">
        <v>705</v>
      </c>
      <c r="C29" s="14" t="s">
        <v>424</v>
      </c>
      <c r="D29" s="14">
        <v>28.124166666666667</v>
      </c>
      <c r="E29" s="14">
        <v>34.43333333333333</v>
      </c>
      <c r="F29" s="19"/>
      <c r="G29" s="14">
        <v>1995</v>
      </c>
      <c r="H29" s="14">
        <v>1995</v>
      </c>
      <c r="I29" s="14">
        <v>2002</v>
      </c>
      <c r="J29" s="14">
        <v>7</v>
      </c>
      <c r="K29" s="14" t="s">
        <v>434</v>
      </c>
      <c r="O29" s="14">
        <v>1</v>
      </c>
      <c r="Q29" s="14" t="s">
        <v>436</v>
      </c>
      <c r="R29" s="14" t="s">
        <v>431</v>
      </c>
      <c r="S29" s="14" t="s">
        <v>243</v>
      </c>
      <c r="V29" s="14" t="s">
        <v>184</v>
      </c>
      <c r="W29" s="14" t="s">
        <v>439</v>
      </c>
      <c r="X29" s="14" t="s">
        <v>404</v>
      </c>
      <c r="AA29" s="14">
        <v>3.59</v>
      </c>
      <c r="AB29" s="14">
        <v>0.76</v>
      </c>
      <c r="AC29" s="14">
        <v>0.21169916434540392</v>
      </c>
      <c r="AD29" s="15"/>
      <c r="AJ29" s="15"/>
      <c r="AW29" s="14" t="s">
        <v>423</v>
      </c>
      <c r="AX29" s="14" t="s">
        <v>691</v>
      </c>
      <c r="BA29" s="14">
        <v>2004</v>
      </c>
      <c r="BH29" s="15"/>
      <c r="BI29" s="14" t="s">
        <v>471</v>
      </c>
      <c r="BJ29" s="14" t="s">
        <v>393</v>
      </c>
      <c r="BU29" s="14" t="s">
        <v>193</v>
      </c>
      <c r="BV29" s="14" t="s">
        <v>302</v>
      </c>
      <c r="BW29" s="36">
        <v>28</v>
      </c>
      <c r="BX29" s="3"/>
      <c r="BY29" s="3"/>
      <c r="BZ29" s="3"/>
      <c r="CA29" s="3"/>
      <c r="CB29" s="3"/>
    </row>
    <row r="30" spans="1:80" s="14" customFormat="1">
      <c r="A30" s="14" t="s">
        <v>701</v>
      </c>
      <c r="B30" s="14" t="s">
        <v>705</v>
      </c>
      <c r="C30" s="14" t="s">
        <v>424</v>
      </c>
      <c r="D30" s="14">
        <v>28.124166666666667</v>
      </c>
      <c r="E30" s="14">
        <v>34.43333333333333</v>
      </c>
      <c r="F30" s="19"/>
      <c r="G30" s="14">
        <v>1995</v>
      </c>
      <c r="H30" s="14">
        <v>1995</v>
      </c>
      <c r="I30" s="14">
        <v>2002</v>
      </c>
      <c r="J30" s="14">
        <v>7</v>
      </c>
      <c r="K30" s="14" t="s">
        <v>434</v>
      </c>
      <c r="O30" s="14">
        <v>1.5</v>
      </c>
      <c r="R30" s="14" t="s">
        <v>51</v>
      </c>
      <c r="S30" s="14" t="s">
        <v>600</v>
      </c>
      <c r="W30" s="14" t="s">
        <v>439</v>
      </c>
      <c r="X30" s="14" t="s">
        <v>399</v>
      </c>
      <c r="AA30" s="14">
        <v>0.02</v>
      </c>
      <c r="AB30" s="14">
        <v>0.01</v>
      </c>
      <c r="AC30" s="14">
        <v>0.5</v>
      </c>
      <c r="AD30" s="15"/>
      <c r="AJ30" s="15"/>
      <c r="AW30" s="14" t="s">
        <v>423</v>
      </c>
      <c r="AX30" s="14" t="s">
        <v>691</v>
      </c>
      <c r="BA30" s="14">
        <v>2004</v>
      </c>
      <c r="BH30" s="15"/>
      <c r="BI30" s="14" t="s">
        <v>471</v>
      </c>
      <c r="BV30" s="14" t="s">
        <v>302</v>
      </c>
      <c r="BW30" s="36">
        <v>29</v>
      </c>
      <c r="BX30" s="3"/>
      <c r="BY30" s="3"/>
      <c r="BZ30" s="3"/>
      <c r="CA30" s="3"/>
      <c r="CB30" s="3"/>
    </row>
    <row r="31" spans="1:80" s="14" customFormat="1">
      <c r="A31" s="14" t="s">
        <v>701</v>
      </c>
      <c r="B31" s="14" t="s">
        <v>705</v>
      </c>
      <c r="C31" s="14" t="s">
        <v>424</v>
      </c>
      <c r="D31" s="14">
        <v>28.124166666666667</v>
      </c>
      <c r="E31" s="14">
        <v>34.43333333333333</v>
      </c>
      <c r="F31" s="19"/>
      <c r="G31" s="14">
        <v>1995</v>
      </c>
      <c r="H31" s="14">
        <v>1995</v>
      </c>
      <c r="I31" s="14">
        <v>2002</v>
      </c>
      <c r="J31" s="14">
        <v>7</v>
      </c>
      <c r="K31" s="14" t="s">
        <v>434</v>
      </c>
      <c r="Q31" s="14" t="s">
        <v>437</v>
      </c>
      <c r="W31" s="14" t="s">
        <v>439</v>
      </c>
      <c r="X31" s="14" t="s">
        <v>404</v>
      </c>
      <c r="AA31" s="14">
        <v>3.69</v>
      </c>
      <c r="AB31" s="14">
        <v>0.43</v>
      </c>
      <c r="AC31" s="14">
        <v>0.11653116531165311</v>
      </c>
      <c r="AD31" s="15"/>
      <c r="AJ31" s="15"/>
      <c r="AW31" s="14" t="s">
        <v>423</v>
      </c>
      <c r="AX31" s="14" t="s">
        <v>691</v>
      </c>
      <c r="BA31" s="14">
        <v>2004</v>
      </c>
      <c r="BH31" s="15"/>
      <c r="BI31" s="14" t="s">
        <v>471</v>
      </c>
      <c r="BU31" s="14" t="s">
        <v>193</v>
      </c>
      <c r="BV31" s="14" t="s">
        <v>302</v>
      </c>
      <c r="BW31" s="36">
        <v>30</v>
      </c>
      <c r="BX31" s="3"/>
      <c r="BY31" s="3"/>
      <c r="BZ31" s="3"/>
      <c r="CA31" s="3"/>
      <c r="CB31" s="3"/>
    </row>
    <row r="32" spans="1:80" s="14" customFormat="1">
      <c r="A32" s="14" t="s">
        <v>701</v>
      </c>
      <c r="B32" s="14" t="s">
        <v>705</v>
      </c>
      <c r="C32" s="14" t="s">
        <v>424</v>
      </c>
      <c r="D32" s="14">
        <v>28.124166666666667</v>
      </c>
      <c r="E32" s="14">
        <v>34.43333333333333</v>
      </c>
      <c r="F32" s="19"/>
      <c r="G32" s="14">
        <v>1995</v>
      </c>
      <c r="H32" s="14">
        <v>1995</v>
      </c>
      <c r="I32" s="14">
        <v>2002</v>
      </c>
      <c r="J32" s="14">
        <v>7</v>
      </c>
      <c r="K32" s="14" t="s">
        <v>434</v>
      </c>
      <c r="Q32" s="14" t="s">
        <v>429</v>
      </c>
      <c r="W32" s="14" t="s">
        <v>439</v>
      </c>
      <c r="X32" s="14" t="s">
        <v>404</v>
      </c>
      <c r="AA32" s="14">
        <v>0.14000000000000001</v>
      </c>
      <c r="AB32" s="14">
        <v>0.06</v>
      </c>
      <c r="AC32" s="14">
        <v>0.42857142857142849</v>
      </c>
      <c r="AD32" s="15"/>
      <c r="AJ32" s="15"/>
      <c r="AW32" s="14" t="s">
        <v>423</v>
      </c>
      <c r="AX32" s="14" t="s">
        <v>691</v>
      </c>
      <c r="BA32" s="14">
        <v>2004</v>
      </c>
      <c r="BH32" s="15"/>
      <c r="BI32" s="14" t="s">
        <v>471</v>
      </c>
      <c r="BU32" s="14" t="s">
        <v>323</v>
      </c>
      <c r="BV32" s="14" t="s">
        <v>302</v>
      </c>
      <c r="BW32" s="36">
        <v>31</v>
      </c>
      <c r="BX32" s="3"/>
      <c r="BY32" s="3"/>
      <c r="BZ32" s="3"/>
      <c r="CA32" s="3"/>
      <c r="CB32" s="3"/>
    </row>
    <row r="33" spans="1:80" s="14" customFormat="1">
      <c r="A33" s="16" t="s">
        <v>701</v>
      </c>
      <c r="B33" s="16" t="s">
        <v>705</v>
      </c>
      <c r="C33" s="16" t="s">
        <v>424</v>
      </c>
      <c r="D33" s="16">
        <v>28.124166666666667</v>
      </c>
      <c r="E33" s="16">
        <v>34.43333333333333</v>
      </c>
      <c r="F33" s="16"/>
      <c r="G33" s="16">
        <v>1995</v>
      </c>
      <c r="H33" s="16">
        <v>1995</v>
      </c>
      <c r="I33" s="16">
        <v>2002</v>
      </c>
      <c r="J33" s="16">
        <v>7</v>
      </c>
      <c r="K33" s="16" t="s">
        <v>434</v>
      </c>
      <c r="L33" s="16"/>
      <c r="M33" s="16"/>
      <c r="N33" s="16"/>
      <c r="O33" s="16" t="s">
        <v>1033</v>
      </c>
      <c r="P33" s="16"/>
      <c r="Q33" s="16" t="s">
        <v>651</v>
      </c>
      <c r="R33" s="16" t="s">
        <v>1032</v>
      </c>
      <c r="S33" s="16"/>
      <c r="T33" s="16" t="s">
        <v>393</v>
      </c>
      <c r="U33" s="16"/>
      <c r="V33" s="16"/>
      <c r="W33" s="16" t="s">
        <v>439</v>
      </c>
      <c r="X33" s="16"/>
      <c r="Y33" s="16"/>
      <c r="Z33" s="16"/>
      <c r="AA33" s="16"/>
      <c r="AB33" s="16"/>
      <c r="AC33" s="16">
        <v>1.2892369858693755</v>
      </c>
      <c r="AD33" s="17"/>
      <c r="AE33" s="16"/>
      <c r="AF33" s="16"/>
      <c r="AG33" s="16"/>
      <c r="AH33" s="16"/>
      <c r="AI33" s="16"/>
      <c r="AJ33" s="1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 t="s">
        <v>423</v>
      </c>
      <c r="AX33" s="16"/>
      <c r="AY33" s="16"/>
      <c r="AZ33" s="16"/>
      <c r="BA33" s="16">
        <v>2004</v>
      </c>
      <c r="BB33" s="16"/>
      <c r="BC33" s="16"/>
      <c r="BD33" s="16"/>
      <c r="BE33" s="16"/>
      <c r="BF33" s="16"/>
      <c r="BG33" s="16"/>
      <c r="BH33" s="17"/>
      <c r="BI33" s="16" t="s">
        <v>471</v>
      </c>
      <c r="BJ33" s="16"/>
      <c r="BK33" s="16"/>
      <c r="BL33" s="16" t="s">
        <v>393</v>
      </c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36">
        <v>32</v>
      </c>
      <c r="BX33" s="3"/>
      <c r="BY33" s="3"/>
      <c r="BZ33" s="3"/>
      <c r="CA33" s="3"/>
      <c r="CB33" s="3"/>
    </row>
    <row r="34" spans="1:80" s="14" customFormat="1">
      <c r="A34" s="14" t="s">
        <v>701</v>
      </c>
      <c r="B34" s="14" t="s">
        <v>705</v>
      </c>
      <c r="C34" s="14" t="s">
        <v>424</v>
      </c>
      <c r="D34" s="14">
        <v>28.124166666666667</v>
      </c>
      <c r="E34" s="14">
        <v>34.43333333333333</v>
      </c>
      <c r="F34" s="19" t="s">
        <v>441</v>
      </c>
      <c r="G34" s="14">
        <v>1995</v>
      </c>
      <c r="H34" s="14">
        <v>1995</v>
      </c>
      <c r="I34" s="14">
        <v>2002</v>
      </c>
      <c r="J34" s="14">
        <v>7</v>
      </c>
      <c r="K34" s="14" t="s">
        <v>434</v>
      </c>
      <c r="Q34" s="14" t="s">
        <v>442</v>
      </c>
      <c r="X34" s="14" t="s">
        <v>449</v>
      </c>
      <c r="AA34" s="14">
        <v>1</v>
      </c>
      <c r="AB34" s="14">
        <v>13.9</v>
      </c>
      <c r="AC34" s="14">
        <v>13.9</v>
      </c>
      <c r="AD34" s="15"/>
      <c r="AJ34" s="15"/>
      <c r="AM34" s="14">
        <v>49.14</v>
      </c>
      <c r="AN34" s="14">
        <v>39.39</v>
      </c>
      <c r="AO34" s="14">
        <v>0.80158730158730163</v>
      </c>
      <c r="AP34" s="14" t="s">
        <v>430</v>
      </c>
      <c r="AW34" s="14" t="s">
        <v>440</v>
      </c>
      <c r="AX34" s="14" t="s">
        <v>691</v>
      </c>
      <c r="AY34" s="14">
        <v>1</v>
      </c>
      <c r="AZ34" s="14" t="s">
        <v>450</v>
      </c>
      <c r="BA34" s="14">
        <v>2005</v>
      </c>
      <c r="BH34" s="15"/>
      <c r="BI34" s="14" t="s">
        <v>471</v>
      </c>
      <c r="BQ34" s="14" t="s">
        <v>393</v>
      </c>
      <c r="BV34" s="14" t="s">
        <v>301</v>
      </c>
      <c r="BW34" s="36">
        <v>33</v>
      </c>
      <c r="BX34" s="3"/>
      <c r="BY34" s="3"/>
      <c r="BZ34" s="3"/>
      <c r="CA34" s="3"/>
      <c r="CB34" s="3"/>
    </row>
    <row r="35" spans="1:80" s="14" customFormat="1">
      <c r="A35" s="14" t="s">
        <v>701</v>
      </c>
      <c r="B35" s="14" t="s">
        <v>705</v>
      </c>
      <c r="C35" s="14" t="s">
        <v>424</v>
      </c>
      <c r="D35" s="14">
        <v>28.124166666666667</v>
      </c>
      <c r="E35" s="14">
        <v>34.43333333333333</v>
      </c>
      <c r="F35" s="19"/>
      <c r="G35" s="14">
        <v>1995</v>
      </c>
      <c r="H35" s="14">
        <v>1995</v>
      </c>
      <c r="I35" s="14">
        <v>2002</v>
      </c>
      <c r="J35" s="14">
        <v>7</v>
      </c>
      <c r="K35" s="14" t="s">
        <v>434</v>
      </c>
      <c r="Q35" s="14" t="s">
        <v>443</v>
      </c>
      <c r="X35" s="14" t="s">
        <v>399</v>
      </c>
      <c r="AA35" s="14">
        <v>3.42</v>
      </c>
      <c r="AB35" s="14">
        <v>5.03</v>
      </c>
      <c r="AC35" s="14">
        <v>1.4707602339181287</v>
      </c>
      <c r="AD35" s="15" t="s">
        <v>428</v>
      </c>
      <c r="AJ35" s="15"/>
      <c r="AW35" s="14" t="s">
        <v>440</v>
      </c>
      <c r="AX35" s="14" t="s">
        <v>691</v>
      </c>
      <c r="AY35" s="14">
        <v>1</v>
      </c>
      <c r="AZ35" s="14" t="s">
        <v>450</v>
      </c>
      <c r="BA35" s="14">
        <v>2005</v>
      </c>
      <c r="BH35" s="15"/>
      <c r="BI35" s="14" t="s">
        <v>471</v>
      </c>
      <c r="BQ35" s="14" t="s">
        <v>393</v>
      </c>
      <c r="BV35" s="14" t="s">
        <v>301</v>
      </c>
      <c r="BW35" s="36">
        <v>34</v>
      </c>
      <c r="BX35" s="3"/>
      <c r="BY35" s="3"/>
      <c r="BZ35" s="3"/>
      <c r="CA35" s="3"/>
      <c r="CB35" s="3"/>
    </row>
    <row r="36" spans="1:80" s="14" customFormat="1">
      <c r="A36" s="14" t="s">
        <v>701</v>
      </c>
      <c r="B36" s="14" t="s">
        <v>705</v>
      </c>
      <c r="C36" s="14" t="s">
        <v>424</v>
      </c>
      <c r="D36" s="14">
        <v>28.124166666666667</v>
      </c>
      <c r="E36" s="14">
        <v>34.43333333333333</v>
      </c>
      <c r="F36" s="19"/>
      <c r="G36" s="14">
        <v>1995</v>
      </c>
      <c r="H36" s="14">
        <v>1995</v>
      </c>
      <c r="I36" s="14">
        <v>2002</v>
      </c>
      <c r="J36" s="14">
        <v>7</v>
      </c>
      <c r="K36" s="14" t="s">
        <v>434</v>
      </c>
      <c r="Q36" s="14" t="s">
        <v>444</v>
      </c>
      <c r="X36" s="14" t="s">
        <v>180</v>
      </c>
      <c r="AA36" s="14">
        <v>2.5</v>
      </c>
      <c r="AB36" s="14">
        <v>3.78</v>
      </c>
      <c r="AC36" s="14">
        <v>1.512</v>
      </c>
      <c r="AD36" s="15" t="s">
        <v>428</v>
      </c>
      <c r="AJ36" s="15"/>
      <c r="AW36" s="14" t="s">
        <v>440</v>
      </c>
      <c r="AX36" s="14" t="s">
        <v>691</v>
      </c>
      <c r="AY36" s="14">
        <v>1</v>
      </c>
      <c r="AZ36" s="14" t="s">
        <v>450</v>
      </c>
      <c r="BA36" s="14">
        <v>2005</v>
      </c>
      <c r="BH36" s="15"/>
      <c r="BI36" s="14" t="s">
        <v>471</v>
      </c>
      <c r="BQ36" s="14" t="s">
        <v>393</v>
      </c>
      <c r="BV36" s="14" t="s">
        <v>301</v>
      </c>
      <c r="BW36" s="36">
        <v>35</v>
      </c>
      <c r="BX36" s="3"/>
      <c r="BY36" s="3"/>
      <c r="BZ36" s="3"/>
      <c r="CA36" s="3"/>
      <c r="CB36" s="3"/>
    </row>
    <row r="37" spans="1:80" s="14" customFormat="1">
      <c r="A37" s="14" t="s">
        <v>701</v>
      </c>
      <c r="B37" s="14" t="s">
        <v>705</v>
      </c>
      <c r="C37" s="14" t="s">
        <v>424</v>
      </c>
      <c r="D37" s="14">
        <v>28.124166666666667</v>
      </c>
      <c r="E37" s="14">
        <v>34.43333333333333</v>
      </c>
      <c r="F37" s="19"/>
      <c r="G37" s="14">
        <v>1995</v>
      </c>
      <c r="H37" s="14">
        <v>1995</v>
      </c>
      <c r="I37" s="14">
        <v>2002</v>
      </c>
      <c r="J37" s="14">
        <v>7</v>
      </c>
      <c r="K37" s="14" t="s">
        <v>434</v>
      </c>
      <c r="Q37" s="14" t="s">
        <v>445</v>
      </c>
      <c r="X37" s="14" t="s">
        <v>404</v>
      </c>
      <c r="AA37" s="14">
        <v>18.559999999999999</v>
      </c>
      <c r="AB37" s="14">
        <v>19.53</v>
      </c>
      <c r="AC37" s="14">
        <v>1.0522629310344829</v>
      </c>
      <c r="AD37" s="15"/>
      <c r="AJ37" s="15"/>
      <c r="AM37" s="14">
        <v>8.4600000000000009</v>
      </c>
      <c r="AN37" s="14">
        <v>10.9</v>
      </c>
      <c r="AO37" s="14">
        <v>1.2884160756501182</v>
      </c>
      <c r="AP37" s="14" t="s">
        <v>428</v>
      </c>
      <c r="AW37" s="14" t="s">
        <v>440</v>
      </c>
      <c r="AX37" s="14" t="s">
        <v>691</v>
      </c>
      <c r="AY37" s="14">
        <v>1</v>
      </c>
      <c r="AZ37" s="14" t="s">
        <v>450</v>
      </c>
      <c r="BA37" s="14">
        <v>2005</v>
      </c>
      <c r="BH37" s="15"/>
      <c r="BI37" s="14" t="s">
        <v>471</v>
      </c>
      <c r="BQ37" s="14" t="s">
        <v>393</v>
      </c>
      <c r="BU37" s="14" t="s">
        <v>194</v>
      </c>
      <c r="BV37" s="14" t="s">
        <v>301</v>
      </c>
      <c r="BW37" s="36">
        <v>36</v>
      </c>
      <c r="BX37" s="3"/>
      <c r="BY37" s="3"/>
      <c r="BZ37" s="3"/>
      <c r="CA37" s="3"/>
      <c r="CB37" s="3"/>
    </row>
    <row r="38" spans="1:80" s="14" customFormat="1">
      <c r="A38" s="14" t="s">
        <v>701</v>
      </c>
      <c r="B38" s="14" t="s">
        <v>705</v>
      </c>
      <c r="C38" s="14" t="s">
        <v>424</v>
      </c>
      <c r="D38" s="14">
        <v>28.124166666666667</v>
      </c>
      <c r="E38" s="14">
        <v>34.43333333333333</v>
      </c>
      <c r="F38" s="19"/>
      <c r="G38" s="14">
        <v>1995</v>
      </c>
      <c r="H38" s="14">
        <v>1995</v>
      </c>
      <c r="I38" s="14">
        <v>2002</v>
      </c>
      <c r="J38" s="14">
        <v>7</v>
      </c>
      <c r="K38" s="14" t="s">
        <v>434</v>
      </c>
      <c r="Q38" s="14" t="s">
        <v>446</v>
      </c>
      <c r="X38" s="14" t="s">
        <v>404</v>
      </c>
      <c r="AA38" s="14">
        <v>0.6</v>
      </c>
      <c r="AB38" s="14">
        <v>0.47</v>
      </c>
      <c r="AC38" s="14">
        <v>0.78333333333333333</v>
      </c>
      <c r="AD38" s="15"/>
      <c r="AJ38" s="15"/>
      <c r="AW38" s="14" t="s">
        <v>440</v>
      </c>
      <c r="AX38" s="14" t="s">
        <v>691</v>
      </c>
      <c r="AY38" s="14">
        <v>1</v>
      </c>
      <c r="AZ38" s="14" t="s">
        <v>450</v>
      </c>
      <c r="BA38" s="14">
        <v>2005</v>
      </c>
      <c r="BH38" s="15"/>
      <c r="BI38" s="14" t="s">
        <v>471</v>
      </c>
      <c r="BQ38" s="14" t="s">
        <v>393</v>
      </c>
      <c r="BV38" s="14" t="s">
        <v>301</v>
      </c>
      <c r="BW38" s="36">
        <v>37</v>
      </c>
      <c r="BX38" s="3"/>
      <c r="BY38" s="3"/>
      <c r="BZ38" s="3"/>
      <c r="CA38" s="3"/>
      <c r="CB38" s="3"/>
    </row>
    <row r="39" spans="1:80" s="14" customFormat="1">
      <c r="A39" s="14" t="s">
        <v>701</v>
      </c>
      <c r="B39" s="14" t="s">
        <v>705</v>
      </c>
      <c r="C39" s="14" t="s">
        <v>424</v>
      </c>
      <c r="D39" s="14">
        <v>28.124166666666667</v>
      </c>
      <c r="E39" s="14">
        <v>34.43333333333333</v>
      </c>
      <c r="F39" s="19"/>
      <c r="G39" s="14">
        <v>1995</v>
      </c>
      <c r="H39" s="14">
        <v>1995</v>
      </c>
      <c r="I39" s="14">
        <v>2002</v>
      </c>
      <c r="J39" s="14">
        <v>7</v>
      </c>
      <c r="K39" s="14" t="s">
        <v>434</v>
      </c>
      <c r="Q39" s="14" t="s">
        <v>391</v>
      </c>
      <c r="X39" s="14" t="s">
        <v>399</v>
      </c>
      <c r="AA39" s="14">
        <v>90.24</v>
      </c>
      <c r="AB39" s="14">
        <v>64.459999999999994</v>
      </c>
      <c r="AC39" s="14">
        <v>0.71431737588652477</v>
      </c>
      <c r="AD39" s="15" t="s">
        <v>430</v>
      </c>
      <c r="AJ39" s="15"/>
      <c r="AM39" s="14">
        <v>12.63</v>
      </c>
      <c r="AN39" s="14">
        <v>13.67</v>
      </c>
      <c r="AO39" s="14">
        <v>1.0823436262866191</v>
      </c>
      <c r="AP39" s="14" t="s">
        <v>428</v>
      </c>
      <c r="AW39" s="14" t="s">
        <v>440</v>
      </c>
      <c r="AX39" s="14" t="s">
        <v>691</v>
      </c>
      <c r="AY39" s="14">
        <v>1</v>
      </c>
      <c r="AZ39" s="14" t="s">
        <v>450</v>
      </c>
      <c r="BA39" s="14">
        <v>2005</v>
      </c>
      <c r="BH39" s="15"/>
      <c r="BI39" s="14" t="s">
        <v>471</v>
      </c>
      <c r="BQ39" s="14" t="s">
        <v>393</v>
      </c>
      <c r="BV39" s="14" t="s">
        <v>301</v>
      </c>
      <c r="BW39" s="36">
        <v>38</v>
      </c>
      <c r="BX39" s="3"/>
      <c r="BY39" s="3"/>
      <c r="BZ39" s="3"/>
      <c r="CA39" s="3"/>
      <c r="CB39" s="3"/>
    </row>
    <row r="40" spans="1:80" s="14" customFormat="1">
      <c r="A40" s="14" t="s">
        <v>701</v>
      </c>
      <c r="B40" s="14" t="s">
        <v>705</v>
      </c>
      <c r="C40" s="14" t="s">
        <v>424</v>
      </c>
      <c r="D40" s="14">
        <v>28.124166666666667</v>
      </c>
      <c r="E40" s="14">
        <v>34.43333333333333</v>
      </c>
      <c r="F40" s="19"/>
      <c r="G40" s="14">
        <v>1995</v>
      </c>
      <c r="H40" s="14">
        <v>1995</v>
      </c>
      <c r="I40" s="14">
        <v>2002</v>
      </c>
      <c r="J40" s="14">
        <v>7</v>
      </c>
      <c r="K40" s="14" t="s">
        <v>434</v>
      </c>
      <c r="Q40" s="14" t="s">
        <v>447</v>
      </c>
      <c r="X40" s="14" t="s">
        <v>399</v>
      </c>
      <c r="AA40" s="14">
        <v>16.100000000000001</v>
      </c>
      <c r="AB40" s="14">
        <v>23.11</v>
      </c>
      <c r="AC40" s="14">
        <v>1.4354037267080744</v>
      </c>
      <c r="AD40" s="15"/>
      <c r="AJ40" s="15"/>
      <c r="AW40" s="14" t="s">
        <v>440</v>
      </c>
      <c r="AX40" s="14" t="s">
        <v>691</v>
      </c>
      <c r="AY40" s="14">
        <v>1</v>
      </c>
      <c r="AZ40" s="14" t="s">
        <v>450</v>
      </c>
      <c r="BA40" s="14">
        <v>2005</v>
      </c>
      <c r="BH40" s="15"/>
      <c r="BI40" s="14" t="s">
        <v>471</v>
      </c>
      <c r="BQ40" s="14" t="s">
        <v>393</v>
      </c>
      <c r="BV40" s="14" t="s">
        <v>301</v>
      </c>
      <c r="BW40" s="36">
        <v>39</v>
      </c>
      <c r="BX40" s="3"/>
      <c r="BY40" s="3"/>
      <c r="BZ40" s="3"/>
      <c r="CA40" s="3"/>
      <c r="CB40" s="3"/>
    </row>
    <row r="41" spans="1:80" s="14" customFormat="1">
      <c r="A41" s="14" t="s">
        <v>701</v>
      </c>
      <c r="B41" s="14" t="s">
        <v>705</v>
      </c>
      <c r="C41" s="14" t="s">
        <v>424</v>
      </c>
      <c r="D41" s="14">
        <v>28.124166666666667</v>
      </c>
      <c r="E41" s="14">
        <v>34.43333333333333</v>
      </c>
      <c r="F41" s="19"/>
      <c r="G41" s="14">
        <v>1995</v>
      </c>
      <c r="H41" s="14">
        <v>1995</v>
      </c>
      <c r="I41" s="14">
        <v>2002</v>
      </c>
      <c r="J41" s="14">
        <v>7</v>
      </c>
      <c r="K41" s="14" t="s">
        <v>434</v>
      </c>
      <c r="Q41" s="14" t="s">
        <v>448</v>
      </c>
      <c r="X41" s="14" t="s">
        <v>399</v>
      </c>
      <c r="AA41" s="14">
        <v>26.25</v>
      </c>
      <c r="AB41" s="14">
        <v>25.86</v>
      </c>
      <c r="AC41" s="14">
        <v>0.9851428571428571</v>
      </c>
      <c r="AD41" s="15"/>
      <c r="AJ41" s="15"/>
      <c r="AW41" s="14" t="s">
        <v>440</v>
      </c>
      <c r="AX41" s="14" t="s">
        <v>691</v>
      </c>
      <c r="AY41" s="14">
        <v>1</v>
      </c>
      <c r="AZ41" s="14" t="s">
        <v>450</v>
      </c>
      <c r="BA41" s="14">
        <v>2005</v>
      </c>
      <c r="BH41" s="15"/>
      <c r="BI41" s="14" t="s">
        <v>471</v>
      </c>
      <c r="BQ41" s="14" t="s">
        <v>393</v>
      </c>
      <c r="BU41" s="14" t="s">
        <v>193</v>
      </c>
      <c r="BV41" s="14" t="s">
        <v>301</v>
      </c>
      <c r="BW41" s="36">
        <v>40</v>
      </c>
      <c r="BX41" s="3"/>
      <c r="BY41" s="3"/>
      <c r="BZ41" s="3"/>
      <c r="CA41" s="3"/>
      <c r="CB41" s="3"/>
    </row>
    <row r="42" spans="1:80" s="14" customFormat="1">
      <c r="A42" s="16" t="s">
        <v>701</v>
      </c>
      <c r="B42" s="16" t="s">
        <v>705</v>
      </c>
      <c r="C42" s="16" t="s">
        <v>424</v>
      </c>
      <c r="D42" s="16">
        <v>28.124166666666667</v>
      </c>
      <c r="E42" s="16">
        <v>34.43333333333333</v>
      </c>
      <c r="F42" s="16"/>
      <c r="G42" s="16">
        <v>1995</v>
      </c>
      <c r="H42" s="16">
        <v>1995</v>
      </c>
      <c r="I42" s="16">
        <v>2002</v>
      </c>
      <c r="J42" s="16">
        <v>7</v>
      </c>
      <c r="K42" s="16" t="s">
        <v>434</v>
      </c>
      <c r="L42" s="16"/>
      <c r="M42" s="16"/>
      <c r="N42" s="16"/>
      <c r="O42" s="16"/>
      <c r="P42" s="16"/>
      <c r="Q42" s="16" t="s">
        <v>651</v>
      </c>
      <c r="R42" s="16" t="s">
        <v>1034</v>
      </c>
      <c r="S42" s="16"/>
      <c r="T42" s="16" t="s">
        <v>393</v>
      </c>
      <c r="U42" s="16"/>
      <c r="V42" s="16"/>
      <c r="W42" s="16"/>
      <c r="X42" s="16"/>
      <c r="Y42" s="16"/>
      <c r="Z42" s="16"/>
      <c r="AA42" s="16"/>
      <c r="AB42" s="16"/>
      <c r="AC42" s="16">
        <v>2.7316525572529256</v>
      </c>
      <c r="AD42" s="17"/>
      <c r="AE42" s="16"/>
      <c r="AF42" s="16"/>
      <c r="AG42" s="16"/>
      <c r="AH42" s="16"/>
      <c r="AI42" s="16"/>
      <c r="AJ42" s="17"/>
      <c r="AK42" s="16"/>
      <c r="AL42" s="16"/>
      <c r="AM42" s="16"/>
      <c r="AN42" s="16"/>
      <c r="AO42" s="16">
        <v>1.0574490011746798</v>
      </c>
      <c r="AP42" s="16"/>
      <c r="AQ42" s="16"/>
      <c r="AR42" s="16"/>
      <c r="AS42" s="16"/>
      <c r="AT42" s="16"/>
      <c r="AU42" s="16"/>
      <c r="AV42" s="16"/>
      <c r="AW42" s="16" t="s">
        <v>440</v>
      </c>
      <c r="AX42" s="16"/>
      <c r="AY42" s="16">
        <v>1</v>
      </c>
      <c r="AZ42" s="16" t="s">
        <v>1035</v>
      </c>
      <c r="BA42" s="16">
        <v>2005</v>
      </c>
      <c r="BB42" s="16"/>
      <c r="BC42" s="16"/>
      <c r="BD42" s="16"/>
      <c r="BE42" s="16"/>
      <c r="BF42" s="16"/>
      <c r="BG42" s="16"/>
      <c r="BH42" s="17"/>
      <c r="BI42" s="16" t="s">
        <v>471</v>
      </c>
      <c r="BJ42" s="16"/>
      <c r="BK42" s="16"/>
      <c r="BL42" s="16" t="s">
        <v>393</v>
      </c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36">
        <v>41</v>
      </c>
      <c r="BX42" s="3"/>
      <c r="BY42" s="3"/>
      <c r="BZ42" s="3"/>
      <c r="CA42" s="3"/>
      <c r="CB42" s="3"/>
    </row>
    <row r="43" spans="1:80" s="36" customFormat="1">
      <c r="A43" s="36" t="s">
        <v>455</v>
      </c>
      <c r="B43" s="36" t="s">
        <v>453</v>
      </c>
      <c r="C43" s="36" t="s">
        <v>454</v>
      </c>
      <c r="D43" s="36">
        <v>24.716699999999999</v>
      </c>
      <c r="E43" s="36">
        <v>-83</v>
      </c>
      <c r="F43" s="36">
        <v>566</v>
      </c>
      <c r="G43" s="36">
        <v>2001</v>
      </c>
      <c r="H43" s="36">
        <v>2001</v>
      </c>
      <c r="I43" s="36">
        <v>2004</v>
      </c>
      <c r="J43" s="36">
        <v>3</v>
      </c>
      <c r="N43" s="36" t="s">
        <v>392</v>
      </c>
      <c r="P43" s="36">
        <v>267</v>
      </c>
      <c r="Q43" s="36" t="s">
        <v>165</v>
      </c>
      <c r="T43" s="36" t="s">
        <v>393</v>
      </c>
      <c r="X43" s="36" t="s">
        <v>456</v>
      </c>
      <c r="Y43" s="36">
        <v>1</v>
      </c>
      <c r="Z43" s="36">
        <v>1</v>
      </c>
      <c r="AA43" s="36">
        <v>1.0609999999999999</v>
      </c>
      <c r="AB43" s="36">
        <v>1.6160000000000001</v>
      </c>
      <c r="AC43" s="45">
        <v>1.523091423185674</v>
      </c>
      <c r="AD43" s="38"/>
      <c r="AJ43" s="38"/>
      <c r="AW43" s="36" t="s">
        <v>452</v>
      </c>
      <c r="AX43" s="36" t="s">
        <v>691</v>
      </c>
      <c r="AY43" s="36">
        <v>4</v>
      </c>
      <c r="AZ43" s="36" t="s">
        <v>166</v>
      </c>
      <c r="BA43" s="36">
        <v>2006</v>
      </c>
      <c r="BH43" s="38"/>
      <c r="BI43" s="36" t="s">
        <v>471</v>
      </c>
      <c r="BL43" s="36" t="s">
        <v>393</v>
      </c>
      <c r="BM43" s="36" t="s">
        <v>393</v>
      </c>
      <c r="BV43" s="36" t="s">
        <v>301</v>
      </c>
      <c r="BW43" s="36">
        <v>42</v>
      </c>
    </row>
    <row r="44" spans="1:80" s="14" customFormat="1">
      <c r="A44" s="14" t="s">
        <v>502</v>
      </c>
      <c r="B44" s="14" t="s">
        <v>462</v>
      </c>
      <c r="C44" s="14" t="s">
        <v>461</v>
      </c>
      <c r="D44" s="14">
        <v>-36.2667</v>
      </c>
      <c r="E44" s="14">
        <v>174.8</v>
      </c>
      <c r="F44" s="14">
        <v>5.4916</v>
      </c>
      <c r="G44" s="14">
        <v>1976</v>
      </c>
      <c r="H44" s="14">
        <v>1976</v>
      </c>
      <c r="I44" s="14">
        <v>1997</v>
      </c>
      <c r="J44" s="14">
        <v>21</v>
      </c>
      <c r="O44" s="14">
        <v>1</v>
      </c>
      <c r="Q44" s="14" t="s">
        <v>475</v>
      </c>
      <c r="R44" s="14" t="s">
        <v>212</v>
      </c>
      <c r="S44" s="14" t="s">
        <v>464</v>
      </c>
      <c r="V44" s="14" t="s">
        <v>183</v>
      </c>
      <c r="W44" s="14" t="s">
        <v>465</v>
      </c>
      <c r="X44" s="14" t="s">
        <v>180</v>
      </c>
      <c r="AA44" s="14">
        <v>1</v>
      </c>
      <c r="AB44" s="14">
        <v>8.6999999999999993</v>
      </c>
      <c r="AC44" s="14">
        <v>8.6999999999999993</v>
      </c>
      <c r="AD44" s="15" t="s">
        <v>428</v>
      </c>
      <c r="AJ44" s="15"/>
      <c r="AW44" s="14" t="s">
        <v>460</v>
      </c>
      <c r="AX44" s="14" t="s">
        <v>640</v>
      </c>
      <c r="AY44" s="14">
        <v>3</v>
      </c>
      <c r="AZ44" s="14" t="s">
        <v>107</v>
      </c>
      <c r="BA44" s="14">
        <v>1999</v>
      </c>
      <c r="BH44" s="15"/>
      <c r="BI44" s="14" t="s">
        <v>472</v>
      </c>
      <c r="BJ44" s="14" t="s">
        <v>393</v>
      </c>
      <c r="BR44" s="14">
        <v>3.3</v>
      </c>
      <c r="BS44" s="14">
        <v>130</v>
      </c>
      <c r="BT44" s="14" t="s">
        <v>177</v>
      </c>
      <c r="BU44" s="14" t="s">
        <v>194</v>
      </c>
      <c r="BV44" s="14" t="s">
        <v>301</v>
      </c>
      <c r="BW44" s="36">
        <v>43</v>
      </c>
      <c r="BX44" s="3"/>
      <c r="BY44" s="3"/>
      <c r="BZ44" s="3"/>
      <c r="CA44" s="3"/>
      <c r="CB44" s="3"/>
    </row>
    <row r="45" spans="1:80" s="14" customFormat="1">
      <c r="A45" s="14" t="s">
        <v>502</v>
      </c>
      <c r="B45" s="14" t="s">
        <v>462</v>
      </c>
      <c r="C45" s="14" t="s">
        <v>461</v>
      </c>
      <c r="D45" s="14">
        <v>-36.2667</v>
      </c>
      <c r="E45" s="14">
        <v>174.8</v>
      </c>
      <c r="F45" s="14">
        <v>5.4916</v>
      </c>
      <c r="G45" s="14">
        <v>1976</v>
      </c>
      <c r="H45" s="14">
        <v>1976</v>
      </c>
      <c r="I45" s="14">
        <v>1995</v>
      </c>
      <c r="J45" s="14">
        <v>19</v>
      </c>
      <c r="O45" s="14">
        <v>1</v>
      </c>
      <c r="Q45" s="14" t="s">
        <v>411</v>
      </c>
      <c r="R45" s="14" t="s">
        <v>466</v>
      </c>
      <c r="S45" s="14" t="s">
        <v>467</v>
      </c>
      <c r="W45" s="14" t="s">
        <v>439</v>
      </c>
      <c r="X45" s="14" t="s">
        <v>399</v>
      </c>
      <c r="AA45" s="14">
        <v>155</v>
      </c>
      <c r="AB45" s="14">
        <v>585</v>
      </c>
      <c r="AC45" s="14">
        <v>3.774193548387097</v>
      </c>
      <c r="AD45" s="15" t="s">
        <v>428</v>
      </c>
      <c r="AJ45" s="15"/>
      <c r="AW45" s="14" t="s">
        <v>460</v>
      </c>
      <c r="AX45" s="14" t="s">
        <v>718</v>
      </c>
      <c r="AY45" s="14">
        <v>3</v>
      </c>
      <c r="BA45" s="14">
        <v>1999</v>
      </c>
      <c r="BH45" s="15"/>
      <c r="BI45" s="14" t="s">
        <v>472</v>
      </c>
      <c r="BJ45" s="14" t="s">
        <v>393</v>
      </c>
      <c r="BU45" s="14" t="s">
        <v>194</v>
      </c>
      <c r="BV45" s="14" t="s">
        <v>302</v>
      </c>
      <c r="BW45" s="36">
        <v>44</v>
      </c>
      <c r="BX45" s="3"/>
      <c r="BY45" s="3"/>
      <c r="BZ45" s="3"/>
      <c r="CA45" s="3"/>
      <c r="CB45" s="3"/>
    </row>
    <row r="46" spans="1:80" s="14" customFormat="1">
      <c r="A46" s="16" t="s">
        <v>502</v>
      </c>
      <c r="B46" s="16" t="s">
        <v>462</v>
      </c>
      <c r="C46" s="16" t="s">
        <v>461</v>
      </c>
      <c r="D46" s="16">
        <v>-36.2667</v>
      </c>
      <c r="E46" s="16">
        <v>174.8</v>
      </c>
      <c r="F46" s="16">
        <v>5.4916</v>
      </c>
      <c r="G46" s="16">
        <v>1976</v>
      </c>
      <c r="H46" s="16">
        <v>1976</v>
      </c>
      <c r="I46" s="16">
        <v>1996</v>
      </c>
      <c r="J46" s="16">
        <v>20</v>
      </c>
      <c r="K46" s="16"/>
      <c r="L46" s="16"/>
      <c r="M46" s="16"/>
      <c r="N46" s="16"/>
      <c r="O46" s="16">
        <v>2</v>
      </c>
      <c r="P46" s="16"/>
      <c r="Q46" s="16" t="s">
        <v>651</v>
      </c>
      <c r="R46" s="16" t="s">
        <v>1036</v>
      </c>
      <c r="S46" s="16"/>
      <c r="T46" s="16" t="s">
        <v>393</v>
      </c>
      <c r="U46" s="16"/>
      <c r="V46" s="16"/>
      <c r="W46" s="16"/>
      <c r="X46" s="16"/>
      <c r="Y46" s="16"/>
      <c r="Z46" s="16"/>
      <c r="AA46" s="16"/>
      <c r="AB46" s="16"/>
      <c r="AC46" s="16">
        <v>6.2370967741935477</v>
      </c>
      <c r="AD46" s="17"/>
      <c r="AE46" s="16"/>
      <c r="AF46" s="16"/>
      <c r="AG46" s="16"/>
      <c r="AH46" s="16"/>
      <c r="AI46" s="16"/>
      <c r="AJ46" s="17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 t="s">
        <v>460</v>
      </c>
      <c r="AX46" s="16"/>
      <c r="AY46" s="16"/>
      <c r="AZ46" s="16"/>
      <c r="BA46" s="16">
        <v>1999</v>
      </c>
      <c r="BB46" s="16"/>
      <c r="BC46" s="16"/>
      <c r="BD46" s="16"/>
      <c r="BE46" s="16"/>
      <c r="BF46" s="16"/>
      <c r="BG46" s="16"/>
      <c r="BH46" s="17"/>
      <c r="BI46" s="16" t="s">
        <v>472</v>
      </c>
      <c r="BJ46" s="16"/>
      <c r="BK46" s="16"/>
      <c r="BL46" s="16" t="s">
        <v>393</v>
      </c>
      <c r="BM46" s="16"/>
      <c r="BN46" s="16"/>
      <c r="BO46" s="16"/>
      <c r="BP46" s="16"/>
      <c r="BQ46" s="16"/>
      <c r="BR46" s="16"/>
      <c r="BS46" s="16"/>
      <c r="BT46" s="16"/>
      <c r="BU46" s="16"/>
      <c r="BV46" s="16" t="s">
        <v>1037</v>
      </c>
      <c r="BW46" s="36">
        <v>45</v>
      </c>
      <c r="BX46" s="3"/>
      <c r="BY46" s="3"/>
      <c r="BZ46" s="3"/>
      <c r="CA46" s="3"/>
      <c r="CB46" s="3"/>
    </row>
    <row r="47" spans="1:80" s="14" customFormat="1">
      <c r="A47" s="14" t="s">
        <v>463</v>
      </c>
      <c r="B47" s="14" t="s">
        <v>462</v>
      </c>
      <c r="C47" s="14" t="s">
        <v>461</v>
      </c>
      <c r="D47" s="14">
        <v>-36.35</v>
      </c>
      <c r="E47" s="14">
        <v>174.83</v>
      </c>
      <c r="F47" s="14">
        <v>3.5</v>
      </c>
      <c r="G47" s="14">
        <v>1982</v>
      </c>
      <c r="H47" s="19">
        <v>1982</v>
      </c>
      <c r="I47" s="14">
        <v>1997</v>
      </c>
      <c r="J47" s="14">
        <v>15</v>
      </c>
      <c r="O47" s="14">
        <v>1</v>
      </c>
      <c r="Q47" s="14" t="s">
        <v>475</v>
      </c>
      <c r="R47" s="14" t="s">
        <v>212</v>
      </c>
      <c r="S47" s="14" t="s">
        <v>464</v>
      </c>
      <c r="V47" s="14" t="s">
        <v>183</v>
      </c>
      <c r="W47" s="14" t="s">
        <v>465</v>
      </c>
      <c r="X47" s="14" t="s">
        <v>180</v>
      </c>
      <c r="AA47" s="14">
        <v>1</v>
      </c>
      <c r="AB47" s="14">
        <v>5.75</v>
      </c>
      <c r="AC47" s="14">
        <v>5.75</v>
      </c>
      <c r="AD47" s="15" t="s">
        <v>428</v>
      </c>
      <c r="AJ47" s="15"/>
      <c r="AW47" s="14" t="s">
        <v>460</v>
      </c>
      <c r="AX47" s="14" t="s">
        <v>640</v>
      </c>
      <c r="AY47" s="14">
        <v>3</v>
      </c>
      <c r="AZ47" s="14" t="s">
        <v>107</v>
      </c>
      <c r="BA47" s="14">
        <v>1999</v>
      </c>
      <c r="BH47" s="15"/>
      <c r="BI47" s="14" t="s">
        <v>472</v>
      </c>
      <c r="BJ47" s="14" t="s">
        <v>393</v>
      </c>
      <c r="BR47" s="14">
        <v>3.3</v>
      </c>
      <c r="BS47" s="14">
        <v>130</v>
      </c>
      <c r="BT47" s="14" t="s">
        <v>177</v>
      </c>
      <c r="BU47" s="14" t="s">
        <v>194</v>
      </c>
      <c r="BV47" s="14" t="s">
        <v>301</v>
      </c>
      <c r="BW47" s="36">
        <v>46</v>
      </c>
      <c r="BX47" s="3"/>
      <c r="BY47" s="3"/>
      <c r="BZ47" s="3"/>
      <c r="CA47" s="3"/>
      <c r="CB47" s="3"/>
    </row>
    <row r="48" spans="1:80" s="14" customFormat="1">
      <c r="A48" s="14" t="s">
        <v>463</v>
      </c>
      <c r="B48" s="14" t="s">
        <v>462</v>
      </c>
      <c r="C48" s="14" t="s">
        <v>461</v>
      </c>
      <c r="D48" s="14">
        <v>-36.35</v>
      </c>
      <c r="E48" s="14">
        <v>174.83</v>
      </c>
      <c r="F48" s="14">
        <v>3.5</v>
      </c>
      <c r="G48" s="14">
        <v>1982</v>
      </c>
      <c r="H48" s="14">
        <v>1982</v>
      </c>
      <c r="I48" s="14">
        <v>1995</v>
      </c>
      <c r="J48" s="14">
        <v>13</v>
      </c>
      <c r="O48" s="14">
        <v>1</v>
      </c>
      <c r="Q48" s="14" t="s">
        <v>411</v>
      </c>
      <c r="R48" s="14" t="s">
        <v>466</v>
      </c>
      <c r="S48" s="14" t="s">
        <v>467</v>
      </c>
      <c r="W48" s="14" t="s">
        <v>439</v>
      </c>
      <c r="X48" s="14" t="s">
        <v>399</v>
      </c>
      <c r="AA48" s="14">
        <v>200</v>
      </c>
      <c r="AB48" s="14">
        <v>325</v>
      </c>
      <c r="AC48" s="14">
        <v>1.625</v>
      </c>
      <c r="AD48" s="15" t="s">
        <v>428</v>
      </c>
      <c r="AJ48" s="15"/>
      <c r="AW48" s="14" t="s">
        <v>460</v>
      </c>
      <c r="AX48" s="14" t="s">
        <v>718</v>
      </c>
      <c r="AY48" s="14">
        <v>3</v>
      </c>
      <c r="BA48" s="14">
        <v>1999</v>
      </c>
      <c r="BH48" s="15"/>
      <c r="BI48" s="14" t="s">
        <v>472</v>
      </c>
      <c r="BJ48" s="14" t="s">
        <v>393</v>
      </c>
      <c r="BU48" s="14" t="s">
        <v>194</v>
      </c>
      <c r="BV48" s="14" t="s">
        <v>302</v>
      </c>
      <c r="BW48" s="36">
        <v>47</v>
      </c>
      <c r="BX48" s="3"/>
      <c r="BY48" s="3"/>
      <c r="BZ48" s="3"/>
      <c r="CA48" s="3"/>
      <c r="CB48" s="3"/>
    </row>
    <row r="49" spans="1:80" s="14" customFormat="1">
      <c r="A49" s="16" t="s">
        <v>463</v>
      </c>
      <c r="B49" s="16" t="s">
        <v>462</v>
      </c>
      <c r="C49" s="16" t="s">
        <v>461</v>
      </c>
      <c r="D49" s="16">
        <v>-36.35</v>
      </c>
      <c r="E49" s="16">
        <v>174.83</v>
      </c>
      <c r="F49" s="16">
        <v>3.5</v>
      </c>
      <c r="G49" s="16">
        <v>1982</v>
      </c>
      <c r="H49" s="16">
        <v>1982</v>
      </c>
      <c r="I49" s="16">
        <v>1996</v>
      </c>
      <c r="J49" s="16">
        <v>14</v>
      </c>
      <c r="K49" s="16"/>
      <c r="L49" s="16"/>
      <c r="M49" s="16"/>
      <c r="N49" s="16"/>
      <c r="O49" s="16">
        <v>2</v>
      </c>
      <c r="P49" s="16"/>
      <c r="Q49" s="16" t="s">
        <v>651</v>
      </c>
      <c r="R49" s="16" t="s">
        <v>1036</v>
      </c>
      <c r="S49" s="16"/>
      <c r="T49" s="16" t="s">
        <v>393</v>
      </c>
      <c r="U49" s="16"/>
      <c r="V49" s="16"/>
      <c r="W49" s="16"/>
      <c r="X49" s="16"/>
      <c r="Y49" s="16"/>
      <c r="Z49" s="16"/>
      <c r="AA49" s="16"/>
      <c r="AB49" s="16"/>
      <c r="AC49" s="16">
        <v>3.6875</v>
      </c>
      <c r="AD49" s="17"/>
      <c r="AE49" s="16"/>
      <c r="AF49" s="16"/>
      <c r="AG49" s="16"/>
      <c r="AH49" s="16"/>
      <c r="AI49" s="16"/>
      <c r="AJ49" s="17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 t="s">
        <v>460</v>
      </c>
      <c r="AX49" s="16"/>
      <c r="AY49" s="16"/>
      <c r="AZ49" s="16"/>
      <c r="BA49" s="16">
        <v>1999</v>
      </c>
      <c r="BB49" s="16"/>
      <c r="BC49" s="16"/>
      <c r="BD49" s="16"/>
      <c r="BE49" s="16"/>
      <c r="BF49" s="16"/>
      <c r="BG49" s="16"/>
      <c r="BH49" s="17"/>
      <c r="BI49" s="16" t="s">
        <v>472</v>
      </c>
      <c r="BJ49" s="16"/>
      <c r="BK49" s="16"/>
      <c r="BL49" s="16" t="s">
        <v>393</v>
      </c>
      <c r="BM49" s="16"/>
      <c r="BN49" s="16"/>
      <c r="BO49" s="16"/>
      <c r="BP49" s="16"/>
      <c r="BQ49" s="16"/>
      <c r="BR49" s="16"/>
      <c r="BS49" s="16"/>
      <c r="BT49" s="16"/>
      <c r="BU49" s="16"/>
      <c r="BV49" s="16" t="s">
        <v>1037</v>
      </c>
      <c r="BW49" s="36">
        <v>48</v>
      </c>
      <c r="BX49" s="3"/>
      <c r="BY49" s="3"/>
      <c r="BZ49" s="3"/>
      <c r="CA49" s="3"/>
      <c r="CB49" s="3"/>
    </row>
    <row r="50" spans="1:80" s="14" customFormat="1">
      <c r="A50" s="14" t="s">
        <v>477</v>
      </c>
      <c r="B50" s="14" t="s">
        <v>478</v>
      </c>
      <c r="C50" s="14" t="s">
        <v>479</v>
      </c>
      <c r="D50" s="14">
        <v>24.5</v>
      </c>
      <c r="E50" s="14">
        <v>-76.832999999999998</v>
      </c>
      <c r="F50" s="14">
        <v>442</v>
      </c>
      <c r="G50" s="14">
        <v>1986</v>
      </c>
      <c r="H50" s="14">
        <v>1989</v>
      </c>
      <c r="I50" s="14">
        <v>1996</v>
      </c>
      <c r="J50" s="14">
        <v>7</v>
      </c>
      <c r="K50" s="14" t="s">
        <v>480</v>
      </c>
      <c r="L50" s="14" t="s">
        <v>481</v>
      </c>
      <c r="O50" s="14">
        <v>1</v>
      </c>
      <c r="Q50" s="14" t="s">
        <v>444</v>
      </c>
      <c r="R50" s="14" t="s">
        <v>482</v>
      </c>
      <c r="S50" s="14" t="s">
        <v>483</v>
      </c>
      <c r="V50" s="14" t="s">
        <v>184</v>
      </c>
      <c r="X50" s="14" t="s">
        <v>179</v>
      </c>
      <c r="AA50" s="14">
        <v>0.38</v>
      </c>
      <c r="AB50" s="14">
        <v>0.27</v>
      </c>
      <c r="AC50" s="14">
        <v>0.71052631578947367</v>
      </c>
      <c r="AD50" s="15" t="s">
        <v>430</v>
      </c>
      <c r="AG50" s="14">
        <v>31.1</v>
      </c>
      <c r="AH50" s="14">
        <v>18.2</v>
      </c>
      <c r="AI50" s="14">
        <v>0.58520900321543401</v>
      </c>
      <c r="AJ50" s="15" t="s">
        <v>430</v>
      </c>
      <c r="AM50" s="14">
        <v>17.350000000000001</v>
      </c>
      <c r="AN50" s="14">
        <v>15.5</v>
      </c>
      <c r="AO50" s="14">
        <v>0.89337175792507195</v>
      </c>
      <c r="AP50" s="14" t="s">
        <v>430</v>
      </c>
      <c r="AW50" s="14" t="s">
        <v>476</v>
      </c>
      <c r="AX50" s="14" t="s">
        <v>691</v>
      </c>
      <c r="AY50" s="14">
        <v>3</v>
      </c>
      <c r="AZ50" s="14" t="s">
        <v>489</v>
      </c>
      <c r="BA50" s="14">
        <v>2000</v>
      </c>
      <c r="BH50" s="15"/>
      <c r="BI50" s="14" t="s">
        <v>471</v>
      </c>
      <c r="BJ50" s="14" t="s">
        <v>393</v>
      </c>
      <c r="BR50" s="14">
        <v>4.2</v>
      </c>
      <c r="BS50" s="14">
        <v>43</v>
      </c>
      <c r="BT50" s="14" t="s">
        <v>177</v>
      </c>
      <c r="BU50" s="14" t="s">
        <v>181</v>
      </c>
      <c r="BV50" s="14" t="s">
        <v>301</v>
      </c>
      <c r="BW50" s="36">
        <v>49</v>
      </c>
      <c r="BX50" s="3"/>
      <c r="BY50" s="3"/>
      <c r="BZ50" s="3"/>
      <c r="CA50" s="3"/>
      <c r="CB50" s="3"/>
    </row>
    <row r="51" spans="1:80" s="14" customFormat="1">
      <c r="A51" s="14" t="s">
        <v>477</v>
      </c>
      <c r="B51" s="14" t="s">
        <v>478</v>
      </c>
      <c r="C51" s="14" t="s">
        <v>479</v>
      </c>
      <c r="D51" s="14">
        <v>24.5</v>
      </c>
      <c r="E51" s="14">
        <v>-76.832999999999998</v>
      </c>
      <c r="F51" s="14">
        <v>442</v>
      </c>
      <c r="G51" s="14">
        <v>1986</v>
      </c>
      <c r="H51" s="14">
        <v>1989</v>
      </c>
      <c r="I51" s="14">
        <v>1996</v>
      </c>
      <c r="J51" s="14">
        <v>7</v>
      </c>
      <c r="K51" s="14" t="s">
        <v>480</v>
      </c>
      <c r="L51" s="14" t="s">
        <v>481</v>
      </c>
      <c r="O51" s="14">
        <v>1</v>
      </c>
      <c r="Q51" s="14" t="s">
        <v>444</v>
      </c>
      <c r="R51" s="14" t="s">
        <v>482</v>
      </c>
      <c r="S51" s="14" t="s">
        <v>484</v>
      </c>
      <c r="V51" s="14" t="s">
        <v>184</v>
      </c>
      <c r="X51" s="14" t="s">
        <v>179</v>
      </c>
      <c r="AA51" s="14">
        <v>0.87</v>
      </c>
      <c r="AB51" s="14">
        <v>0.52</v>
      </c>
      <c r="AC51" s="14">
        <v>0.5977011494252874</v>
      </c>
      <c r="AD51" s="15" t="s">
        <v>430</v>
      </c>
      <c r="AG51" s="14">
        <v>98.95</v>
      </c>
      <c r="AH51" s="14">
        <v>54.7</v>
      </c>
      <c r="AI51" s="14">
        <v>0.55280444669024764</v>
      </c>
      <c r="AJ51" s="15" t="s">
        <v>430</v>
      </c>
      <c r="AM51" s="14">
        <v>16.899999999999999</v>
      </c>
      <c r="AN51" s="14">
        <v>16.3</v>
      </c>
      <c r="AO51" s="14">
        <v>0.96449704142011849</v>
      </c>
      <c r="AP51" s="14" t="s">
        <v>430</v>
      </c>
      <c r="AW51" s="14" t="s">
        <v>476</v>
      </c>
      <c r="AX51" s="14" t="s">
        <v>691</v>
      </c>
      <c r="AY51" s="14">
        <v>3</v>
      </c>
      <c r="AZ51" s="14" t="s">
        <v>489</v>
      </c>
      <c r="BA51" s="14">
        <v>2000</v>
      </c>
      <c r="BH51" s="15"/>
      <c r="BI51" s="14" t="s">
        <v>471</v>
      </c>
      <c r="BJ51" s="14" t="s">
        <v>393</v>
      </c>
      <c r="BR51" s="14">
        <v>4.0999999999999996</v>
      </c>
      <c r="BS51" s="14">
        <v>41</v>
      </c>
      <c r="BT51" s="14" t="s">
        <v>177</v>
      </c>
      <c r="BU51" s="14" t="s">
        <v>182</v>
      </c>
      <c r="BV51" s="14" t="s">
        <v>301</v>
      </c>
      <c r="BW51" s="36">
        <v>50</v>
      </c>
      <c r="BX51" s="3"/>
      <c r="BY51" s="3"/>
      <c r="BZ51" s="3"/>
      <c r="CA51" s="3"/>
      <c r="CB51" s="3"/>
    </row>
    <row r="52" spans="1:80" s="16" customFormat="1">
      <c r="A52" s="14" t="s">
        <v>477</v>
      </c>
      <c r="B52" s="14" t="s">
        <v>478</v>
      </c>
      <c r="C52" s="14" t="s">
        <v>479</v>
      </c>
      <c r="D52" s="14">
        <v>24.5</v>
      </c>
      <c r="E52" s="14">
        <v>-76.832999999999998</v>
      </c>
      <c r="F52" s="14">
        <v>442</v>
      </c>
      <c r="G52" s="14">
        <v>1986</v>
      </c>
      <c r="H52" s="14">
        <v>1989</v>
      </c>
      <c r="I52" s="14">
        <v>1996</v>
      </c>
      <c r="J52" s="14">
        <v>7</v>
      </c>
      <c r="K52" s="14" t="s">
        <v>480</v>
      </c>
      <c r="L52" s="14" t="s">
        <v>481</v>
      </c>
      <c r="M52" s="14"/>
      <c r="N52" s="14"/>
      <c r="O52" s="14">
        <v>1</v>
      </c>
      <c r="P52" s="14"/>
      <c r="Q52" s="14" t="s">
        <v>444</v>
      </c>
      <c r="R52" s="14" t="s">
        <v>459</v>
      </c>
      <c r="S52" s="14" t="s">
        <v>485</v>
      </c>
      <c r="T52" s="14"/>
      <c r="U52" s="14"/>
      <c r="V52" s="14" t="s">
        <v>184</v>
      </c>
      <c r="W52" s="14"/>
      <c r="X52" s="14" t="s">
        <v>180</v>
      </c>
      <c r="Y52" s="14"/>
      <c r="Z52" s="14"/>
      <c r="AA52" s="14">
        <v>0.01</v>
      </c>
      <c r="AB52" s="14">
        <v>0.04</v>
      </c>
      <c r="AC52" s="14">
        <v>4</v>
      </c>
      <c r="AD52" s="15" t="s">
        <v>428</v>
      </c>
      <c r="AE52" s="14"/>
      <c r="AF52" s="14"/>
      <c r="AG52" s="14">
        <v>6.05</v>
      </c>
      <c r="AH52" s="14">
        <v>13.6</v>
      </c>
      <c r="AI52" s="14">
        <v>2.2479338842975207</v>
      </c>
      <c r="AJ52" s="15" t="s">
        <v>428</v>
      </c>
      <c r="AK52" s="14"/>
      <c r="AL52" s="14"/>
      <c r="AM52" s="14">
        <v>30.75</v>
      </c>
      <c r="AN52" s="14">
        <v>24</v>
      </c>
      <c r="AO52" s="14">
        <v>0.78048780487804881</v>
      </c>
      <c r="AP52" s="14" t="s">
        <v>430</v>
      </c>
      <c r="AQ52" s="14"/>
      <c r="AR52" s="14"/>
      <c r="AS52" s="14"/>
      <c r="AT52" s="14"/>
      <c r="AU52" s="14"/>
      <c r="AV52" s="14"/>
      <c r="AW52" s="14" t="s">
        <v>476</v>
      </c>
      <c r="AX52" s="14" t="s">
        <v>691</v>
      </c>
      <c r="AY52" s="14">
        <v>3</v>
      </c>
      <c r="AZ52" s="14" t="s">
        <v>489</v>
      </c>
      <c r="BA52" s="14">
        <v>2000</v>
      </c>
      <c r="BB52" s="14"/>
      <c r="BC52" s="14"/>
      <c r="BD52" s="14"/>
      <c r="BE52" s="14"/>
      <c r="BF52" s="14"/>
      <c r="BG52" s="14"/>
      <c r="BH52" s="15"/>
      <c r="BI52" s="14" t="s">
        <v>471</v>
      </c>
      <c r="BJ52" s="14" t="s">
        <v>393</v>
      </c>
      <c r="BK52" s="14"/>
      <c r="BL52" s="14"/>
      <c r="BM52" s="14"/>
      <c r="BN52" s="14"/>
      <c r="BO52" s="14"/>
      <c r="BP52" s="14"/>
      <c r="BQ52" s="14"/>
      <c r="BR52" s="14">
        <v>3.5</v>
      </c>
      <c r="BS52" s="14">
        <v>61</v>
      </c>
      <c r="BT52" s="14" t="s">
        <v>177</v>
      </c>
      <c r="BU52" s="14" t="s">
        <v>210</v>
      </c>
      <c r="BV52" s="14" t="s">
        <v>301</v>
      </c>
      <c r="BW52" s="36">
        <v>51</v>
      </c>
      <c r="BX52" s="3"/>
      <c r="BY52" s="3"/>
      <c r="BZ52" s="3"/>
      <c r="CA52" s="3"/>
      <c r="CB52" s="3"/>
    </row>
    <row r="53" spans="1:80" s="14" customFormat="1">
      <c r="A53" s="14" t="s">
        <v>477</v>
      </c>
      <c r="B53" s="14" t="s">
        <v>478</v>
      </c>
      <c r="C53" s="14" t="s">
        <v>479</v>
      </c>
      <c r="D53" s="14">
        <v>24.5</v>
      </c>
      <c r="E53" s="14">
        <v>-76.832999999999998</v>
      </c>
      <c r="F53" s="14">
        <v>442</v>
      </c>
      <c r="G53" s="14">
        <v>1986</v>
      </c>
      <c r="H53" s="14">
        <v>1989</v>
      </c>
      <c r="I53" s="14">
        <v>1996</v>
      </c>
      <c r="J53" s="14">
        <v>7</v>
      </c>
      <c r="K53" s="14" t="s">
        <v>480</v>
      </c>
      <c r="L53" s="14" t="s">
        <v>481</v>
      </c>
      <c r="O53" s="14">
        <v>1</v>
      </c>
      <c r="Q53" s="14" t="s">
        <v>444</v>
      </c>
      <c r="R53" s="14" t="s">
        <v>459</v>
      </c>
      <c r="S53" s="14" t="s">
        <v>410</v>
      </c>
      <c r="V53" s="14" t="s">
        <v>183</v>
      </c>
      <c r="X53" s="14" t="s">
        <v>180</v>
      </c>
      <c r="AA53" s="14">
        <v>0.16500000000000001</v>
      </c>
      <c r="AB53" s="14">
        <v>0.14000000000000001</v>
      </c>
      <c r="AC53" s="14">
        <v>0.84848484848484851</v>
      </c>
      <c r="AD53" s="15" t="s">
        <v>430</v>
      </c>
      <c r="AG53" s="14">
        <v>51.45</v>
      </c>
      <c r="AH53" s="14">
        <v>40.5</v>
      </c>
      <c r="AI53" s="14">
        <v>0.7871720116618075</v>
      </c>
      <c r="AJ53" s="15" t="s">
        <v>430</v>
      </c>
      <c r="AM53" s="14">
        <v>26.5</v>
      </c>
      <c r="AN53" s="14">
        <v>25.1</v>
      </c>
      <c r="AO53" s="14">
        <v>0.94716981132075473</v>
      </c>
      <c r="AP53" s="14" t="s">
        <v>430</v>
      </c>
      <c r="AW53" s="14" t="s">
        <v>476</v>
      </c>
      <c r="AX53" s="14" t="s">
        <v>691</v>
      </c>
      <c r="AY53" s="14">
        <v>3</v>
      </c>
      <c r="AZ53" s="14" t="s">
        <v>489</v>
      </c>
      <c r="BA53" s="14">
        <v>2000</v>
      </c>
      <c r="BH53" s="15"/>
      <c r="BI53" s="14" t="s">
        <v>471</v>
      </c>
      <c r="BJ53" s="14" t="s">
        <v>393</v>
      </c>
      <c r="BR53" s="14">
        <v>3.9</v>
      </c>
      <c r="BS53" s="14">
        <v>76</v>
      </c>
      <c r="BT53" s="14" t="s">
        <v>177</v>
      </c>
      <c r="BU53" s="14" t="s">
        <v>210</v>
      </c>
      <c r="BV53" s="14" t="s">
        <v>301</v>
      </c>
      <c r="BW53" s="36">
        <v>52</v>
      </c>
      <c r="BX53" s="3"/>
      <c r="BY53" s="3"/>
      <c r="BZ53" s="3"/>
      <c r="CA53" s="3"/>
      <c r="CB53" s="3"/>
    </row>
    <row r="54" spans="1:80" s="14" customFormat="1">
      <c r="A54" s="14" t="s">
        <v>477</v>
      </c>
      <c r="B54" s="14" t="s">
        <v>478</v>
      </c>
      <c r="C54" s="14" t="s">
        <v>479</v>
      </c>
      <c r="D54" s="14">
        <v>24.5</v>
      </c>
      <c r="E54" s="14">
        <v>-76.832999999999998</v>
      </c>
      <c r="F54" s="14">
        <v>442</v>
      </c>
      <c r="G54" s="14">
        <v>1986</v>
      </c>
      <c r="H54" s="14">
        <v>1989</v>
      </c>
      <c r="I54" s="14">
        <v>1996</v>
      </c>
      <c r="J54" s="14">
        <v>7</v>
      </c>
      <c r="K54" s="14" t="s">
        <v>480</v>
      </c>
      <c r="L54" s="14" t="s">
        <v>481</v>
      </c>
      <c r="O54" s="14">
        <v>1</v>
      </c>
      <c r="Q54" s="14" t="s">
        <v>444</v>
      </c>
      <c r="R54" s="14" t="s">
        <v>459</v>
      </c>
      <c r="S54" s="14" t="s">
        <v>486</v>
      </c>
      <c r="V54" s="14" t="s">
        <v>183</v>
      </c>
      <c r="X54" s="14" t="s">
        <v>180</v>
      </c>
      <c r="AA54" s="14">
        <v>0.18</v>
      </c>
      <c r="AB54" s="14">
        <v>0.35</v>
      </c>
      <c r="AC54" s="14">
        <v>1.9444444444444444</v>
      </c>
      <c r="AD54" s="15" t="s">
        <v>428</v>
      </c>
      <c r="AG54" s="14">
        <v>142.25</v>
      </c>
      <c r="AH54" s="14">
        <v>495.7</v>
      </c>
      <c r="AI54" s="14">
        <v>3.4847100175746926</v>
      </c>
      <c r="AJ54" s="15" t="s">
        <v>428</v>
      </c>
      <c r="AM54" s="14">
        <v>34.75</v>
      </c>
      <c r="AN54" s="14">
        <v>41.8</v>
      </c>
      <c r="AO54" s="14">
        <v>1.2028776978417266</v>
      </c>
      <c r="AP54" s="14" t="s">
        <v>428</v>
      </c>
      <c r="AW54" s="14" t="s">
        <v>476</v>
      </c>
      <c r="AX54" s="14" t="s">
        <v>691</v>
      </c>
      <c r="AY54" s="14">
        <v>3</v>
      </c>
      <c r="AZ54" s="14" t="s">
        <v>489</v>
      </c>
      <c r="BA54" s="14">
        <v>2000</v>
      </c>
      <c r="BH54" s="15"/>
      <c r="BI54" s="14" t="s">
        <v>471</v>
      </c>
      <c r="BJ54" s="14" t="s">
        <v>393</v>
      </c>
      <c r="BR54" s="14">
        <v>4.0999999999999996</v>
      </c>
      <c r="BS54" s="14">
        <v>122</v>
      </c>
      <c r="BT54" s="14" t="s">
        <v>177</v>
      </c>
      <c r="BU54" s="14" t="s">
        <v>182</v>
      </c>
      <c r="BV54" s="14" t="s">
        <v>301</v>
      </c>
      <c r="BW54" s="36">
        <v>53</v>
      </c>
      <c r="BX54" s="3"/>
      <c r="BY54" s="3"/>
      <c r="BZ54" s="3"/>
      <c r="CA54" s="3"/>
      <c r="CB54" s="3"/>
    </row>
    <row r="55" spans="1:80" s="14" customFormat="1">
      <c r="A55" s="14" t="s">
        <v>477</v>
      </c>
      <c r="B55" s="14" t="s">
        <v>478</v>
      </c>
      <c r="C55" s="14" t="s">
        <v>479</v>
      </c>
      <c r="D55" s="14">
        <v>24.5</v>
      </c>
      <c r="E55" s="14">
        <v>-76.832999999999998</v>
      </c>
      <c r="F55" s="14">
        <v>442</v>
      </c>
      <c r="G55" s="14">
        <v>1986</v>
      </c>
      <c r="H55" s="14">
        <v>1989</v>
      </c>
      <c r="I55" s="14">
        <v>1996</v>
      </c>
      <c r="J55" s="14">
        <v>7</v>
      </c>
      <c r="K55" s="14" t="s">
        <v>480</v>
      </c>
      <c r="L55" s="14" t="s">
        <v>481</v>
      </c>
      <c r="O55" s="14">
        <v>1</v>
      </c>
      <c r="Q55" s="14" t="s">
        <v>444</v>
      </c>
      <c r="R55" s="14" t="s">
        <v>457</v>
      </c>
      <c r="S55" s="14" t="s">
        <v>458</v>
      </c>
      <c r="V55" s="14" t="s">
        <v>183</v>
      </c>
      <c r="X55" s="14" t="s">
        <v>180</v>
      </c>
      <c r="AA55" s="14">
        <v>5.0000000000000001E-3</v>
      </c>
      <c r="AB55" s="14">
        <v>0.01</v>
      </c>
      <c r="AC55" s="14">
        <v>2</v>
      </c>
      <c r="AD55" s="15" t="s">
        <v>428</v>
      </c>
      <c r="AG55" s="14">
        <v>5.7</v>
      </c>
      <c r="AH55" s="14">
        <v>121.4</v>
      </c>
      <c r="AI55" s="14">
        <v>21.298245614035089</v>
      </c>
      <c r="AJ55" s="15" t="s">
        <v>428</v>
      </c>
      <c r="AM55" s="14">
        <v>45</v>
      </c>
      <c r="AN55" s="14">
        <v>92.5</v>
      </c>
      <c r="AO55" s="14">
        <v>2.0555555555555554</v>
      </c>
      <c r="AP55" s="14" t="s">
        <v>428</v>
      </c>
      <c r="AW55" s="14" t="s">
        <v>476</v>
      </c>
      <c r="AX55" s="14" t="s">
        <v>691</v>
      </c>
      <c r="AY55" s="14">
        <v>3</v>
      </c>
      <c r="AZ55" s="14" t="s">
        <v>489</v>
      </c>
      <c r="BA55" s="14">
        <v>2000</v>
      </c>
      <c r="BH55" s="15"/>
      <c r="BI55" s="14" t="s">
        <v>471</v>
      </c>
      <c r="BJ55" s="14" t="s">
        <v>393</v>
      </c>
      <c r="BR55" s="14">
        <v>4.5</v>
      </c>
      <c r="BS55" s="14">
        <v>150</v>
      </c>
      <c r="BT55" s="14" t="s">
        <v>177</v>
      </c>
      <c r="BU55" s="14" t="s">
        <v>181</v>
      </c>
      <c r="BV55" s="14" t="s">
        <v>301</v>
      </c>
      <c r="BW55" s="36">
        <v>54</v>
      </c>
      <c r="BX55" s="3"/>
      <c r="BY55" s="3"/>
      <c r="BZ55" s="3"/>
      <c r="CA55" s="3"/>
      <c r="CB55" s="3"/>
    </row>
    <row r="56" spans="1:80" s="14" customFormat="1">
      <c r="A56" s="14" t="s">
        <v>477</v>
      </c>
      <c r="B56" s="14" t="s">
        <v>478</v>
      </c>
      <c r="C56" s="14" t="s">
        <v>479</v>
      </c>
      <c r="D56" s="14">
        <v>24.5</v>
      </c>
      <c r="E56" s="14">
        <v>-76.832999999999998</v>
      </c>
      <c r="F56" s="14">
        <v>442</v>
      </c>
      <c r="G56" s="14">
        <v>1986</v>
      </c>
      <c r="H56" s="14">
        <v>1989</v>
      </c>
      <c r="I56" s="14">
        <v>1996</v>
      </c>
      <c r="J56" s="14">
        <v>7</v>
      </c>
      <c r="K56" s="14" t="s">
        <v>480</v>
      </c>
      <c r="L56" s="14" t="s">
        <v>481</v>
      </c>
      <c r="O56" s="14">
        <v>1</v>
      </c>
      <c r="Q56" s="14" t="s">
        <v>444</v>
      </c>
      <c r="R56" s="14" t="s">
        <v>457</v>
      </c>
      <c r="S56" s="14" t="s">
        <v>487</v>
      </c>
      <c r="V56" s="14" t="s">
        <v>183</v>
      </c>
      <c r="X56" s="14" t="s">
        <v>180</v>
      </c>
      <c r="AA56" s="14">
        <v>3.5000000000000003E-2</v>
      </c>
      <c r="AB56" s="14">
        <v>0.12</v>
      </c>
      <c r="AC56" s="14">
        <v>3.4285714285714279</v>
      </c>
      <c r="AD56" s="15" t="s">
        <v>428</v>
      </c>
      <c r="AG56" s="14">
        <v>17.75</v>
      </c>
      <c r="AH56" s="14">
        <v>101.8</v>
      </c>
      <c r="AI56" s="14">
        <v>5.7352112676056333</v>
      </c>
      <c r="AJ56" s="15" t="s">
        <v>428</v>
      </c>
      <c r="AM56" s="14">
        <v>36.200000000000003</v>
      </c>
      <c r="AN56" s="14">
        <v>36.5</v>
      </c>
      <c r="AO56" s="14">
        <v>1.0082872928176794</v>
      </c>
      <c r="AP56" s="14" t="s">
        <v>428</v>
      </c>
      <c r="AW56" s="14" t="s">
        <v>476</v>
      </c>
      <c r="AX56" s="14" t="s">
        <v>691</v>
      </c>
      <c r="AY56" s="14">
        <v>3</v>
      </c>
      <c r="AZ56" s="14" t="s">
        <v>489</v>
      </c>
      <c r="BA56" s="14">
        <v>2000</v>
      </c>
      <c r="BH56" s="15"/>
      <c r="BI56" s="14" t="s">
        <v>471</v>
      </c>
      <c r="BJ56" s="14" t="s">
        <v>393</v>
      </c>
      <c r="BR56" s="14">
        <v>4.5</v>
      </c>
      <c r="BS56" s="14">
        <v>101</v>
      </c>
      <c r="BT56" s="14" t="s">
        <v>177</v>
      </c>
      <c r="BU56" s="14" t="s">
        <v>181</v>
      </c>
      <c r="BV56" s="14" t="s">
        <v>301</v>
      </c>
      <c r="BW56" s="36">
        <v>55</v>
      </c>
      <c r="BX56" s="3"/>
      <c r="BY56" s="3"/>
      <c r="BZ56" s="3"/>
      <c r="CA56" s="3"/>
      <c r="CB56" s="3"/>
    </row>
    <row r="57" spans="1:80" s="16" customFormat="1">
      <c r="A57" s="14" t="s">
        <v>477</v>
      </c>
      <c r="B57" s="14" t="s">
        <v>478</v>
      </c>
      <c r="C57" s="14" t="s">
        <v>479</v>
      </c>
      <c r="D57" s="14">
        <v>24.5</v>
      </c>
      <c r="E57" s="14">
        <v>-76.832999999999998</v>
      </c>
      <c r="F57" s="14">
        <v>442</v>
      </c>
      <c r="G57" s="14">
        <v>1986</v>
      </c>
      <c r="H57" s="14">
        <v>1989</v>
      </c>
      <c r="I57" s="14">
        <v>1996</v>
      </c>
      <c r="J57" s="14">
        <v>7</v>
      </c>
      <c r="K57" s="14" t="s">
        <v>480</v>
      </c>
      <c r="L57" s="14" t="s">
        <v>481</v>
      </c>
      <c r="M57" s="14"/>
      <c r="N57" s="14"/>
      <c r="O57" s="14">
        <v>1</v>
      </c>
      <c r="P57" s="14"/>
      <c r="Q57" s="14" t="s">
        <v>444</v>
      </c>
      <c r="R57" s="14" t="s">
        <v>457</v>
      </c>
      <c r="S57" s="14" t="s">
        <v>488</v>
      </c>
      <c r="T57" s="14"/>
      <c r="U57" s="14"/>
      <c r="V57" s="14" t="s">
        <v>183</v>
      </c>
      <c r="W57" s="14"/>
      <c r="X57" s="14" t="s">
        <v>180</v>
      </c>
      <c r="Y57" s="14"/>
      <c r="Z57" s="14"/>
      <c r="AA57" s="14">
        <v>1.4999999999999999E-2</v>
      </c>
      <c r="AB57" s="14">
        <v>0.05</v>
      </c>
      <c r="AC57" s="14">
        <v>3.3333333333333335</v>
      </c>
      <c r="AD57" s="15" t="s">
        <v>428</v>
      </c>
      <c r="AE57" s="14"/>
      <c r="AF57" s="14"/>
      <c r="AG57" s="14">
        <v>55.9</v>
      </c>
      <c r="AH57" s="14">
        <v>158.5</v>
      </c>
      <c r="AI57" s="14">
        <v>2.8354203935599287</v>
      </c>
      <c r="AJ57" s="15" t="s">
        <v>428</v>
      </c>
      <c r="AK57" s="14"/>
      <c r="AL57" s="14"/>
      <c r="AM57" s="14">
        <v>57.85</v>
      </c>
      <c r="AN57" s="14">
        <v>56.3</v>
      </c>
      <c r="AO57" s="14">
        <v>0.97320656871218658</v>
      </c>
      <c r="AP57" s="14" t="s">
        <v>430</v>
      </c>
      <c r="AQ57" s="14"/>
      <c r="AR57" s="14"/>
      <c r="AS57" s="14"/>
      <c r="AT57" s="14"/>
      <c r="AU57" s="14"/>
      <c r="AV57" s="14"/>
      <c r="AW57" s="14" t="s">
        <v>476</v>
      </c>
      <c r="AX57" s="14" t="s">
        <v>691</v>
      </c>
      <c r="AY57" s="14">
        <v>3</v>
      </c>
      <c r="AZ57" s="14" t="s">
        <v>489</v>
      </c>
      <c r="BA57" s="14">
        <v>2000</v>
      </c>
      <c r="BB57" s="14"/>
      <c r="BC57" s="14"/>
      <c r="BD57" s="14"/>
      <c r="BE57" s="14"/>
      <c r="BF57" s="14"/>
      <c r="BG57" s="14"/>
      <c r="BH57" s="15"/>
      <c r="BI57" s="14" t="s">
        <v>471</v>
      </c>
      <c r="BJ57" s="14" t="s">
        <v>393</v>
      </c>
      <c r="BK57" s="14"/>
      <c r="BL57" s="14"/>
      <c r="BM57" s="14"/>
      <c r="BN57" s="14"/>
      <c r="BO57" s="14"/>
      <c r="BP57" s="14"/>
      <c r="BQ57" s="14"/>
      <c r="BR57" s="14">
        <v>4.5</v>
      </c>
      <c r="BS57" s="14">
        <v>100</v>
      </c>
      <c r="BT57" s="14" t="s">
        <v>177</v>
      </c>
      <c r="BU57" s="14" t="s">
        <v>181</v>
      </c>
      <c r="BV57" s="14" t="s">
        <v>301</v>
      </c>
      <c r="BW57" s="36">
        <v>56</v>
      </c>
      <c r="BX57" s="3"/>
      <c r="BY57" s="3"/>
      <c r="BZ57" s="3"/>
      <c r="CA57" s="3"/>
      <c r="CB57" s="3"/>
    </row>
    <row r="58" spans="1:80" s="14" customFormat="1">
      <c r="A58" s="16" t="s">
        <v>477</v>
      </c>
      <c r="B58" s="16" t="s">
        <v>478</v>
      </c>
      <c r="C58" s="16" t="s">
        <v>479</v>
      </c>
      <c r="D58" s="16">
        <v>24.5</v>
      </c>
      <c r="E58" s="16">
        <v>-76.832999999999998</v>
      </c>
      <c r="F58" s="16">
        <v>442</v>
      </c>
      <c r="G58" s="16">
        <v>1986</v>
      </c>
      <c r="H58" s="16">
        <v>1989</v>
      </c>
      <c r="I58" s="16">
        <v>1996</v>
      </c>
      <c r="J58" s="16">
        <v>7</v>
      </c>
      <c r="K58" s="16" t="s">
        <v>480</v>
      </c>
      <c r="L58" s="16" t="s">
        <v>481</v>
      </c>
      <c r="M58" s="16"/>
      <c r="N58" s="16"/>
      <c r="O58" s="16">
        <v>8</v>
      </c>
      <c r="P58" s="16"/>
      <c r="Q58" s="16" t="s">
        <v>651</v>
      </c>
      <c r="R58" s="16" t="s">
        <v>1038</v>
      </c>
      <c r="S58" s="16"/>
      <c r="T58" s="16" t="s">
        <v>393</v>
      </c>
      <c r="U58" s="16"/>
      <c r="V58" s="16"/>
      <c r="W58" s="16"/>
      <c r="X58" s="16"/>
      <c r="Y58" s="16"/>
      <c r="Z58" s="16"/>
      <c r="AA58" s="16"/>
      <c r="AB58" s="16"/>
      <c r="AC58" s="16">
        <v>2.1078826900061016</v>
      </c>
      <c r="AD58" s="17"/>
      <c r="AE58" s="16"/>
      <c r="AF58" s="16"/>
      <c r="AG58" s="16"/>
      <c r="AH58" s="16"/>
      <c r="AI58" s="16">
        <v>4.6908383298300445</v>
      </c>
      <c r="AJ58" s="17"/>
      <c r="AK58" s="16"/>
      <c r="AL58" s="16"/>
      <c r="AM58" s="16"/>
      <c r="AN58" s="16"/>
      <c r="AO58" s="16">
        <v>1.1031816913088928</v>
      </c>
      <c r="AP58" s="16"/>
      <c r="AQ58" s="16"/>
      <c r="AR58" s="16"/>
      <c r="AS58" s="16"/>
      <c r="AT58" s="16"/>
      <c r="AU58" s="16"/>
      <c r="AV58" s="16"/>
      <c r="AW58" s="16" t="s">
        <v>476</v>
      </c>
      <c r="AX58" s="16"/>
      <c r="AY58" s="16"/>
      <c r="AZ58" s="16"/>
      <c r="BA58" s="16">
        <v>2000</v>
      </c>
      <c r="BB58" s="16"/>
      <c r="BC58" s="16"/>
      <c r="BD58" s="16"/>
      <c r="BE58" s="16"/>
      <c r="BF58" s="16"/>
      <c r="BG58" s="16"/>
      <c r="BH58" s="17"/>
      <c r="BI58" s="16" t="s">
        <v>471</v>
      </c>
      <c r="BJ58" s="16"/>
      <c r="BK58" s="16"/>
      <c r="BL58" s="16" t="s">
        <v>393</v>
      </c>
      <c r="BM58" s="16"/>
      <c r="BN58" s="16"/>
      <c r="BO58" s="16"/>
      <c r="BP58" s="16"/>
      <c r="BQ58" s="16"/>
      <c r="BR58" s="16"/>
      <c r="BS58" s="16"/>
      <c r="BT58" s="16"/>
      <c r="BU58" s="16"/>
      <c r="BV58" s="16" t="s">
        <v>301</v>
      </c>
      <c r="BW58" s="36">
        <v>57</v>
      </c>
      <c r="BX58" s="3"/>
      <c r="BY58" s="3"/>
      <c r="BZ58" s="3"/>
      <c r="CA58" s="3"/>
      <c r="CB58" s="3"/>
    </row>
    <row r="59" spans="1:80" s="36" customFormat="1">
      <c r="A59" s="36" t="s">
        <v>490</v>
      </c>
      <c r="B59" s="36" t="s">
        <v>491</v>
      </c>
      <c r="C59" s="36" t="s">
        <v>492</v>
      </c>
      <c r="D59" s="36">
        <v>42.5</v>
      </c>
      <c r="E59" s="36">
        <v>3.117</v>
      </c>
      <c r="F59" s="36">
        <v>6.5</v>
      </c>
      <c r="G59" s="36">
        <v>1974</v>
      </c>
      <c r="H59" s="36">
        <v>1974</v>
      </c>
      <c r="I59" s="36">
        <v>1999</v>
      </c>
      <c r="J59" s="36">
        <v>25</v>
      </c>
      <c r="K59" s="36" t="s">
        <v>495</v>
      </c>
      <c r="N59" s="36" t="s">
        <v>497</v>
      </c>
      <c r="O59" s="36">
        <v>1</v>
      </c>
      <c r="Q59" s="36" t="s">
        <v>468</v>
      </c>
      <c r="R59" s="36" t="s">
        <v>493</v>
      </c>
      <c r="S59" s="36" t="s">
        <v>494</v>
      </c>
      <c r="T59" s="36" t="s">
        <v>393</v>
      </c>
      <c r="W59" s="36" t="s">
        <v>439</v>
      </c>
      <c r="X59" s="36" t="s">
        <v>399</v>
      </c>
      <c r="AA59" s="36">
        <v>82.5</v>
      </c>
      <c r="AB59" s="36">
        <v>202</v>
      </c>
      <c r="AC59" s="36">
        <v>2.4484848484848483</v>
      </c>
      <c r="AD59" s="38" t="s">
        <v>428</v>
      </c>
      <c r="AJ59" s="38"/>
      <c r="AM59" s="36">
        <v>32.950000000000003</v>
      </c>
      <c r="AN59" s="36">
        <v>35.049999999999997</v>
      </c>
      <c r="AO59" s="36">
        <v>1.0637329286798178</v>
      </c>
      <c r="AW59" s="36" t="s">
        <v>496</v>
      </c>
      <c r="AY59" s="36">
        <v>1</v>
      </c>
      <c r="AZ59" s="36" t="s">
        <v>108</v>
      </c>
      <c r="BA59" s="36">
        <v>2002</v>
      </c>
      <c r="BH59" s="38"/>
      <c r="BI59" s="36" t="s">
        <v>472</v>
      </c>
      <c r="BJ59" s="36" t="s">
        <v>393</v>
      </c>
      <c r="BL59" s="36" t="s">
        <v>393</v>
      </c>
      <c r="BU59" s="36" t="s">
        <v>193</v>
      </c>
      <c r="BV59" s="36" t="s">
        <v>302</v>
      </c>
      <c r="BW59" s="36">
        <v>58</v>
      </c>
    </row>
    <row r="60" spans="1:80" s="14" customFormat="1">
      <c r="A60" s="14" t="s">
        <v>506</v>
      </c>
      <c r="B60" s="14" t="s">
        <v>505</v>
      </c>
      <c r="C60" s="14" t="s">
        <v>504</v>
      </c>
      <c r="D60" s="28">
        <v>43.033299999999997</v>
      </c>
      <c r="E60" s="14">
        <v>9.8332999999999995</v>
      </c>
      <c r="F60" s="14">
        <v>15.75</v>
      </c>
      <c r="G60" s="14">
        <v>1996</v>
      </c>
      <c r="H60" s="14">
        <v>1996</v>
      </c>
      <c r="I60" s="14">
        <v>2000</v>
      </c>
      <c r="J60" s="14">
        <v>4</v>
      </c>
      <c r="K60" s="14" t="s">
        <v>109</v>
      </c>
      <c r="L60" s="14" t="s">
        <v>481</v>
      </c>
      <c r="Q60" s="14" t="s">
        <v>508</v>
      </c>
      <c r="V60" s="14" t="s">
        <v>634</v>
      </c>
      <c r="W60" s="14" t="s">
        <v>474</v>
      </c>
      <c r="AA60" s="14">
        <v>11.27</v>
      </c>
      <c r="AB60" s="14">
        <v>12.83</v>
      </c>
      <c r="AC60" s="14">
        <v>1.1384205856255547</v>
      </c>
      <c r="AD60" s="15"/>
      <c r="AJ60" s="15"/>
      <c r="AW60" s="14" t="s">
        <v>503</v>
      </c>
      <c r="AX60" s="14" t="s">
        <v>110</v>
      </c>
      <c r="AY60" s="14">
        <v>2.5</v>
      </c>
      <c r="AZ60" s="14" t="s">
        <v>111</v>
      </c>
      <c r="BA60" s="14">
        <v>2003</v>
      </c>
      <c r="BH60" s="15"/>
      <c r="BI60" s="14" t="s">
        <v>472</v>
      </c>
      <c r="BP60" s="14" t="s">
        <v>393</v>
      </c>
      <c r="BU60" s="14" t="s">
        <v>304</v>
      </c>
      <c r="BV60" s="14" t="s">
        <v>725</v>
      </c>
      <c r="BW60" s="36">
        <v>59</v>
      </c>
      <c r="BX60" s="3"/>
      <c r="BY60" s="3"/>
      <c r="BZ60" s="3"/>
      <c r="CA60" s="3"/>
      <c r="CB60" s="3"/>
    </row>
    <row r="61" spans="1:80" s="16" customFormat="1">
      <c r="A61" s="14" t="s">
        <v>506</v>
      </c>
      <c r="B61" s="14" t="s">
        <v>505</v>
      </c>
      <c r="C61" s="14" t="s">
        <v>504</v>
      </c>
      <c r="D61" s="28">
        <v>43.033299999999997</v>
      </c>
      <c r="E61" s="14">
        <v>9.8332999999999995</v>
      </c>
      <c r="F61" s="14">
        <v>15.75</v>
      </c>
      <c r="G61" s="14">
        <v>1996</v>
      </c>
      <c r="H61" s="14">
        <v>1996</v>
      </c>
      <c r="I61" s="14">
        <v>2000</v>
      </c>
      <c r="J61" s="14">
        <v>4</v>
      </c>
      <c r="K61" s="14" t="s">
        <v>109</v>
      </c>
      <c r="L61" s="14" t="s">
        <v>481</v>
      </c>
      <c r="M61" s="14"/>
      <c r="N61" s="14"/>
      <c r="O61" s="14"/>
      <c r="P61" s="14"/>
      <c r="Q61" s="14" t="s">
        <v>509</v>
      </c>
      <c r="R61" s="14"/>
      <c r="S61" s="14"/>
      <c r="T61" s="14"/>
      <c r="U61" s="14"/>
      <c r="V61" s="14" t="s">
        <v>634</v>
      </c>
      <c r="W61" s="14" t="s">
        <v>474</v>
      </c>
      <c r="X61" s="14"/>
      <c r="Y61" s="14"/>
      <c r="Z61" s="14"/>
      <c r="AA61" s="14">
        <v>6.52</v>
      </c>
      <c r="AB61" s="14">
        <v>6.54</v>
      </c>
      <c r="AC61" s="14">
        <v>1.0030674846625767</v>
      </c>
      <c r="AD61" s="15"/>
      <c r="AE61" s="14"/>
      <c r="AF61" s="14"/>
      <c r="AG61" s="14"/>
      <c r="AH61" s="14"/>
      <c r="AI61" s="14"/>
      <c r="AJ61" s="15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 t="s">
        <v>503</v>
      </c>
      <c r="AX61" s="14" t="s">
        <v>718</v>
      </c>
      <c r="AY61" s="14">
        <v>2.5</v>
      </c>
      <c r="AZ61" s="14" t="s">
        <v>111</v>
      </c>
      <c r="BA61" s="14">
        <v>2003</v>
      </c>
      <c r="BB61" s="14"/>
      <c r="BC61" s="14"/>
      <c r="BD61" s="14"/>
      <c r="BE61" s="14"/>
      <c r="BF61" s="14"/>
      <c r="BG61" s="14"/>
      <c r="BH61" s="15"/>
      <c r="BI61" s="14" t="s">
        <v>472</v>
      </c>
      <c r="BJ61" s="14"/>
      <c r="BK61" s="14"/>
      <c r="BL61" s="14"/>
      <c r="BM61" s="14"/>
      <c r="BN61" s="14"/>
      <c r="BO61" s="14"/>
      <c r="BP61" s="14" t="s">
        <v>393</v>
      </c>
      <c r="BQ61" s="14"/>
      <c r="BR61" s="14"/>
      <c r="BS61" s="14"/>
      <c r="BT61" s="14"/>
      <c r="BU61" s="14" t="s">
        <v>304</v>
      </c>
      <c r="BV61" s="14" t="s">
        <v>725</v>
      </c>
      <c r="BW61" s="36">
        <v>60</v>
      </c>
      <c r="BX61" s="3"/>
      <c r="BY61" s="3"/>
      <c r="BZ61" s="3"/>
      <c r="CA61" s="3"/>
      <c r="CB61" s="3"/>
    </row>
    <row r="62" spans="1:80" s="14" customFormat="1">
      <c r="A62" s="14" t="s">
        <v>506</v>
      </c>
      <c r="B62" s="14" t="s">
        <v>505</v>
      </c>
      <c r="C62" s="14" t="s">
        <v>504</v>
      </c>
      <c r="D62" s="28">
        <v>43.033299999999997</v>
      </c>
      <c r="E62" s="14">
        <v>9.8332999999999995</v>
      </c>
      <c r="F62" s="14">
        <v>15.75</v>
      </c>
      <c r="G62" s="14">
        <v>1996</v>
      </c>
      <c r="H62" s="14">
        <v>1996</v>
      </c>
      <c r="I62" s="14">
        <v>2000</v>
      </c>
      <c r="J62" s="14">
        <v>4</v>
      </c>
      <c r="K62" s="14" t="s">
        <v>109</v>
      </c>
      <c r="L62" s="14" t="s">
        <v>481</v>
      </c>
      <c r="O62" s="14">
        <v>1</v>
      </c>
      <c r="Q62" s="14" t="s">
        <v>1060</v>
      </c>
      <c r="R62" s="14" t="s">
        <v>510</v>
      </c>
      <c r="S62" s="14" t="s">
        <v>511</v>
      </c>
      <c r="V62" s="14" t="s">
        <v>634</v>
      </c>
      <c r="W62" s="14" t="s">
        <v>474</v>
      </c>
      <c r="AA62" s="14">
        <v>12.83</v>
      </c>
      <c r="AB62" s="14">
        <v>2.1</v>
      </c>
      <c r="AC62" s="14">
        <v>0.16367887763055339</v>
      </c>
      <c r="AD62" s="15"/>
      <c r="AJ62" s="15"/>
      <c r="AW62" s="14" t="s">
        <v>503</v>
      </c>
      <c r="AX62" s="14" t="s">
        <v>718</v>
      </c>
      <c r="AY62" s="14">
        <v>2.5</v>
      </c>
      <c r="AZ62" s="14" t="s">
        <v>111</v>
      </c>
      <c r="BA62" s="14">
        <v>2003</v>
      </c>
      <c r="BH62" s="15"/>
      <c r="BI62" s="14" t="s">
        <v>472</v>
      </c>
      <c r="BJ62" s="14" t="s">
        <v>393</v>
      </c>
      <c r="BP62" s="14" t="s">
        <v>393</v>
      </c>
      <c r="BU62" s="14" t="s">
        <v>304</v>
      </c>
      <c r="BV62" s="14" t="s">
        <v>725</v>
      </c>
      <c r="BW62" s="36">
        <v>61</v>
      </c>
      <c r="BX62" s="3"/>
      <c r="BY62" s="3"/>
      <c r="BZ62" s="3"/>
      <c r="CA62" s="3"/>
      <c r="CB62" s="3"/>
    </row>
    <row r="63" spans="1:80" s="14" customFormat="1">
      <c r="A63" s="14" t="s">
        <v>506</v>
      </c>
      <c r="B63" s="14" t="s">
        <v>505</v>
      </c>
      <c r="C63" s="14" t="s">
        <v>504</v>
      </c>
      <c r="D63" s="28">
        <v>43.033299999999997</v>
      </c>
      <c r="E63" s="14">
        <v>9.8332999999999995</v>
      </c>
      <c r="F63" s="14">
        <v>15.75</v>
      </c>
      <c r="G63" s="14">
        <v>1996</v>
      </c>
      <c r="H63" s="14">
        <v>1996</v>
      </c>
      <c r="I63" s="14">
        <v>2000</v>
      </c>
      <c r="J63" s="14">
        <v>4</v>
      </c>
      <c r="K63" s="14" t="s">
        <v>109</v>
      </c>
      <c r="L63" s="14" t="s">
        <v>481</v>
      </c>
      <c r="Q63" s="14" t="s">
        <v>512</v>
      </c>
      <c r="V63" s="14" t="s">
        <v>634</v>
      </c>
      <c r="W63" s="14" t="s">
        <v>439</v>
      </c>
      <c r="AA63" s="14">
        <v>4.3</v>
      </c>
      <c r="AB63" s="14">
        <v>1.63</v>
      </c>
      <c r="AC63" s="14">
        <v>0.37906976744186044</v>
      </c>
      <c r="AD63" s="15"/>
      <c r="AJ63" s="15"/>
      <c r="AW63" s="14" t="s">
        <v>503</v>
      </c>
      <c r="AX63" s="14" t="s">
        <v>718</v>
      </c>
      <c r="AY63" s="14">
        <v>2.5</v>
      </c>
      <c r="AZ63" s="14" t="s">
        <v>111</v>
      </c>
      <c r="BA63" s="14">
        <v>2003</v>
      </c>
      <c r="BH63" s="15"/>
      <c r="BI63" s="14" t="s">
        <v>472</v>
      </c>
      <c r="BP63" s="14" t="s">
        <v>393</v>
      </c>
      <c r="BU63" s="14" t="s">
        <v>305</v>
      </c>
      <c r="BV63" s="14" t="s">
        <v>302</v>
      </c>
      <c r="BW63" s="36">
        <v>62</v>
      </c>
      <c r="BX63" s="3"/>
      <c r="BY63" s="3"/>
      <c r="BZ63" s="3"/>
      <c r="CA63" s="3"/>
      <c r="CB63" s="3"/>
    </row>
    <row r="64" spans="1:80" s="14" customFormat="1">
      <c r="A64" s="16" t="s">
        <v>506</v>
      </c>
      <c r="B64" s="16" t="s">
        <v>505</v>
      </c>
      <c r="C64" s="16" t="s">
        <v>504</v>
      </c>
      <c r="D64" s="27">
        <v>43.033299999999997</v>
      </c>
      <c r="E64" s="16">
        <v>9.8332999999999995</v>
      </c>
      <c r="F64" s="16">
        <v>15.75</v>
      </c>
      <c r="G64" s="16">
        <v>1996</v>
      </c>
      <c r="H64" s="16">
        <v>1996</v>
      </c>
      <c r="I64" s="16">
        <v>2000</v>
      </c>
      <c r="J64" s="16">
        <v>4</v>
      </c>
      <c r="K64" s="16" t="s">
        <v>109</v>
      </c>
      <c r="L64" s="16" t="s">
        <v>481</v>
      </c>
      <c r="M64" s="16"/>
      <c r="N64" s="16"/>
      <c r="O64" s="16" t="s">
        <v>1039</v>
      </c>
      <c r="P64" s="16"/>
      <c r="Q64" s="16" t="s">
        <v>651</v>
      </c>
      <c r="R64" s="16" t="s">
        <v>1040</v>
      </c>
      <c r="S64" s="16"/>
      <c r="T64" s="16" t="s">
        <v>393</v>
      </c>
      <c r="U64" s="16"/>
      <c r="V64" s="16"/>
      <c r="W64" s="16"/>
      <c r="X64" s="16"/>
      <c r="Y64" s="16"/>
      <c r="Z64" s="16"/>
      <c r="AA64" s="16"/>
      <c r="AB64" s="16"/>
      <c r="AC64" s="16">
        <v>0.67105917884013644</v>
      </c>
      <c r="AD64" s="17"/>
      <c r="AE64" s="16"/>
      <c r="AF64" s="16"/>
      <c r="AG64" s="16"/>
      <c r="AH64" s="16"/>
      <c r="AI64" s="16"/>
      <c r="AJ64" s="17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 t="s">
        <v>503</v>
      </c>
      <c r="AX64" s="16"/>
      <c r="AY64" s="16">
        <v>2.5</v>
      </c>
      <c r="AZ64" s="16"/>
      <c r="BA64" s="16">
        <v>2003</v>
      </c>
      <c r="BB64" s="16"/>
      <c r="BC64" s="16"/>
      <c r="BD64" s="16"/>
      <c r="BE64" s="16"/>
      <c r="BF64" s="16"/>
      <c r="BG64" s="16"/>
      <c r="BH64" s="17"/>
      <c r="BI64" s="16" t="s">
        <v>472</v>
      </c>
      <c r="BJ64" s="16"/>
      <c r="BK64" s="16"/>
      <c r="BL64" s="16" t="s">
        <v>393</v>
      </c>
      <c r="BM64" s="16"/>
      <c r="BN64" s="16"/>
      <c r="BO64" s="16"/>
      <c r="BP64" s="16"/>
      <c r="BQ64" s="16"/>
      <c r="BR64" s="16"/>
      <c r="BS64" s="16"/>
      <c r="BT64" s="16"/>
      <c r="BU64" s="16"/>
      <c r="BV64" s="16" t="s">
        <v>1041</v>
      </c>
      <c r="BW64" s="36">
        <v>63</v>
      </c>
      <c r="BX64" s="3"/>
      <c r="BY64" s="3"/>
      <c r="BZ64" s="3"/>
      <c r="CA64" s="3"/>
      <c r="CB64" s="3"/>
    </row>
    <row r="65" spans="1:80" s="14" customFormat="1">
      <c r="A65" s="14" t="s">
        <v>507</v>
      </c>
      <c r="B65" s="14" t="s">
        <v>505</v>
      </c>
      <c r="C65" s="14" t="s">
        <v>504</v>
      </c>
      <c r="D65" s="14">
        <v>42.25</v>
      </c>
      <c r="E65" s="14">
        <v>11.1</v>
      </c>
      <c r="F65" s="19"/>
      <c r="G65" s="14">
        <v>1996</v>
      </c>
      <c r="H65" s="14">
        <v>1996</v>
      </c>
      <c r="I65" s="14">
        <v>2001</v>
      </c>
      <c r="J65" s="14">
        <v>5</v>
      </c>
      <c r="K65" s="14" t="s">
        <v>109</v>
      </c>
      <c r="L65" s="14" t="s">
        <v>481</v>
      </c>
      <c r="Q65" s="14" t="s">
        <v>508</v>
      </c>
      <c r="V65" s="14" t="s">
        <v>634</v>
      </c>
      <c r="W65" s="14" t="s">
        <v>474</v>
      </c>
      <c r="AA65" s="14">
        <v>7.9</v>
      </c>
      <c r="AB65" s="14">
        <v>5.13</v>
      </c>
      <c r="AC65" s="14">
        <v>0.64936708860759484</v>
      </c>
      <c r="AD65" s="15"/>
      <c r="AJ65" s="15"/>
      <c r="AW65" s="14" t="s">
        <v>503</v>
      </c>
      <c r="AX65" s="14" t="s">
        <v>718</v>
      </c>
      <c r="AY65" s="14">
        <v>2.5</v>
      </c>
      <c r="AZ65" s="14" t="s">
        <v>111</v>
      </c>
      <c r="BA65" s="14">
        <v>2003</v>
      </c>
      <c r="BH65" s="15"/>
      <c r="BI65" s="14" t="s">
        <v>472</v>
      </c>
      <c r="BP65" s="14" t="s">
        <v>393</v>
      </c>
      <c r="BU65" s="14" t="s">
        <v>304</v>
      </c>
      <c r="BV65" s="14" t="s">
        <v>725</v>
      </c>
      <c r="BW65" s="36">
        <v>64</v>
      </c>
      <c r="BX65" s="3"/>
      <c r="BY65" s="3"/>
      <c r="BZ65" s="3"/>
      <c r="CA65" s="3"/>
      <c r="CB65" s="3"/>
    </row>
    <row r="66" spans="1:80" s="14" customFormat="1">
      <c r="A66" s="14" t="s">
        <v>507</v>
      </c>
      <c r="B66" s="14" t="s">
        <v>505</v>
      </c>
      <c r="C66" s="14" t="s">
        <v>504</v>
      </c>
      <c r="D66" s="14">
        <v>42.25</v>
      </c>
      <c r="E66" s="14">
        <v>11.1</v>
      </c>
      <c r="F66" s="19"/>
      <c r="G66" s="14">
        <v>1996</v>
      </c>
      <c r="H66" s="14">
        <v>1996</v>
      </c>
      <c r="I66" s="14">
        <v>2001</v>
      </c>
      <c r="J66" s="14">
        <v>5</v>
      </c>
      <c r="K66" s="14" t="s">
        <v>109</v>
      </c>
      <c r="L66" s="14" t="s">
        <v>481</v>
      </c>
      <c r="Q66" s="14" t="s">
        <v>509</v>
      </c>
      <c r="V66" s="14" t="s">
        <v>634</v>
      </c>
      <c r="W66" s="14" t="s">
        <v>474</v>
      </c>
      <c r="AA66" s="14">
        <v>7.43</v>
      </c>
      <c r="AB66" s="14">
        <v>4.83</v>
      </c>
      <c r="AC66" s="14">
        <v>0.65006729475100944</v>
      </c>
      <c r="AD66" s="15"/>
      <c r="AJ66" s="15"/>
      <c r="AW66" s="14" t="s">
        <v>503</v>
      </c>
      <c r="AX66" s="14" t="s">
        <v>718</v>
      </c>
      <c r="AY66" s="14">
        <v>2.5</v>
      </c>
      <c r="AZ66" s="14" t="s">
        <v>111</v>
      </c>
      <c r="BA66" s="14">
        <v>2003</v>
      </c>
      <c r="BH66" s="15"/>
      <c r="BI66" s="14" t="s">
        <v>472</v>
      </c>
      <c r="BP66" s="14" t="s">
        <v>393</v>
      </c>
      <c r="BU66" s="14" t="s">
        <v>304</v>
      </c>
      <c r="BV66" s="14" t="s">
        <v>725</v>
      </c>
      <c r="BW66" s="36">
        <v>65</v>
      </c>
      <c r="BX66" s="3"/>
      <c r="BY66" s="3"/>
      <c r="BZ66" s="3"/>
      <c r="CA66" s="3"/>
      <c r="CB66" s="3"/>
    </row>
    <row r="67" spans="1:80" s="14" customFormat="1">
      <c r="A67" s="14" t="s">
        <v>507</v>
      </c>
      <c r="B67" s="14" t="s">
        <v>505</v>
      </c>
      <c r="C67" s="14" t="s">
        <v>504</v>
      </c>
      <c r="D67" s="14">
        <v>42.25</v>
      </c>
      <c r="E67" s="14">
        <v>11.1</v>
      </c>
      <c r="F67" s="19"/>
      <c r="G67" s="14">
        <v>1996</v>
      </c>
      <c r="H67" s="14">
        <v>1996</v>
      </c>
      <c r="I67" s="14">
        <v>2001</v>
      </c>
      <c r="J67" s="14">
        <v>5</v>
      </c>
      <c r="K67" s="14" t="s">
        <v>109</v>
      </c>
      <c r="L67" s="14" t="s">
        <v>481</v>
      </c>
      <c r="O67" s="14">
        <v>1</v>
      </c>
      <c r="Q67" s="14" t="s">
        <v>1060</v>
      </c>
      <c r="R67" s="14" t="s">
        <v>510</v>
      </c>
      <c r="S67" s="14" t="s">
        <v>511</v>
      </c>
      <c r="V67" s="14" t="s">
        <v>634</v>
      </c>
      <c r="W67" s="14" t="s">
        <v>474</v>
      </c>
      <c r="AA67" s="14">
        <v>9.4700000000000006</v>
      </c>
      <c r="AB67" s="14">
        <v>15.93</v>
      </c>
      <c r="AC67" s="14">
        <v>1.6821541710665258</v>
      </c>
      <c r="AD67" s="15"/>
      <c r="AJ67" s="15"/>
      <c r="AW67" s="14" t="s">
        <v>503</v>
      </c>
      <c r="AX67" s="14" t="s">
        <v>718</v>
      </c>
      <c r="AY67" s="14">
        <v>2.5</v>
      </c>
      <c r="AZ67" s="14" t="s">
        <v>111</v>
      </c>
      <c r="BA67" s="14">
        <v>2003</v>
      </c>
      <c r="BH67" s="15"/>
      <c r="BI67" s="14" t="s">
        <v>472</v>
      </c>
      <c r="BJ67" s="14" t="s">
        <v>393</v>
      </c>
      <c r="BP67" s="14" t="s">
        <v>393</v>
      </c>
      <c r="BU67" s="14" t="s">
        <v>304</v>
      </c>
      <c r="BV67" s="14" t="s">
        <v>725</v>
      </c>
      <c r="BW67" s="36">
        <v>66</v>
      </c>
      <c r="BX67" s="3"/>
      <c r="BY67" s="3"/>
      <c r="BZ67" s="3"/>
      <c r="CA67" s="3"/>
      <c r="CB67" s="3"/>
    </row>
    <row r="68" spans="1:80" s="26" customFormat="1">
      <c r="A68" s="14" t="s">
        <v>507</v>
      </c>
      <c r="B68" s="14" t="s">
        <v>505</v>
      </c>
      <c r="C68" s="14" t="s">
        <v>504</v>
      </c>
      <c r="D68" s="14">
        <v>42.25</v>
      </c>
      <c r="E68" s="14">
        <v>11.1</v>
      </c>
      <c r="F68" s="19"/>
      <c r="G68" s="14">
        <v>1996</v>
      </c>
      <c r="H68" s="14">
        <v>1996</v>
      </c>
      <c r="I68" s="14">
        <v>2001</v>
      </c>
      <c r="J68" s="14">
        <v>5</v>
      </c>
      <c r="K68" s="14" t="s">
        <v>109</v>
      </c>
      <c r="L68" s="14" t="s">
        <v>481</v>
      </c>
      <c r="M68" s="14"/>
      <c r="N68" s="14"/>
      <c r="O68" s="14"/>
      <c r="P68" s="14"/>
      <c r="Q68" s="14" t="s">
        <v>512</v>
      </c>
      <c r="R68" s="14"/>
      <c r="S68" s="14"/>
      <c r="T68" s="14"/>
      <c r="U68" s="14"/>
      <c r="V68" s="14" t="s">
        <v>634</v>
      </c>
      <c r="W68" s="14" t="s">
        <v>439</v>
      </c>
      <c r="X68" s="14"/>
      <c r="Y68" s="14"/>
      <c r="Z68" s="14"/>
      <c r="AA68" s="14">
        <v>13</v>
      </c>
      <c r="AB68" s="14">
        <v>9.67</v>
      </c>
      <c r="AC68" s="14">
        <v>0.74384615384615382</v>
      </c>
      <c r="AD68" s="15"/>
      <c r="AE68" s="14"/>
      <c r="AF68" s="14"/>
      <c r="AG68" s="14"/>
      <c r="AH68" s="14"/>
      <c r="AI68" s="14"/>
      <c r="AJ68" s="15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 t="s">
        <v>503</v>
      </c>
      <c r="AX68" s="14" t="s">
        <v>718</v>
      </c>
      <c r="AY68" s="14">
        <v>2.5</v>
      </c>
      <c r="AZ68" s="14" t="s">
        <v>111</v>
      </c>
      <c r="BA68" s="14">
        <v>2003</v>
      </c>
      <c r="BB68" s="14"/>
      <c r="BC68" s="14"/>
      <c r="BD68" s="14"/>
      <c r="BE68" s="14"/>
      <c r="BF68" s="14"/>
      <c r="BG68" s="14"/>
      <c r="BH68" s="15"/>
      <c r="BI68" s="14" t="s">
        <v>472</v>
      </c>
      <c r="BJ68" s="14"/>
      <c r="BK68" s="14"/>
      <c r="BL68" s="14"/>
      <c r="BM68" s="14"/>
      <c r="BN68" s="14"/>
      <c r="BO68" s="14"/>
      <c r="BP68" s="14" t="s">
        <v>393</v>
      </c>
      <c r="BQ68" s="14"/>
      <c r="BR68" s="14"/>
      <c r="BS68" s="14"/>
      <c r="BT68" s="14"/>
      <c r="BU68" s="14" t="s">
        <v>305</v>
      </c>
      <c r="BV68" s="14" t="s">
        <v>302</v>
      </c>
      <c r="BW68" s="36">
        <v>67</v>
      </c>
      <c r="BX68" s="10"/>
      <c r="BY68" s="10"/>
      <c r="BZ68" s="10"/>
      <c r="CA68" s="10"/>
      <c r="CB68" s="10"/>
    </row>
    <row r="69" spans="1:80" s="14" customFormat="1">
      <c r="A69" s="16" t="s">
        <v>507</v>
      </c>
      <c r="B69" s="16" t="s">
        <v>505</v>
      </c>
      <c r="C69" s="16" t="s">
        <v>504</v>
      </c>
      <c r="D69" s="16">
        <v>42.25</v>
      </c>
      <c r="E69" s="16">
        <v>11.1</v>
      </c>
      <c r="F69" s="16"/>
      <c r="G69" s="16">
        <v>1996</v>
      </c>
      <c r="H69" s="16">
        <v>1996</v>
      </c>
      <c r="I69" s="16">
        <v>2001</v>
      </c>
      <c r="J69" s="16">
        <v>5</v>
      </c>
      <c r="K69" s="16" t="s">
        <v>109</v>
      </c>
      <c r="L69" s="16" t="s">
        <v>481</v>
      </c>
      <c r="M69" s="16"/>
      <c r="N69" s="16"/>
      <c r="O69" s="16" t="s">
        <v>1039</v>
      </c>
      <c r="P69" s="16"/>
      <c r="Q69" s="16" t="s">
        <v>651</v>
      </c>
      <c r="R69" s="16" t="s">
        <v>1040</v>
      </c>
      <c r="S69" s="16"/>
      <c r="T69" s="16" t="s">
        <v>393</v>
      </c>
      <c r="U69" s="16"/>
      <c r="V69" s="16"/>
      <c r="W69" s="16"/>
      <c r="X69" s="16"/>
      <c r="Y69" s="16"/>
      <c r="Z69" s="16"/>
      <c r="AA69" s="16"/>
      <c r="AB69" s="16"/>
      <c r="AC69" s="16">
        <v>0.93135867706782105</v>
      </c>
      <c r="AD69" s="17"/>
      <c r="AE69" s="16"/>
      <c r="AF69" s="16"/>
      <c r="AG69" s="16"/>
      <c r="AH69" s="16"/>
      <c r="AI69" s="16"/>
      <c r="AJ69" s="17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 t="s">
        <v>503</v>
      </c>
      <c r="AX69" s="16"/>
      <c r="AY69" s="16">
        <v>2.5</v>
      </c>
      <c r="AZ69" s="16"/>
      <c r="BA69" s="16">
        <v>2003</v>
      </c>
      <c r="BB69" s="16"/>
      <c r="BC69" s="16"/>
      <c r="BD69" s="16"/>
      <c r="BE69" s="16"/>
      <c r="BF69" s="16"/>
      <c r="BG69" s="16"/>
      <c r="BH69" s="17"/>
      <c r="BI69" s="16" t="s">
        <v>472</v>
      </c>
      <c r="BJ69" s="16"/>
      <c r="BK69" s="16"/>
      <c r="BL69" s="16" t="s">
        <v>393</v>
      </c>
      <c r="BM69" s="16"/>
      <c r="BN69" s="16"/>
      <c r="BO69" s="16"/>
      <c r="BP69" s="16"/>
      <c r="BQ69" s="16"/>
      <c r="BR69" s="16"/>
      <c r="BS69" s="16"/>
      <c r="BT69" s="16"/>
      <c r="BU69" s="16"/>
      <c r="BV69" s="16" t="s">
        <v>1041</v>
      </c>
      <c r="BW69" s="36">
        <v>68</v>
      </c>
      <c r="BX69" s="3"/>
      <c r="BY69" s="3"/>
      <c r="BZ69" s="3"/>
      <c r="CA69" s="3"/>
      <c r="CB69" s="3"/>
    </row>
    <row r="70" spans="1:80" s="36" customFormat="1">
      <c r="A70" s="36" t="s">
        <v>515</v>
      </c>
      <c r="B70" s="36" t="s">
        <v>516</v>
      </c>
      <c r="C70" s="36" t="s">
        <v>514</v>
      </c>
      <c r="D70" s="36">
        <v>43.451700000000002</v>
      </c>
      <c r="E70" s="36">
        <v>-2.7713000000000001</v>
      </c>
      <c r="F70" s="36">
        <v>1.58</v>
      </c>
      <c r="G70" s="36">
        <v>1998</v>
      </c>
      <c r="H70" s="36">
        <v>1998</v>
      </c>
      <c r="I70" s="36">
        <v>2003</v>
      </c>
      <c r="J70" s="36">
        <v>5</v>
      </c>
      <c r="O70" s="36">
        <v>1</v>
      </c>
      <c r="Q70" s="36" t="s">
        <v>517</v>
      </c>
      <c r="R70" s="36" t="s">
        <v>518</v>
      </c>
      <c r="S70" s="36" t="s">
        <v>519</v>
      </c>
      <c r="T70" s="36" t="s">
        <v>393</v>
      </c>
      <c r="V70" s="36" t="s">
        <v>634</v>
      </c>
      <c r="W70" s="36" t="s">
        <v>439</v>
      </c>
      <c r="X70" s="36" t="s">
        <v>399</v>
      </c>
      <c r="AA70" s="36">
        <v>58.1</v>
      </c>
      <c r="AB70" s="36">
        <v>201.9</v>
      </c>
      <c r="AC70" s="36">
        <v>3.4750430292598966</v>
      </c>
      <c r="AD70" s="38"/>
      <c r="AG70" s="36">
        <v>109.1</v>
      </c>
      <c r="AH70" s="36">
        <v>320.7</v>
      </c>
      <c r="AI70" s="36">
        <v>2.9395050412465626</v>
      </c>
      <c r="AJ70" s="38"/>
      <c r="AM70" s="36">
        <v>34</v>
      </c>
      <c r="AN70" s="36">
        <v>33.1</v>
      </c>
      <c r="AO70" s="36">
        <v>0.97352941176470598</v>
      </c>
      <c r="AW70" s="36" t="s">
        <v>520</v>
      </c>
      <c r="AX70" s="36" t="s">
        <v>691</v>
      </c>
      <c r="AY70" s="36">
        <v>1</v>
      </c>
      <c r="AZ70" s="36" t="s">
        <v>112</v>
      </c>
      <c r="BA70" s="36">
        <v>2006</v>
      </c>
      <c r="BH70" s="38"/>
      <c r="BI70" s="36" t="s">
        <v>472</v>
      </c>
      <c r="BJ70" s="36" t="s">
        <v>393</v>
      </c>
      <c r="BL70" s="36" t="s">
        <v>393</v>
      </c>
      <c r="BU70" s="36" t="s">
        <v>305</v>
      </c>
      <c r="BV70" s="36" t="s">
        <v>302</v>
      </c>
      <c r="BW70" s="36">
        <v>69</v>
      </c>
    </row>
    <row r="71" spans="1:80" s="36" customFormat="1">
      <c r="A71" s="36" t="s">
        <v>602</v>
      </c>
      <c r="B71" s="36" t="s">
        <v>603</v>
      </c>
      <c r="C71" s="36" t="s">
        <v>461</v>
      </c>
      <c r="D71" s="36">
        <v>-40.883299999999998</v>
      </c>
      <c r="E71" s="36">
        <v>173.0667</v>
      </c>
      <c r="F71" s="36">
        <v>18.350000000000001</v>
      </c>
      <c r="G71" s="36">
        <v>1993</v>
      </c>
      <c r="H71" s="36">
        <v>1993</v>
      </c>
      <c r="I71" s="36">
        <v>2000</v>
      </c>
      <c r="J71" s="36">
        <v>7</v>
      </c>
      <c r="L71" s="36" t="s">
        <v>404</v>
      </c>
      <c r="N71" s="36" t="s">
        <v>604</v>
      </c>
      <c r="O71" s="36">
        <v>1</v>
      </c>
      <c r="Q71" s="36" t="s">
        <v>411</v>
      </c>
      <c r="R71" s="36" t="s">
        <v>466</v>
      </c>
      <c r="S71" s="36" t="s">
        <v>467</v>
      </c>
      <c r="T71" s="36" t="s">
        <v>393</v>
      </c>
      <c r="W71" s="36" t="s">
        <v>439</v>
      </c>
      <c r="X71" s="36" t="s">
        <v>399</v>
      </c>
      <c r="AA71" s="36">
        <v>29.1</v>
      </c>
      <c r="AB71" s="36">
        <v>38.799999999999997</v>
      </c>
      <c r="AC71" s="38">
        <v>1.3333333333333333</v>
      </c>
      <c r="AD71" s="36" t="s">
        <v>428</v>
      </c>
      <c r="AI71" s="38"/>
      <c r="AM71" s="36">
        <v>99</v>
      </c>
      <c r="AN71" s="36">
        <v>122.5</v>
      </c>
      <c r="AO71" s="36">
        <v>1.2373737373737375</v>
      </c>
      <c r="AW71" s="36" t="s">
        <v>596</v>
      </c>
      <c r="AX71" s="36" t="s">
        <v>0</v>
      </c>
      <c r="AY71" s="36">
        <v>6</v>
      </c>
      <c r="AZ71" s="36" t="s">
        <v>113</v>
      </c>
      <c r="BA71" s="36">
        <v>2002</v>
      </c>
      <c r="BB71" s="36" t="s">
        <v>606</v>
      </c>
      <c r="BG71" s="38" t="s">
        <v>607</v>
      </c>
      <c r="BH71" s="36" t="s">
        <v>428</v>
      </c>
      <c r="BI71" s="36" t="s">
        <v>472</v>
      </c>
      <c r="BJ71" s="36" t="s">
        <v>393</v>
      </c>
      <c r="BL71" s="36" t="s">
        <v>393</v>
      </c>
      <c r="BN71" s="36" t="s">
        <v>393</v>
      </c>
      <c r="BO71" s="36" t="s">
        <v>393</v>
      </c>
      <c r="BP71" s="36" t="s">
        <v>393</v>
      </c>
      <c r="BQ71" s="36" t="s">
        <v>393</v>
      </c>
      <c r="BU71" s="36" t="s">
        <v>194</v>
      </c>
      <c r="BV71" s="36" t="s">
        <v>302</v>
      </c>
      <c r="BW71" s="36">
        <v>70</v>
      </c>
    </row>
    <row r="72" spans="1:80" s="36" customFormat="1">
      <c r="A72" s="36" t="s">
        <v>545</v>
      </c>
      <c r="B72" s="36" t="s">
        <v>547</v>
      </c>
      <c r="C72" s="36" t="s">
        <v>546</v>
      </c>
      <c r="D72" s="36">
        <v>-32.299999999999997</v>
      </c>
      <c r="E72" s="36">
        <v>28.833300000000001</v>
      </c>
      <c r="F72" s="36">
        <v>39</v>
      </c>
      <c r="G72" s="36">
        <v>1978</v>
      </c>
      <c r="H72" s="36">
        <v>1978</v>
      </c>
      <c r="I72" s="36">
        <v>1989</v>
      </c>
      <c r="J72" s="36">
        <v>11</v>
      </c>
      <c r="K72" s="36" t="s">
        <v>548</v>
      </c>
      <c r="O72" s="36">
        <v>1</v>
      </c>
      <c r="Q72" s="36" t="s">
        <v>534</v>
      </c>
      <c r="R72" s="36" t="s">
        <v>535</v>
      </c>
      <c r="S72" s="36" t="s">
        <v>536</v>
      </c>
      <c r="T72" s="36" t="s">
        <v>393</v>
      </c>
      <c r="V72" s="36" t="s">
        <v>184</v>
      </c>
      <c r="W72" s="36" t="s">
        <v>439</v>
      </c>
      <c r="X72" s="36" t="s">
        <v>399</v>
      </c>
      <c r="AD72" s="38"/>
      <c r="AG72" s="36">
        <v>1.43</v>
      </c>
      <c r="AH72" s="36">
        <v>8.1199999999999992</v>
      </c>
      <c r="AI72" s="36">
        <v>5.6783216783216783</v>
      </c>
      <c r="AJ72" s="38"/>
      <c r="AM72" s="36">
        <v>23.7</v>
      </c>
      <c r="AN72" s="36">
        <v>28.7</v>
      </c>
      <c r="AO72" s="36">
        <v>1.2109704641350212</v>
      </c>
      <c r="AW72" s="36" t="s">
        <v>533</v>
      </c>
      <c r="AX72" s="36" t="s">
        <v>549</v>
      </c>
      <c r="AY72" s="36">
        <v>2</v>
      </c>
      <c r="AZ72" s="36" t="s">
        <v>116</v>
      </c>
      <c r="BA72" s="36">
        <v>2003</v>
      </c>
      <c r="BH72" s="38"/>
      <c r="BI72" s="36" t="s">
        <v>472</v>
      </c>
      <c r="BJ72" s="36" t="s">
        <v>393</v>
      </c>
      <c r="BL72" s="36" t="s">
        <v>393</v>
      </c>
      <c r="BN72" s="36" t="s">
        <v>393</v>
      </c>
      <c r="BQ72" s="36" t="s">
        <v>393</v>
      </c>
      <c r="BU72" s="36" t="s">
        <v>193</v>
      </c>
      <c r="BV72" s="36" t="s">
        <v>302</v>
      </c>
      <c r="BW72" s="36">
        <v>71</v>
      </c>
    </row>
    <row r="73" spans="1:80" s="14" customFormat="1">
      <c r="A73" s="14" t="s">
        <v>402</v>
      </c>
      <c r="B73" s="14" t="s">
        <v>401</v>
      </c>
      <c r="C73" s="14" t="s">
        <v>504</v>
      </c>
      <c r="D73" s="14">
        <v>40.5867</v>
      </c>
      <c r="E73" s="14">
        <v>9.8082999999999991</v>
      </c>
      <c r="F73" s="14">
        <v>5.29</v>
      </c>
      <c r="G73" s="14">
        <v>1997</v>
      </c>
      <c r="I73" s="14">
        <v>2003</v>
      </c>
      <c r="J73" s="14">
        <v>6</v>
      </c>
      <c r="K73" s="14" t="s">
        <v>597</v>
      </c>
      <c r="Q73" s="14" t="s">
        <v>598</v>
      </c>
      <c r="V73" s="14" t="s">
        <v>634</v>
      </c>
      <c r="W73" s="14" t="s">
        <v>474</v>
      </c>
      <c r="X73" s="14" t="s">
        <v>404</v>
      </c>
      <c r="AA73" s="14">
        <v>18.149999999999999</v>
      </c>
      <c r="AB73" s="14">
        <v>23.4</v>
      </c>
      <c r="AC73" s="14">
        <v>1.2892561983471074</v>
      </c>
      <c r="AD73" s="14" t="s">
        <v>428</v>
      </c>
      <c r="AJ73" s="15"/>
      <c r="AW73" s="14" t="s">
        <v>552</v>
      </c>
      <c r="AX73" s="14" t="s">
        <v>551</v>
      </c>
      <c r="AY73" s="14">
        <v>2</v>
      </c>
      <c r="BA73" s="14">
        <v>2006</v>
      </c>
      <c r="BH73" s="15"/>
      <c r="BI73" s="14" t="s">
        <v>472</v>
      </c>
      <c r="BU73" s="14" t="s">
        <v>304</v>
      </c>
      <c r="BV73" s="14" t="s">
        <v>725</v>
      </c>
      <c r="BW73" s="36">
        <v>72</v>
      </c>
      <c r="BX73" s="3"/>
      <c r="BY73" s="3"/>
      <c r="BZ73" s="3"/>
      <c r="CA73" s="3"/>
      <c r="CB73" s="3"/>
    </row>
    <row r="74" spans="1:80" s="14" customFormat="1">
      <c r="A74" s="14" t="s">
        <v>402</v>
      </c>
      <c r="B74" s="14" t="s">
        <v>401</v>
      </c>
      <c r="C74" s="14" t="s">
        <v>504</v>
      </c>
      <c r="D74" s="14">
        <v>40.5867</v>
      </c>
      <c r="E74" s="14">
        <v>9.8082999999999991</v>
      </c>
      <c r="F74" s="14">
        <v>5.29</v>
      </c>
      <c r="G74" s="14">
        <v>1997</v>
      </c>
      <c r="I74" s="14">
        <v>2003</v>
      </c>
      <c r="J74" s="14">
        <v>6</v>
      </c>
      <c r="Q74" s="14" t="s">
        <v>117</v>
      </c>
      <c r="V74" s="14" t="s">
        <v>634</v>
      </c>
      <c r="W74" s="14" t="s">
        <v>439</v>
      </c>
      <c r="AA74" s="14">
        <v>13.75</v>
      </c>
      <c r="AB74" s="14">
        <v>20.149999999999999</v>
      </c>
      <c r="AC74" s="14">
        <v>1.4654545454545453</v>
      </c>
      <c r="AD74" s="14" t="s">
        <v>428</v>
      </c>
      <c r="AJ74" s="15"/>
      <c r="AW74" s="14" t="s">
        <v>552</v>
      </c>
      <c r="AX74" s="14" t="s">
        <v>551</v>
      </c>
      <c r="AY74" s="14">
        <v>2</v>
      </c>
      <c r="BA74" s="14">
        <v>2006</v>
      </c>
      <c r="BH74" s="15"/>
      <c r="BI74" s="14" t="s">
        <v>472</v>
      </c>
      <c r="BV74" s="14" t="s">
        <v>302</v>
      </c>
      <c r="BW74" s="36">
        <v>73</v>
      </c>
      <c r="BX74" s="3"/>
      <c r="BY74" s="3"/>
      <c r="BZ74" s="3"/>
      <c r="CA74" s="3"/>
      <c r="CB74" s="3"/>
    </row>
    <row r="75" spans="1:80" s="14" customFormat="1">
      <c r="A75" s="14" t="s">
        <v>402</v>
      </c>
      <c r="B75" s="14" t="s">
        <v>401</v>
      </c>
      <c r="C75" s="14" t="s">
        <v>504</v>
      </c>
      <c r="D75" s="14">
        <v>40.5867</v>
      </c>
      <c r="E75" s="14">
        <v>9.8082999999999991</v>
      </c>
      <c r="F75" s="14">
        <v>5.29</v>
      </c>
      <c r="G75" s="14">
        <v>1997</v>
      </c>
      <c r="I75" s="14">
        <v>2003</v>
      </c>
      <c r="J75" s="14">
        <v>6</v>
      </c>
      <c r="O75" s="14">
        <v>1</v>
      </c>
      <c r="Q75" s="14" t="s">
        <v>1060</v>
      </c>
      <c r="R75" s="14" t="s">
        <v>118</v>
      </c>
      <c r="S75" s="14" t="s">
        <v>119</v>
      </c>
      <c r="V75" s="14" t="s">
        <v>634</v>
      </c>
      <c r="W75" s="14" t="s">
        <v>474</v>
      </c>
      <c r="AA75" s="14">
        <v>0</v>
      </c>
      <c r="AB75" s="14">
        <v>4.5999999999999996</v>
      </c>
      <c r="AC75" s="14" t="s">
        <v>205</v>
      </c>
      <c r="AD75" s="14" t="s">
        <v>428</v>
      </c>
      <c r="AJ75" s="15"/>
      <c r="AW75" s="14" t="s">
        <v>552</v>
      </c>
      <c r="AX75" s="14" t="s">
        <v>551</v>
      </c>
      <c r="AY75" s="14">
        <v>2</v>
      </c>
      <c r="BA75" s="14">
        <v>2006</v>
      </c>
      <c r="BH75" s="15"/>
      <c r="BI75" s="14" t="s">
        <v>472</v>
      </c>
      <c r="BJ75" s="14" t="s">
        <v>393</v>
      </c>
      <c r="BU75" s="14" t="s">
        <v>304</v>
      </c>
      <c r="BV75" s="14" t="s">
        <v>725</v>
      </c>
      <c r="BW75" s="36">
        <v>74</v>
      </c>
      <c r="BX75" s="3"/>
      <c r="BY75" s="3"/>
      <c r="BZ75" s="3"/>
      <c r="CA75" s="3"/>
      <c r="CB75" s="3"/>
    </row>
    <row r="76" spans="1:80" s="14" customFormat="1">
      <c r="A76" s="14" t="s">
        <v>402</v>
      </c>
      <c r="B76" s="14" t="s">
        <v>401</v>
      </c>
      <c r="C76" s="14" t="s">
        <v>504</v>
      </c>
      <c r="D76" s="14">
        <v>40.5867</v>
      </c>
      <c r="E76" s="14">
        <v>9.8082999999999991</v>
      </c>
      <c r="F76" s="14">
        <v>5.29</v>
      </c>
      <c r="G76" s="14">
        <v>1997</v>
      </c>
      <c r="I76" s="14">
        <v>2003</v>
      </c>
      <c r="J76" s="14">
        <v>6</v>
      </c>
      <c r="O76" s="14">
        <v>1.5</v>
      </c>
      <c r="Q76" s="14" t="s">
        <v>599</v>
      </c>
      <c r="R76" s="14" t="s">
        <v>553</v>
      </c>
      <c r="S76" s="14" t="s">
        <v>600</v>
      </c>
      <c r="V76" s="14" t="s">
        <v>634</v>
      </c>
      <c r="W76" s="14" t="s">
        <v>439</v>
      </c>
      <c r="X76" s="14" t="s">
        <v>601</v>
      </c>
      <c r="AA76" s="14">
        <v>2.2200000000000002</v>
      </c>
      <c r="AB76" s="14">
        <v>10.37</v>
      </c>
      <c r="AC76" s="14">
        <v>4.6711711711711708</v>
      </c>
      <c r="AD76" s="14" t="s">
        <v>428</v>
      </c>
      <c r="AJ76" s="15"/>
      <c r="AW76" s="14" t="s">
        <v>552</v>
      </c>
      <c r="AX76" s="14" t="s">
        <v>551</v>
      </c>
      <c r="AY76" s="14">
        <v>2</v>
      </c>
      <c r="BA76" s="14">
        <v>2006</v>
      </c>
      <c r="BH76" s="15"/>
      <c r="BI76" s="14" t="s">
        <v>472</v>
      </c>
      <c r="BU76" s="14" t="s">
        <v>305</v>
      </c>
      <c r="BV76" s="14" t="s">
        <v>302</v>
      </c>
      <c r="BW76" s="36">
        <v>75</v>
      </c>
      <c r="BX76" s="3"/>
      <c r="BY76" s="3"/>
      <c r="BZ76" s="3"/>
      <c r="CA76" s="3"/>
      <c r="CB76" s="3"/>
    </row>
    <row r="77" spans="1:80" s="14" customFormat="1">
      <c r="A77" s="14" t="s">
        <v>402</v>
      </c>
      <c r="B77" s="14" t="s">
        <v>401</v>
      </c>
      <c r="C77" s="14" t="s">
        <v>504</v>
      </c>
      <c r="D77" s="14">
        <v>40.5867</v>
      </c>
      <c r="E77" s="14">
        <v>9.8082999999999991</v>
      </c>
      <c r="F77" s="14">
        <v>5.29</v>
      </c>
      <c r="G77" s="14">
        <v>1997</v>
      </c>
      <c r="I77" s="14">
        <v>2003</v>
      </c>
      <c r="J77" s="14">
        <v>6</v>
      </c>
      <c r="Q77" s="14" t="s">
        <v>120</v>
      </c>
      <c r="V77" s="14" t="s">
        <v>513</v>
      </c>
      <c r="W77" s="14" t="s">
        <v>439</v>
      </c>
      <c r="AA77" s="14">
        <v>0.22</v>
      </c>
      <c r="AB77" s="14">
        <v>6.63</v>
      </c>
      <c r="AC77" s="14">
        <v>30.136363636363637</v>
      </c>
      <c r="AD77" s="14" t="s">
        <v>428</v>
      </c>
      <c r="AJ77" s="15"/>
      <c r="AW77" s="14" t="s">
        <v>552</v>
      </c>
      <c r="AX77" s="14" t="s">
        <v>551</v>
      </c>
      <c r="AY77" s="14">
        <v>2</v>
      </c>
      <c r="BA77" s="14">
        <v>2006</v>
      </c>
      <c r="BH77" s="15"/>
      <c r="BI77" s="14" t="s">
        <v>472</v>
      </c>
      <c r="BV77" s="14" t="s">
        <v>302</v>
      </c>
      <c r="BW77" s="36">
        <v>76</v>
      </c>
      <c r="BX77" s="3"/>
      <c r="BY77" s="3"/>
      <c r="BZ77" s="3"/>
      <c r="CA77" s="3"/>
      <c r="CB77" s="3"/>
    </row>
    <row r="78" spans="1:80" s="14" customFormat="1">
      <c r="A78" s="14" t="s">
        <v>402</v>
      </c>
      <c r="B78" s="14" t="s">
        <v>401</v>
      </c>
      <c r="C78" s="14" t="s">
        <v>504</v>
      </c>
      <c r="D78" s="14">
        <v>40.5867</v>
      </c>
      <c r="E78" s="14">
        <v>9.8082999999999991</v>
      </c>
      <c r="F78" s="14">
        <v>5.29</v>
      </c>
      <c r="G78" s="14">
        <v>1997</v>
      </c>
      <c r="I78" s="14">
        <v>2003</v>
      </c>
      <c r="J78" s="14">
        <v>6</v>
      </c>
      <c r="Q78" s="14" t="s">
        <v>121</v>
      </c>
      <c r="V78" s="14" t="s">
        <v>634</v>
      </c>
      <c r="W78" s="14" t="s">
        <v>474</v>
      </c>
      <c r="AA78" s="14">
        <v>0.86</v>
      </c>
      <c r="AB78" s="14">
        <v>2.98</v>
      </c>
      <c r="AC78" s="14">
        <v>3.4651162790697674</v>
      </c>
      <c r="AD78" s="14" t="s">
        <v>428</v>
      </c>
      <c r="AJ78" s="15"/>
      <c r="AW78" s="14" t="s">
        <v>552</v>
      </c>
      <c r="AX78" s="14" t="s">
        <v>551</v>
      </c>
      <c r="AY78" s="14">
        <v>2</v>
      </c>
      <c r="BA78" s="14">
        <v>2006</v>
      </c>
      <c r="BH78" s="15"/>
      <c r="BI78" s="14" t="s">
        <v>472</v>
      </c>
      <c r="BU78" s="14" t="s">
        <v>304</v>
      </c>
      <c r="BV78" s="14" t="s">
        <v>725</v>
      </c>
      <c r="BW78" s="36">
        <v>77</v>
      </c>
      <c r="BX78" s="3"/>
      <c r="BY78" s="3"/>
      <c r="BZ78" s="3"/>
      <c r="CA78" s="3"/>
      <c r="CB78" s="3"/>
    </row>
    <row r="79" spans="1:80" s="14" customFormat="1">
      <c r="A79" s="14" t="s">
        <v>402</v>
      </c>
      <c r="B79" s="14" t="s">
        <v>401</v>
      </c>
      <c r="C79" s="14" t="s">
        <v>504</v>
      </c>
      <c r="D79" s="14">
        <v>40.5867</v>
      </c>
      <c r="E79" s="14">
        <v>9.8082999999999991</v>
      </c>
      <c r="F79" s="14">
        <v>5.29</v>
      </c>
      <c r="G79" s="14">
        <v>1997</v>
      </c>
      <c r="I79" s="14">
        <v>2003</v>
      </c>
      <c r="J79" s="14">
        <v>6</v>
      </c>
      <c r="Q79" s="14" t="s">
        <v>122</v>
      </c>
      <c r="V79" s="14" t="s">
        <v>634</v>
      </c>
      <c r="W79" s="14" t="s">
        <v>474</v>
      </c>
      <c r="AA79" s="14">
        <v>0.1</v>
      </c>
      <c r="AB79" s="14">
        <v>5.17</v>
      </c>
      <c r="AC79" s="14">
        <v>51.7</v>
      </c>
      <c r="AD79" s="14" t="s">
        <v>428</v>
      </c>
      <c r="AJ79" s="15"/>
      <c r="AW79" s="14" t="s">
        <v>552</v>
      </c>
      <c r="AX79" s="14" t="s">
        <v>551</v>
      </c>
      <c r="AY79" s="14">
        <v>2</v>
      </c>
      <c r="BA79" s="14">
        <v>2006</v>
      </c>
      <c r="BH79" s="15"/>
      <c r="BI79" s="14" t="s">
        <v>472</v>
      </c>
      <c r="BU79" s="14" t="s">
        <v>304</v>
      </c>
      <c r="BV79" s="14" t="s">
        <v>725</v>
      </c>
      <c r="BW79" s="36">
        <v>78</v>
      </c>
      <c r="BX79" s="3"/>
      <c r="BY79" s="3"/>
      <c r="BZ79" s="3"/>
      <c r="CA79" s="3"/>
      <c r="CB79" s="3"/>
    </row>
    <row r="80" spans="1:80" s="16" customFormat="1">
      <c r="A80" s="14" t="s">
        <v>402</v>
      </c>
      <c r="B80" s="14" t="s">
        <v>401</v>
      </c>
      <c r="C80" s="14" t="s">
        <v>504</v>
      </c>
      <c r="D80" s="14">
        <v>40.5867</v>
      </c>
      <c r="E80" s="14">
        <v>9.8082999999999991</v>
      </c>
      <c r="F80" s="14">
        <v>5.29</v>
      </c>
      <c r="G80" s="14">
        <v>1997</v>
      </c>
      <c r="H80" s="14"/>
      <c r="I80" s="14">
        <v>2003</v>
      </c>
      <c r="J80" s="14">
        <v>6</v>
      </c>
      <c r="K80" s="14"/>
      <c r="L80" s="14"/>
      <c r="M80" s="14"/>
      <c r="N80" s="14"/>
      <c r="O80" s="14"/>
      <c r="P80" s="14"/>
      <c r="Q80" s="14" t="s">
        <v>512</v>
      </c>
      <c r="R80" s="14"/>
      <c r="S80" s="14"/>
      <c r="T80" s="14"/>
      <c r="U80" s="14"/>
      <c r="V80" s="14" t="s">
        <v>634</v>
      </c>
      <c r="W80" s="14" t="s">
        <v>439</v>
      </c>
      <c r="X80" s="14"/>
      <c r="Y80" s="14"/>
      <c r="Z80" s="14"/>
      <c r="AA80" s="14">
        <v>0</v>
      </c>
      <c r="AB80" s="14">
        <v>2.19</v>
      </c>
      <c r="AC80" s="14" t="s">
        <v>205</v>
      </c>
      <c r="AD80" s="14" t="s">
        <v>428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 t="s">
        <v>552</v>
      </c>
      <c r="AX80" s="14" t="s">
        <v>551</v>
      </c>
      <c r="AY80" s="14">
        <v>2</v>
      </c>
      <c r="AZ80" s="14"/>
      <c r="BA80" s="14">
        <v>2006</v>
      </c>
      <c r="BB80" s="14"/>
      <c r="BC80" s="14"/>
      <c r="BD80" s="14"/>
      <c r="BE80" s="14"/>
      <c r="BF80" s="14"/>
      <c r="BG80" s="14"/>
      <c r="BH80" s="14"/>
      <c r="BI80" s="14" t="s">
        <v>472</v>
      </c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 t="s">
        <v>302</v>
      </c>
      <c r="BW80" s="36">
        <v>79</v>
      </c>
      <c r="BX80" s="3"/>
      <c r="BY80" s="3"/>
      <c r="BZ80" s="3"/>
      <c r="CA80" s="3"/>
      <c r="CB80" s="3"/>
    </row>
    <row r="81" spans="1:80" s="14" customFormat="1">
      <c r="A81" s="14" t="s">
        <v>402</v>
      </c>
      <c r="B81" s="14" t="s">
        <v>401</v>
      </c>
      <c r="C81" s="14" t="s">
        <v>504</v>
      </c>
      <c r="D81" s="14">
        <v>40.5867</v>
      </c>
      <c r="E81" s="14">
        <v>9.8082999999999991</v>
      </c>
      <c r="F81" s="14">
        <v>5.29</v>
      </c>
      <c r="G81" s="14">
        <v>1997</v>
      </c>
      <c r="I81" s="14">
        <v>2003</v>
      </c>
      <c r="J81" s="14">
        <v>6</v>
      </c>
      <c r="Q81" s="14" t="s">
        <v>123</v>
      </c>
      <c r="V81" s="14" t="s">
        <v>634</v>
      </c>
      <c r="W81" s="14" t="s">
        <v>474</v>
      </c>
      <c r="AA81" s="14">
        <v>4.62</v>
      </c>
      <c r="AB81" s="14">
        <v>4.3</v>
      </c>
      <c r="AC81" s="14">
        <v>0.93073593073593064</v>
      </c>
      <c r="AD81" s="14" t="s">
        <v>430</v>
      </c>
      <c r="AW81" s="14" t="s">
        <v>552</v>
      </c>
      <c r="AX81" s="14" t="s">
        <v>551</v>
      </c>
      <c r="AY81" s="14">
        <v>2</v>
      </c>
      <c r="BA81" s="14">
        <v>2006</v>
      </c>
      <c r="BI81" s="14" t="s">
        <v>472</v>
      </c>
      <c r="BU81" s="14" t="s">
        <v>304</v>
      </c>
      <c r="BV81" s="14" t="s">
        <v>725</v>
      </c>
      <c r="BW81" s="36">
        <v>80</v>
      </c>
      <c r="BX81" s="3"/>
      <c r="BY81" s="3"/>
      <c r="BZ81" s="3"/>
      <c r="CA81" s="3"/>
      <c r="CB81" s="3"/>
    </row>
    <row r="82" spans="1:80" s="14" customFormat="1">
      <c r="A82" s="14" t="s">
        <v>402</v>
      </c>
      <c r="B82" s="14" t="s">
        <v>401</v>
      </c>
      <c r="C82" s="14" t="s">
        <v>504</v>
      </c>
      <c r="D82" s="14">
        <v>40.5867</v>
      </c>
      <c r="E82" s="14">
        <v>9.8082999999999991</v>
      </c>
      <c r="F82" s="14">
        <v>5.29</v>
      </c>
      <c r="G82" s="14">
        <v>1997</v>
      </c>
      <c r="I82" s="14">
        <v>2003</v>
      </c>
      <c r="J82" s="14">
        <v>6</v>
      </c>
      <c r="O82" s="14">
        <v>1.5</v>
      </c>
      <c r="Q82" s="14" t="s">
        <v>32</v>
      </c>
      <c r="R82" s="14" t="s">
        <v>124</v>
      </c>
      <c r="S82" s="14" t="s">
        <v>600</v>
      </c>
      <c r="V82" s="14" t="s">
        <v>634</v>
      </c>
      <c r="W82" s="14" t="s">
        <v>474</v>
      </c>
      <c r="AA82" s="14">
        <v>3.87</v>
      </c>
      <c r="AB82" s="14">
        <v>5.23</v>
      </c>
      <c r="AC82" s="14">
        <v>1.351421188630491</v>
      </c>
      <c r="AD82" s="14" t="s">
        <v>428</v>
      </c>
      <c r="AW82" s="14" t="s">
        <v>552</v>
      </c>
      <c r="AX82" s="14" t="s">
        <v>551</v>
      </c>
      <c r="AY82" s="14">
        <v>2</v>
      </c>
      <c r="BA82" s="14">
        <v>2006</v>
      </c>
      <c r="BI82" s="14" t="s">
        <v>472</v>
      </c>
      <c r="BU82" s="14" t="s">
        <v>304</v>
      </c>
      <c r="BV82" s="14" t="s">
        <v>725</v>
      </c>
      <c r="BW82" s="36">
        <v>81</v>
      </c>
      <c r="BX82" s="3"/>
      <c r="BY82" s="3"/>
      <c r="BZ82" s="3"/>
      <c r="CA82" s="3"/>
      <c r="CB82" s="3"/>
    </row>
    <row r="83" spans="1:80" s="14" customFormat="1">
      <c r="A83" s="14" t="s">
        <v>402</v>
      </c>
      <c r="B83" s="14" t="s">
        <v>401</v>
      </c>
      <c r="C83" s="14" t="s">
        <v>504</v>
      </c>
      <c r="D83" s="14">
        <v>40.5867</v>
      </c>
      <c r="E83" s="14">
        <v>9.8082999999999991</v>
      </c>
      <c r="F83" s="14">
        <v>5.29</v>
      </c>
      <c r="G83" s="14">
        <v>1997</v>
      </c>
      <c r="I83" s="14">
        <v>2003</v>
      </c>
      <c r="J83" s="14">
        <v>6</v>
      </c>
      <c r="Q83" s="14" t="s">
        <v>125</v>
      </c>
      <c r="W83" s="14" t="s">
        <v>439</v>
      </c>
      <c r="AA83" s="14">
        <v>2.2000000000000002</v>
      </c>
      <c r="AB83" s="14">
        <v>3.13</v>
      </c>
      <c r="AC83" s="14">
        <v>1.4227272727272726</v>
      </c>
      <c r="AD83" s="14" t="s">
        <v>428</v>
      </c>
      <c r="AW83" s="14" t="s">
        <v>552</v>
      </c>
      <c r="AX83" s="14" t="s">
        <v>551</v>
      </c>
      <c r="AY83" s="14">
        <v>2</v>
      </c>
      <c r="BA83" s="14">
        <v>2006</v>
      </c>
      <c r="BI83" s="14" t="s">
        <v>472</v>
      </c>
      <c r="BV83" s="14" t="s">
        <v>302</v>
      </c>
      <c r="BW83" s="36">
        <v>82</v>
      </c>
      <c r="BX83" s="3"/>
      <c r="BY83" s="3"/>
      <c r="BZ83" s="3"/>
      <c r="CA83" s="3"/>
      <c r="CB83" s="3"/>
    </row>
    <row r="84" spans="1:80" s="14" customFormat="1">
      <c r="A84" s="14" t="s">
        <v>402</v>
      </c>
      <c r="B84" s="14" t="s">
        <v>401</v>
      </c>
      <c r="C84" s="14" t="s">
        <v>504</v>
      </c>
      <c r="D84" s="14">
        <v>40.5867</v>
      </c>
      <c r="E84" s="14">
        <v>9.8082999999999991</v>
      </c>
      <c r="F84" s="14">
        <v>5.29</v>
      </c>
      <c r="G84" s="14">
        <v>1997</v>
      </c>
      <c r="I84" s="14">
        <v>2003</v>
      </c>
      <c r="J84" s="14">
        <v>6</v>
      </c>
      <c r="Q84" s="14" t="s">
        <v>126</v>
      </c>
      <c r="V84" s="14" t="s">
        <v>634</v>
      </c>
      <c r="W84" s="14" t="s">
        <v>474</v>
      </c>
      <c r="AA84" s="14">
        <v>2.42</v>
      </c>
      <c r="AB84" s="14">
        <v>1.67</v>
      </c>
      <c r="AC84" s="14">
        <v>0.69008264462809921</v>
      </c>
      <c r="AD84" s="14" t="s">
        <v>430</v>
      </c>
      <c r="AW84" s="14" t="s">
        <v>552</v>
      </c>
      <c r="AX84" s="14" t="s">
        <v>551</v>
      </c>
      <c r="AY84" s="14">
        <v>2</v>
      </c>
      <c r="BA84" s="14">
        <v>2006</v>
      </c>
      <c r="BI84" s="14" t="s">
        <v>472</v>
      </c>
      <c r="BU84" s="14" t="s">
        <v>304</v>
      </c>
      <c r="BV84" s="14" t="s">
        <v>725</v>
      </c>
      <c r="BW84" s="36">
        <v>83</v>
      </c>
      <c r="BX84" s="3"/>
      <c r="BY84" s="3"/>
      <c r="BZ84" s="3"/>
      <c r="CA84" s="3"/>
      <c r="CB84" s="3"/>
    </row>
    <row r="85" spans="1:80" s="14" customFormat="1">
      <c r="A85" s="14" t="s">
        <v>402</v>
      </c>
      <c r="B85" s="14" t="s">
        <v>401</v>
      </c>
      <c r="C85" s="14" t="s">
        <v>504</v>
      </c>
      <c r="D85" s="14">
        <v>40.5867</v>
      </c>
      <c r="E85" s="14">
        <v>9.8082999999999991</v>
      </c>
      <c r="F85" s="14">
        <v>5.29</v>
      </c>
      <c r="G85" s="14">
        <v>1997</v>
      </c>
      <c r="I85" s="14">
        <v>2003</v>
      </c>
      <c r="J85" s="14">
        <v>6</v>
      </c>
      <c r="O85" s="14">
        <v>1.5</v>
      </c>
      <c r="Q85" s="14" t="s">
        <v>534</v>
      </c>
      <c r="R85" s="14" t="s">
        <v>127</v>
      </c>
      <c r="S85" s="14" t="s">
        <v>600</v>
      </c>
      <c r="V85" s="14" t="s">
        <v>184</v>
      </c>
      <c r="W85" s="14" t="s">
        <v>439</v>
      </c>
      <c r="AA85" s="14">
        <v>3.52</v>
      </c>
      <c r="AB85" s="14">
        <v>13.57</v>
      </c>
      <c r="AC85" s="14">
        <v>3.8551136363636362</v>
      </c>
      <c r="AD85" s="14" t="s">
        <v>428</v>
      </c>
      <c r="AJ85" s="15"/>
      <c r="AW85" s="14" t="s">
        <v>552</v>
      </c>
      <c r="AX85" s="14" t="s">
        <v>551</v>
      </c>
      <c r="AY85" s="14">
        <v>2</v>
      </c>
      <c r="BA85" s="14">
        <v>2006</v>
      </c>
      <c r="BH85" s="15"/>
      <c r="BI85" s="14" t="s">
        <v>472</v>
      </c>
      <c r="BV85" s="14" t="s">
        <v>302</v>
      </c>
      <c r="BW85" s="36">
        <v>84</v>
      </c>
      <c r="BX85" s="3"/>
      <c r="BY85" s="3"/>
      <c r="BZ85" s="3"/>
      <c r="CA85" s="3"/>
      <c r="CB85" s="3"/>
    </row>
    <row r="86" spans="1:80" s="14" customFormat="1">
      <c r="A86" s="14" t="s">
        <v>402</v>
      </c>
      <c r="B86" s="14" t="s">
        <v>401</v>
      </c>
      <c r="C86" s="14" t="s">
        <v>504</v>
      </c>
      <c r="D86" s="14">
        <v>40.5867</v>
      </c>
      <c r="E86" s="14">
        <v>9.8082999999999991</v>
      </c>
      <c r="F86" s="14">
        <v>5.29</v>
      </c>
      <c r="G86" s="14">
        <v>1997</v>
      </c>
      <c r="I86" s="14">
        <v>2003</v>
      </c>
      <c r="J86" s="14">
        <v>6</v>
      </c>
      <c r="Q86" s="14" t="s">
        <v>128</v>
      </c>
      <c r="V86" s="14" t="s">
        <v>634</v>
      </c>
      <c r="W86" s="14" t="s">
        <v>474</v>
      </c>
      <c r="AA86" s="14">
        <v>5.13</v>
      </c>
      <c r="AB86" s="14">
        <v>5.13</v>
      </c>
      <c r="AC86" s="14">
        <v>1</v>
      </c>
      <c r="AD86" s="15">
        <v>0</v>
      </c>
      <c r="AJ86" s="15"/>
      <c r="AW86" s="14" t="s">
        <v>552</v>
      </c>
      <c r="AX86" s="14" t="s">
        <v>551</v>
      </c>
      <c r="AY86" s="14">
        <v>2</v>
      </c>
      <c r="BA86" s="14">
        <v>2006</v>
      </c>
      <c r="BH86" s="15"/>
      <c r="BI86" s="14" t="s">
        <v>472</v>
      </c>
      <c r="BU86" s="14" t="s">
        <v>304</v>
      </c>
      <c r="BV86" s="14" t="s">
        <v>725</v>
      </c>
      <c r="BW86" s="36">
        <v>85</v>
      </c>
      <c r="BX86" s="3"/>
      <c r="BY86" s="3"/>
      <c r="BZ86" s="3"/>
      <c r="CA86" s="3"/>
      <c r="CB86" s="3"/>
    </row>
    <row r="87" spans="1:80" s="14" customFormat="1">
      <c r="A87" s="16" t="s">
        <v>402</v>
      </c>
      <c r="B87" s="16" t="s">
        <v>401</v>
      </c>
      <c r="C87" s="16" t="s">
        <v>504</v>
      </c>
      <c r="D87" s="16">
        <v>40.5867</v>
      </c>
      <c r="E87" s="16">
        <v>9.8082999999999991</v>
      </c>
      <c r="F87" s="16">
        <v>5.29</v>
      </c>
      <c r="G87" s="16">
        <v>1997</v>
      </c>
      <c r="H87" s="16"/>
      <c r="I87" s="16">
        <v>2003</v>
      </c>
      <c r="J87" s="16">
        <v>6</v>
      </c>
      <c r="K87" s="16" t="s">
        <v>597</v>
      </c>
      <c r="L87" s="16"/>
      <c r="M87" s="16"/>
      <c r="N87" s="16"/>
      <c r="O87" s="16" t="s">
        <v>891</v>
      </c>
      <c r="P87" s="16"/>
      <c r="Q87" s="16" t="s">
        <v>651</v>
      </c>
      <c r="R87" s="16" t="s">
        <v>892</v>
      </c>
      <c r="S87" s="16"/>
      <c r="T87" s="16" t="s">
        <v>393</v>
      </c>
      <c r="U87" s="16"/>
      <c r="V87" s="16"/>
      <c r="W87" s="16"/>
      <c r="X87" s="16"/>
      <c r="Y87" s="16"/>
      <c r="Z87" s="16"/>
      <c r="AA87" s="16"/>
      <c r="AB87" s="16"/>
      <c r="AC87" s="16">
        <v>8.4981202086243073</v>
      </c>
      <c r="AD87" s="17"/>
      <c r="AE87" s="16"/>
      <c r="AF87" s="16"/>
      <c r="AG87" s="16"/>
      <c r="AH87" s="16"/>
      <c r="AI87" s="16"/>
      <c r="AJ87" s="17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 t="s">
        <v>552</v>
      </c>
      <c r="AX87" s="16"/>
      <c r="AY87" s="16">
        <v>2</v>
      </c>
      <c r="AZ87" s="16"/>
      <c r="BA87" s="16">
        <v>2006</v>
      </c>
      <c r="BB87" s="16"/>
      <c r="BC87" s="16"/>
      <c r="BD87" s="16"/>
      <c r="BE87" s="16"/>
      <c r="BF87" s="16"/>
      <c r="BG87" s="16"/>
      <c r="BH87" s="17"/>
      <c r="BI87" s="16" t="s">
        <v>472</v>
      </c>
      <c r="BJ87" s="16"/>
      <c r="BK87" s="16"/>
      <c r="BL87" s="16" t="s">
        <v>393</v>
      </c>
      <c r="BM87" s="16"/>
      <c r="BN87" s="16"/>
      <c r="BO87" s="16"/>
      <c r="BP87" s="16"/>
      <c r="BQ87" s="16"/>
      <c r="BR87" s="16"/>
      <c r="BS87" s="16"/>
      <c r="BT87" s="16"/>
      <c r="BU87" s="16"/>
      <c r="BV87" s="16" t="s">
        <v>1041</v>
      </c>
      <c r="BW87" s="36">
        <v>86</v>
      </c>
      <c r="BX87" s="3"/>
      <c r="BY87" s="3"/>
      <c r="BZ87" s="3"/>
      <c r="CA87" s="3"/>
      <c r="CB87" s="3"/>
    </row>
    <row r="88" spans="1:80" s="14" customFormat="1">
      <c r="A88" s="26" t="s">
        <v>555</v>
      </c>
      <c r="B88" s="26" t="s">
        <v>556</v>
      </c>
      <c r="C88" s="26" t="s">
        <v>558</v>
      </c>
      <c r="D88" s="26">
        <v>-22.33</v>
      </c>
      <c r="E88" s="26">
        <v>166.3</v>
      </c>
      <c r="F88" s="26">
        <v>8.5</v>
      </c>
      <c r="G88" s="26">
        <v>1989</v>
      </c>
      <c r="H88" s="26">
        <v>1989</v>
      </c>
      <c r="I88" s="26"/>
      <c r="J88" s="26">
        <v>9</v>
      </c>
      <c r="K88" s="26"/>
      <c r="L88" s="26"/>
      <c r="M88" s="26"/>
      <c r="N88" s="26"/>
      <c r="O88" s="26">
        <v>110</v>
      </c>
      <c r="P88" s="26"/>
      <c r="Q88" s="26" t="s">
        <v>557</v>
      </c>
      <c r="R88" s="26"/>
      <c r="S88" s="26"/>
      <c r="T88" s="26"/>
      <c r="U88" s="26"/>
      <c r="V88" s="26"/>
      <c r="W88" s="26"/>
      <c r="X88" s="26" t="s">
        <v>399</v>
      </c>
      <c r="Y88" s="26"/>
      <c r="Z88" s="26"/>
      <c r="AA88" s="26">
        <v>11.2</v>
      </c>
      <c r="AB88" s="26">
        <v>20.9</v>
      </c>
      <c r="AC88" s="26">
        <v>1.8660714285714286</v>
      </c>
      <c r="AD88" s="31" t="s">
        <v>428</v>
      </c>
      <c r="AE88" s="26"/>
      <c r="AF88" s="26"/>
      <c r="AG88" s="26">
        <v>8.9499999999999993</v>
      </c>
      <c r="AH88" s="26">
        <v>20</v>
      </c>
      <c r="AI88" s="26">
        <v>2.2346368715083802</v>
      </c>
      <c r="AJ88" s="31" t="s">
        <v>428</v>
      </c>
      <c r="AK88" s="26"/>
      <c r="AL88" s="26"/>
      <c r="AM88" s="26"/>
      <c r="AN88" s="26"/>
      <c r="AO88" s="26"/>
      <c r="AP88" s="26"/>
      <c r="AQ88" s="26"/>
      <c r="AR88" s="26"/>
      <c r="AS88" s="26">
        <v>20.25</v>
      </c>
      <c r="AT88" s="26">
        <v>24.9</v>
      </c>
      <c r="AU88" s="26">
        <v>1.2296296296296296</v>
      </c>
      <c r="AV88" s="26" t="s">
        <v>428</v>
      </c>
      <c r="AW88" s="26" t="s">
        <v>554</v>
      </c>
      <c r="AX88" s="26" t="s">
        <v>718</v>
      </c>
      <c r="AY88" s="26"/>
      <c r="AZ88" s="26" t="s">
        <v>561</v>
      </c>
      <c r="BA88" s="26">
        <v>2005</v>
      </c>
      <c r="BB88" s="26"/>
      <c r="BC88" s="26"/>
      <c r="BD88" s="26"/>
      <c r="BE88" s="26"/>
      <c r="BF88" s="26"/>
      <c r="BG88" s="26"/>
      <c r="BH88" s="31"/>
      <c r="BI88" s="26" t="s">
        <v>471</v>
      </c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 t="s">
        <v>301</v>
      </c>
      <c r="BW88" s="36">
        <v>87</v>
      </c>
      <c r="BX88" s="3"/>
      <c r="BY88" s="3"/>
      <c r="BZ88" s="3"/>
      <c r="CA88" s="3"/>
      <c r="CB88" s="3"/>
    </row>
    <row r="89" spans="1:80" s="14" customFormat="1">
      <c r="A89" s="26" t="s">
        <v>555</v>
      </c>
      <c r="B89" s="26" t="s">
        <v>556</v>
      </c>
      <c r="C89" s="26" t="s">
        <v>558</v>
      </c>
      <c r="D89" s="26">
        <v>-22.33</v>
      </c>
      <c r="E89" s="26">
        <v>166.3</v>
      </c>
      <c r="F89" s="26">
        <v>8.5</v>
      </c>
      <c r="G89" s="26">
        <v>1989</v>
      </c>
      <c r="H89" s="26">
        <v>1989</v>
      </c>
      <c r="I89" s="26"/>
      <c r="J89" s="26">
        <v>9</v>
      </c>
      <c r="K89" s="26"/>
      <c r="L89" s="26"/>
      <c r="M89" s="26"/>
      <c r="N89" s="26"/>
      <c r="O89" s="26"/>
      <c r="P89" s="26"/>
      <c r="Q89" s="26" t="s">
        <v>559</v>
      </c>
      <c r="R89" s="26"/>
      <c r="S89" s="26"/>
      <c r="T89" s="26"/>
      <c r="U89" s="26"/>
      <c r="V89" s="26"/>
      <c r="W89" s="26"/>
      <c r="X89" s="26" t="s">
        <v>1023</v>
      </c>
      <c r="Y89" s="26"/>
      <c r="Z89" s="26"/>
      <c r="AA89" s="26">
        <v>20.85</v>
      </c>
      <c r="AB89" s="26">
        <v>20.9</v>
      </c>
      <c r="AC89" s="26">
        <v>1.0023980815347719</v>
      </c>
      <c r="AD89" s="31"/>
      <c r="AE89" s="26"/>
      <c r="AF89" s="26"/>
      <c r="AG89" s="26">
        <v>13.6</v>
      </c>
      <c r="AH89" s="26">
        <v>20</v>
      </c>
      <c r="AI89" s="26">
        <v>1.4705882352941178</v>
      </c>
      <c r="AJ89" s="31" t="s">
        <v>428</v>
      </c>
      <c r="AK89" s="26"/>
      <c r="AL89" s="26"/>
      <c r="AM89" s="26"/>
      <c r="AN89" s="26"/>
      <c r="AO89" s="26"/>
      <c r="AP89" s="26"/>
      <c r="AQ89" s="26"/>
      <c r="AR89" s="26"/>
      <c r="AS89" s="26">
        <v>21.35</v>
      </c>
      <c r="AT89" s="26">
        <v>23.8</v>
      </c>
      <c r="AU89" s="26">
        <v>1.1147540983606556</v>
      </c>
      <c r="AV89" s="26" t="s">
        <v>428</v>
      </c>
      <c r="AW89" s="26" t="s">
        <v>554</v>
      </c>
      <c r="AX89" s="26" t="s">
        <v>718</v>
      </c>
      <c r="AY89" s="26"/>
      <c r="AZ89" s="26" t="s">
        <v>33</v>
      </c>
      <c r="BA89" s="26">
        <v>2005</v>
      </c>
      <c r="BB89" s="26"/>
      <c r="BC89" s="26"/>
      <c r="BD89" s="26"/>
      <c r="BE89" s="26"/>
      <c r="BF89" s="26"/>
      <c r="BG89" s="26"/>
      <c r="BH89" s="31"/>
      <c r="BI89" s="26" t="s">
        <v>471</v>
      </c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 t="s">
        <v>301</v>
      </c>
      <c r="BW89" s="36">
        <v>88</v>
      </c>
      <c r="BX89" s="3"/>
      <c r="BY89" s="3"/>
      <c r="BZ89" s="3"/>
      <c r="CA89" s="3"/>
      <c r="CB89" s="3"/>
    </row>
    <row r="90" spans="1:80" s="16" customFormat="1">
      <c r="A90" s="29" t="s">
        <v>555</v>
      </c>
      <c r="B90" s="29" t="s">
        <v>556</v>
      </c>
      <c r="C90" s="29" t="s">
        <v>558</v>
      </c>
      <c r="D90" s="29">
        <v>-22.33</v>
      </c>
      <c r="E90" s="29">
        <v>166.3</v>
      </c>
      <c r="F90" s="16">
        <v>8.5</v>
      </c>
      <c r="G90" s="29">
        <v>1989</v>
      </c>
      <c r="H90" s="29">
        <v>1989</v>
      </c>
      <c r="J90" s="29">
        <v>9</v>
      </c>
      <c r="Q90" s="16" t="s">
        <v>651</v>
      </c>
      <c r="R90" s="16" t="s">
        <v>893</v>
      </c>
      <c r="T90" s="16" t="s">
        <v>393</v>
      </c>
      <c r="Y90" s="18"/>
      <c r="Z90" s="18"/>
      <c r="AA90" s="18"/>
      <c r="AB90" s="18"/>
      <c r="AC90" s="16">
        <f>AVERAGE(AC88:AC89)</f>
        <v>1.4342347550531003</v>
      </c>
      <c r="AD90" s="17"/>
      <c r="AI90" s="16">
        <v>1.852612553401249</v>
      </c>
      <c r="AJ90" s="17"/>
      <c r="AQ90" s="18"/>
      <c r="AR90" s="18"/>
      <c r="AS90" s="18"/>
      <c r="AT90" s="18"/>
      <c r="AU90" s="16">
        <v>1.1721918639951427</v>
      </c>
      <c r="AW90" s="29" t="s">
        <v>554</v>
      </c>
      <c r="AX90" s="29"/>
      <c r="BA90" s="29">
        <v>2005</v>
      </c>
      <c r="BB90" s="29"/>
      <c r="BC90" s="29"/>
      <c r="BD90" s="29"/>
      <c r="BE90" s="29"/>
      <c r="BF90" s="29"/>
      <c r="BG90" s="29"/>
      <c r="BH90" s="30"/>
      <c r="BI90" s="29" t="s">
        <v>471</v>
      </c>
      <c r="BL90" s="16" t="s">
        <v>393</v>
      </c>
      <c r="BW90" s="36">
        <v>89</v>
      </c>
      <c r="BX90" s="3"/>
      <c r="BY90" s="3"/>
      <c r="BZ90" s="3"/>
      <c r="CA90" s="3"/>
      <c r="CB90" s="3"/>
    </row>
    <row r="91" spans="1:80" s="36" customFormat="1">
      <c r="A91" s="39" t="s">
        <v>563</v>
      </c>
      <c r="B91" s="36" t="s">
        <v>491</v>
      </c>
      <c r="C91" s="36" t="s">
        <v>492</v>
      </c>
      <c r="D91" s="36">
        <v>43.4</v>
      </c>
      <c r="E91" s="36">
        <v>5.0999999999999996</v>
      </c>
      <c r="F91" s="36">
        <v>2.1</v>
      </c>
      <c r="G91" s="36">
        <v>1995</v>
      </c>
      <c r="H91" s="36">
        <v>1995</v>
      </c>
      <c r="I91" s="36">
        <v>2001</v>
      </c>
      <c r="J91" s="36">
        <v>6</v>
      </c>
      <c r="K91" s="36" t="s">
        <v>564</v>
      </c>
      <c r="L91" s="36" t="s">
        <v>404</v>
      </c>
      <c r="Q91" s="36" t="s">
        <v>565</v>
      </c>
      <c r="T91" s="36" t="s">
        <v>393</v>
      </c>
      <c r="Y91" s="40">
        <v>108.21</v>
      </c>
      <c r="Z91" s="40">
        <v>135.91999999999999</v>
      </c>
      <c r="AA91" s="40">
        <v>97.58</v>
      </c>
      <c r="AB91" s="40">
        <v>264.70999999999998</v>
      </c>
      <c r="AC91" s="45">
        <v>2.1597006820500493</v>
      </c>
      <c r="AD91" s="38"/>
      <c r="AJ91" s="38"/>
      <c r="AQ91" s="40">
        <v>9.92</v>
      </c>
      <c r="AR91" s="40">
        <v>8.7100000000000009</v>
      </c>
      <c r="AS91" s="40">
        <v>5.12</v>
      </c>
      <c r="AT91" s="40">
        <v>9.8699999999999992</v>
      </c>
      <c r="AU91" s="45">
        <v>2.1955367393800227</v>
      </c>
      <c r="AW91" s="36" t="s">
        <v>562</v>
      </c>
      <c r="AX91" s="36" t="s">
        <v>923</v>
      </c>
      <c r="AY91" s="36">
        <v>3</v>
      </c>
      <c r="AZ91" s="36" t="s">
        <v>34</v>
      </c>
      <c r="BA91" s="36">
        <v>2006</v>
      </c>
      <c r="BH91" s="38"/>
      <c r="BI91" s="36" t="s">
        <v>472</v>
      </c>
      <c r="BL91" s="36" t="s">
        <v>393</v>
      </c>
      <c r="BM91" s="36" t="s">
        <v>393</v>
      </c>
      <c r="BO91" s="36" t="s">
        <v>393</v>
      </c>
      <c r="BP91" s="36" t="s">
        <v>393</v>
      </c>
      <c r="BV91" s="36" t="s">
        <v>301</v>
      </c>
      <c r="BW91" s="36">
        <v>90</v>
      </c>
    </row>
    <row r="92" spans="1:80" s="14" customFormat="1">
      <c r="A92" s="14" t="s">
        <v>575</v>
      </c>
      <c r="C92" s="14" t="s">
        <v>546</v>
      </c>
      <c r="D92" s="14">
        <v>-34.023000000000003</v>
      </c>
      <c r="E92" s="14">
        <v>23.884</v>
      </c>
      <c r="F92" s="14">
        <v>300</v>
      </c>
      <c r="G92" s="14">
        <v>1978</v>
      </c>
      <c r="H92" s="14">
        <v>1978</v>
      </c>
      <c r="I92" s="14" t="s">
        <v>576</v>
      </c>
      <c r="J92" s="14">
        <v>18</v>
      </c>
      <c r="O92" s="14">
        <v>1</v>
      </c>
      <c r="Q92" s="14" t="s">
        <v>475</v>
      </c>
      <c r="R92" s="14" t="s">
        <v>577</v>
      </c>
      <c r="S92" s="14" t="s">
        <v>211</v>
      </c>
      <c r="V92" s="14" t="s">
        <v>197</v>
      </c>
      <c r="X92" s="14" t="s">
        <v>179</v>
      </c>
      <c r="AA92" s="14">
        <v>3.14</v>
      </c>
      <c r="AB92" s="14">
        <v>16.72</v>
      </c>
      <c r="AC92" s="14">
        <v>5.3248407643312099</v>
      </c>
      <c r="AD92" s="15" t="s">
        <v>428</v>
      </c>
      <c r="AG92" s="14">
        <v>1.25</v>
      </c>
      <c r="AH92" s="14">
        <v>13.04</v>
      </c>
      <c r="AI92" s="14">
        <v>10.431999999999999</v>
      </c>
      <c r="AJ92" s="15" t="s">
        <v>428</v>
      </c>
      <c r="AM92" s="14">
        <v>226</v>
      </c>
      <c r="AN92" s="14">
        <v>284</v>
      </c>
      <c r="AO92" s="14">
        <v>1.2566371681415929</v>
      </c>
      <c r="AP92" s="15" t="s">
        <v>428</v>
      </c>
      <c r="AW92" s="14" t="s">
        <v>574</v>
      </c>
      <c r="AX92" s="14" t="s">
        <v>595</v>
      </c>
      <c r="AY92" s="14">
        <v>4</v>
      </c>
      <c r="AZ92" s="14" t="s">
        <v>584</v>
      </c>
      <c r="BA92" s="14">
        <v>2002</v>
      </c>
      <c r="BB92" s="14" t="s">
        <v>583</v>
      </c>
      <c r="BE92" s="14">
        <v>6.8</v>
      </c>
      <c r="BF92" s="14">
        <v>12.4</v>
      </c>
      <c r="BG92" s="14">
        <f>BF92/BE92</f>
        <v>1.8235294117647061</v>
      </c>
      <c r="BH92" s="15" t="s">
        <v>428</v>
      </c>
      <c r="BI92" s="14" t="s">
        <v>472</v>
      </c>
      <c r="BJ92" s="14" t="s">
        <v>393</v>
      </c>
      <c r="BS92" s="14">
        <v>45</v>
      </c>
      <c r="BT92" s="14" t="s">
        <v>177</v>
      </c>
      <c r="BU92" s="14" t="s">
        <v>178</v>
      </c>
      <c r="BV92" s="14" t="s">
        <v>301</v>
      </c>
      <c r="BW92" s="36">
        <v>91</v>
      </c>
      <c r="BX92" s="3"/>
      <c r="BY92" s="3"/>
      <c r="BZ92" s="3"/>
      <c r="CA92" s="3"/>
      <c r="CB92" s="3"/>
    </row>
    <row r="93" spans="1:80" s="14" customFormat="1">
      <c r="A93" s="14" t="s">
        <v>575</v>
      </c>
      <c r="C93" s="14" t="s">
        <v>546</v>
      </c>
      <c r="D93" s="14">
        <v>-34.023000000000003</v>
      </c>
      <c r="E93" s="14">
        <v>23.884</v>
      </c>
      <c r="F93" s="14">
        <v>300</v>
      </c>
      <c r="G93" s="14">
        <v>1978</v>
      </c>
      <c r="H93" s="14">
        <v>1978</v>
      </c>
      <c r="I93" s="14" t="s">
        <v>576</v>
      </c>
      <c r="J93" s="14">
        <v>18</v>
      </c>
      <c r="O93" s="14">
        <v>1</v>
      </c>
      <c r="Q93" s="14" t="s">
        <v>475</v>
      </c>
      <c r="R93" s="14" t="s">
        <v>577</v>
      </c>
      <c r="S93" s="14" t="s">
        <v>579</v>
      </c>
      <c r="V93" s="14" t="s">
        <v>197</v>
      </c>
      <c r="X93" s="14" t="s">
        <v>180</v>
      </c>
      <c r="AA93" s="14">
        <v>0.56999999999999995</v>
      </c>
      <c r="AB93" s="14">
        <v>4.5</v>
      </c>
      <c r="AC93" s="14">
        <v>7.8947368421052637</v>
      </c>
      <c r="AD93" s="15" t="s">
        <v>428</v>
      </c>
      <c r="AG93" s="14">
        <v>0.6</v>
      </c>
      <c r="AH93" s="14">
        <v>4.1900000000000004</v>
      </c>
      <c r="AI93" s="14">
        <v>6.9833333333333343</v>
      </c>
      <c r="AJ93" s="15" t="s">
        <v>428</v>
      </c>
      <c r="AM93" s="14">
        <v>248</v>
      </c>
      <c r="AN93" s="14">
        <v>303</v>
      </c>
      <c r="AO93" s="14">
        <v>1.221774193548387</v>
      </c>
      <c r="AP93" s="15" t="s">
        <v>428</v>
      </c>
      <c r="AW93" s="14" t="s">
        <v>574</v>
      </c>
      <c r="AX93" s="14" t="s">
        <v>595</v>
      </c>
      <c r="AY93" s="14">
        <v>4</v>
      </c>
      <c r="BA93" s="14">
        <v>2002</v>
      </c>
      <c r="BB93" s="14" t="s">
        <v>583</v>
      </c>
      <c r="BE93" s="14">
        <v>8.5</v>
      </c>
      <c r="BF93" s="14">
        <v>11.3</v>
      </c>
      <c r="BG93" s="14">
        <f>BF93/BE93</f>
        <v>1.3294117647058825</v>
      </c>
      <c r="BH93" s="15" t="s">
        <v>428</v>
      </c>
      <c r="BI93" s="14" t="s">
        <v>472</v>
      </c>
      <c r="BJ93" s="14" t="s">
        <v>393</v>
      </c>
      <c r="BS93" s="14">
        <v>60</v>
      </c>
      <c r="BT93" s="14" t="s">
        <v>177</v>
      </c>
      <c r="BU93" s="14" t="s">
        <v>201</v>
      </c>
      <c r="BV93" s="14" t="s">
        <v>301</v>
      </c>
      <c r="BW93" s="36">
        <v>92</v>
      </c>
      <c r="BX93" s="3"/>
      <c r="BY93" s="3"/>
      <c r="BZ93" s="3"/>
      <c r="CA93" s="3"/>
      <c r="CB93" s="3"/>
    </row>
    <row r="94" spans="1:80" s="14" customFormat="1">
      <c r="A94" s="14" t="s">
        <v>575</v>
      </c>
      <c r="C94" s="14" t="s">
        <v>546</v>
      </c>
      <c r="D94" s="14">
        <v>-34.023000000000003</v>
      </c>
      <c r="E94" s="14">
        <v>23.884</v>
      </c>
      <c r="F94" s="14">
        <v>300</v>
      </c>
      <c r="G94" s="14">
        <v>1978</v>
      </c>
      <c r="H94" s="14">
        <v>1978</v>
      </c>
      <c r="I94" s="14" t="s">
        <v>576</v>
      </c>
      <c r="J94" s="14">
        <v>18</v>
      </c>
      <c r="O94" s="14">
        <v>1</v>
      </c>
      <c r="Q94" s="14" t="s">
        <v>475</v>
      </c>
      <c r="R94" s="14" t="s">
        <v>580</v>
      </c>
      <c r="S94" s="14" t="s">
        <v>581</v>
      </c>
      <c r="V94" s="14" t="s">
        <v>197</v>
      </c>
      <c r="X94" s="14" t="s">
        <v>179</v>
      </c>
      <c r="AA94" s="14">
        <v>1.1599999999999999</v>
      </c>
      <c r="AB94" s="14">
        <v>5.61</v>
      </c>
      <c r="AC94" s="14">
        <v>4.8362068965517251</v>
      </c>
      <c r="AD94" s="15" t="s">
        <v>428</v>
      </c>
      <c r="AG94" s="14">
        <v>3.12</v>
      </c>
      <c r="AH94" s="14">
        <v>7.78</v>
      </c>
      <c r="AI94" s="14">
        <v>2.4935897435897436</v>
      </c>
      <c r="AJ94" s="15" t="s">
        <v>428</v>
      </c>
      <c r="AM94" s="14">
        <v>354</v>
      </c>
      <c r="AN94" s="14">
        <v>358</v>
      </c>
      <c r="AO94" s="14">
        <v>1.0112994350282485</v>
      </c>
      <c r="AP94" s="15" t="s">
        <v>428</v>
      </c>
      <c r="AW94" s="14" t="s">
        <v>574</v>
      </c>
      <c r="AX94" s="14" t="s">
        <v>595</v>
      </c>
      <c r="AY94" s="14">
        <v>4</v>
      </c>
      <c r="BA94" s="14">
        <v>2002</v>
      </c>
      <c r="BB94" s="14" t="s">
        <v>583</v>
      </c>
      <c r="BE94" s="14">
        <v>7.9</v>
      </c>
      <c r="BF94" s="14">
        <v>8.1999999999999993</v>
      </c>
      <c r="BG94" s="14">
        <f>BF94/BE94</f>
        <v>1.0379746835443036</v>
      </c>
      <c r="BH94" s="15" t="s">
        <v>428</v>
      </c>
      <c r="BI94" s="14" t="s">
        <v>472</v>
      </c>
      <c r="BJ94" s="14" t="s">
        <v>393</v>
      </c>
      <c r="BS94" s="14">
        <v>65</v>
      </c>
      <c r="BT94" s="14" t="s">
        <v>177</v>
      </c>
      <c r="BU94" s="14" t="s">
        <v>178</v>
      </c>
      <c r="BV94" s="14" t="s">
        <v>301</v>
      </c>
      <c r="BW94" s="36">
        <v>93</v>
      </c>
      <c r="BX94" s="3"/>
      <c r="BY94" s="3"/>
      <c r="BZ94" s="3"/>
      <c r="CA94" s="3"/>
      <c r="CB94" s="3"/>
    </row>
    <row r="95" spans="1:80" s="14" customFormat="1">
      <c r="A95" s="14" t="s">
        <v>575</v>
      </c>
      <c r="C95" s="14" t="s">
        <v>546</v>
      </c>
      <c r="D95" s="14">
        <v>-34.023000000000003</v>
      </c>
      <c r="E95" s="14">
        <v>23.884</v>
      </c>
      <c r="F95" s="14">
        <v>300</v>
      </c>
      <c r="G95" s="14">
        <v>1978</v>
      </c>
      <c r="H95" s="14">
        <v>1978</v>
      </c>
      <c r="I95" s="14" t="s">
        <v>576</v>
      </c>
      <c r="J95" s="14">
        <v>18</v>
      </c>
      <c r="O95" s="14">
        <v>1</v>
      </c>
      <c r="Q95" s="14" t="s">
        <v>1061</v>
      </c>
      <c r="R95" s="14" t="s">
        <v>582</v>
      </c>
      <c r="S95" s="14" t="s">
        <v>578</v>
      </c>
      <c r="V95" s="14" t="s">
        <v>197</v>
      </c>
      <c r="X95" s="14" t="s">
        <v>180</v>
      </c>
      <c r="AA95" s="14">
        <v>0.2</v>
      </c>
      <c r="AB95" s="14">
        <v>4.1900000000000004</v>
      </c>
      <c r="AC95" s="14">
        <v>20.95</v>
      </c>
      <c r="AD95" s="15" t="s">
        <v>428</v>
      </c>
      <c r="AG95" s="14">
        <v>0.21</v>
      </c>
      <c r="AH95" s="14">
        <v>7.5</v>
      </c>
      <c r="AI95" s="14">
        <v>35.714285714285715</v>
      </c>
      <c r="AJ95" s="15" t="s">
        <v>428</v>
      </c>
      <c r="AM95" s="14">
        <v>327</v>
      </c>
      <c r="AN95" s="14">
        <v>365</v>
      </c>
      <c r="AO95" s="14">
        <v>1.1162079510703364</v>
      </c>
      <c r="AP95" s="15" t="s">
        <v>428</v>
      </c>
      <c r="AW95" s="14" t="s">
        <v>574</v>
      </c>
      <c r="AX95" s="14" t="s">
        <v>595</v>
      </c>
      <c r="AY95" s="14">
        <v>4</v>
      </c>
      <c r="BA95" s="14">
        <v>2002</v>
      </c>
      <c r="BB95" s="14" t="s">
        <v>583</v>
      </c>
      <c r="BE95" s="14">
        <v>5</v>
      </c>
      <c r="BF95" s="14">
        <v>6.35</v>
      </c>
      <c r="BG95" s="14">
        <f>BF95/BE95</f>
        <v>1.27</v>
      </c>
      <c r="BH95" s="15" t="s">
        <v>428</v>
      </c>
      <c r="BI95" s="14" t="s">
        <v>472</v>
      </c>
      <c r="BJ95" s="14" t="s">
        <v>393</v>
      </c>
      <c r="BS95" s="14">
        <v>80</v>
      </c>
      <c r="BT95" s="14" t="s">
        <v>177</v>
      </c>
      <c r="BU95" s="14" t="s">
        <v>194</v>
      </c>
      <c r="BV95" s="14" t="s">
        <v>301</v>
      </c>
      <c r="BW95" s="36">
        <v>94</v>
      </c>
      <c r="BX95" s="3"/>
      <c r="BY95" s="3"/>
      <c r="BZ95" s="3"/>
      <c r="CA95" s="3"/>
      <c r="CB95" s="3"/>
    </row>
    <row r="96" spans="1:80" s="16" customFormat="1">
      <c r="A96" s="16" t="s">
        <v>575</v>
      </c>
      <c r="C96" s="16" t="s">
        <v>546</v>
      </c>
      <c r="D96" s="16">
        <v>-34.023000000000003</v>
      </c>
      <c r="E96" s="16">
        <v>23.884</v>
      </c>
      <c r="F96" s="16">
        <v>300</v>
      </c>
      <c r="G96" s="16">
        <v>1978</v>
      </c>
      <c r="H96" s="16">
        <v>1978</v>
      </c>
      <c r="I96" s="16" t="s">
        <v>576</v>
      </c>
      <c r="J96" s="16">
        <v>18</v>
      </c>
      <c r="O96" s="16">
        <v>4</v>
      </c>
      <c r="Q96" s="16" t="s">
        <v>651</v>
      </c>
      <c r="R96" s="16" t="s">
        <v>894</v>
      </c>
      <c r="T96" s="16" t="s">
        <v>393</v>
      </c>
      <c r="AC96" s="16">
        <v>9.7514461257470497</v>
      </c>
      <c r="AD96" s="17"/>
      <c r="AI96" s="16">
        <v>13.905802197802199</v>
      </c>
      <c r="AJ96" s="17"/>
      <c r="AO96" s="16">
        <f>AVERAGE(AO92:AO95)</f>
        <v>1.1514796869471411</v>
      </c>
      <c r="AP96" s="17"/>
      <c r="AW96" s="16" t="s">
        <v>574</v>
      </c>
      <c r="AX96" s="16" t="s">
        <v>595</v>
      </c>
      <c r="AY96" s="16">
        <v>4</v>
      </c>
      <c r="BA96" s="16">
        <v>2002</v>
      </c>
      <c r="BH96" s="17"/>
      <c r="BI96" s="16" t="s">
        <v>472</v>
      </c>
      <c r="BL96" s="16" t="s">
        <v>393</v>
      </c>
      <c r="BV96" s="16" t="s">
        <v>301</v>
      </c>
      <c r="BW96" s="36">
        <v>95</v>
      </c>
      <c r="BX96" s="3"/>
      <c r="BY96" s="3"/>
      <c r="BZ96" s="3"/>
      <c r="CA96" s="3"/>
      <c r="CB96" s="3"/>
    </row>
    <row r="97" spans="1:80" s="36" customFormat="1">
      <c r="A97" s="36" t="s">
        <v>586</v>
      </c>
      <c r="B97" s="36" t="s">
        <v>587</v>
      </c>
      <c r="C97" s="36" t="s">
        <v>454</v>
      </c>
      <c r="D97" s="36">
        <v>24.6</v>
      </c>
      <c r="E97" s="36">
        <v>-81.86</v>
      </c>
      <c r="F97" s="36">
        <v>30</v>
      </c>
      <c r="G97" s="36">
        <v>1997</v>
      </c>
      <c r="H97" s="36">
        <v>1997</v>
      </c>
      <c r="I97" s="36">
        <v>2001</v>
      </c>
      <c r="J97" s="36">
        <v>4</v>
      </c>
      <c r="O97" s="36">
        <v>1</v>
      </c>
      <c r="Q97" s="36" t="s">
        <v>411</v>
      </c>
      <c r="R97" s="36" t="s">
        <v>588</v>
      </c>
      <c r="S97" s="36" t="s">
        <v>409</v>
      </c>
      <c r="T97" s="36" t="s">
        <v>393</v>
      </c>
      <c r="W97" s="36" t="s">
        <v>439</v>
      </c>
      <c r="X97" s="36" t="s">
        <v>399</v>
      </c>
      <c r="Y97" s="36">
        <v>27.98</v>
      </c>
      <c r="Z97" s="36">
        <v>28.24</v>
      </c>
      <c r="AA97" s="36">
        <v>16.079999999999998</v>
      </c>
      <c r="AB97" s="36">
        <v>24.25</v>
      </c>
      <c r="AC97" s="45">
        <v>1.4941999457387287</v>
      </c>
      <c r="AI97" s="38"/>
      <c r="AK97" s="36">
        <v>109.43</v>
      </c>
      <c r="AL97" s="36">
        <v>111.26</v>
      </c>
      <c r="AM97" s="36">
        <v>106.83</v>
      </c>
      <c r="AN97" s="36">
        <v>118.31</v>
      </c>
      <c r="AO97" s="45">
        <v>1.0892449862760987</v>
      </c>
      <c r="AP97" s="36" t="s">
        <v>428</v>
      </c>
      <c r="AW97" s="36" t="s">
        <v>585</v>
      </c>
      <c r="AX97" s="36" t="s">
        <v>923</v>
      </c>
      <c r="AY97" s="36">
        <v>5</v>
      </c>
      <c r="AZ97" s="36" t="s">
        <v>36</v>
      </c>
      <c r="BA97" s="36">
        <v>2005</v>
      </c>
      <c r="BB97" s="36" t="s">
        <v>594</v>
      </c>
      <c r="BE97" s="36" t="s">
        <v>35</v>
      </c>
      <c r="BG97" s="38"/>
      <c r="BI97" s="36" t="s">
        <v>471</v>
      </c>
      <c r="BJ97" s="36" t="s">
        <v>393</v>
      </c>
      <c r="BL97" s="36" t="s">
        <v>393</v>
      </c>
      <c r="BM97" s="36" t="s">
        <v>393</v>
      </c>
      <c r="BP97" s="36" t="s">
        <v>393</v>
      </c>
      <c r="BU97" s="36" t="s">
        <v>194</v>
      </c>
      <c r="BV97" s="36" t="s">
        <v>302</v>
      </c>
      <c r="BW97" s="36">
        <v>96</v>
      </c>
    </row>
    <row r="98" spans="1:80" s="36" customFormat="1">
      <c r="A98" s="41" t="s">
        <v>636</v>
      </c>
      <c r="B98" s="36" t="s">
        <v>637</v>
      </c>
      <c r="C98" s="36" t="s">
        <v>630</v>
      </c>
      <c r="D98" s="36">
        <v>29.5</v>
      </c>
      <c r="E98" s="36">
        <v>34.950000000000003</v>
      </c>
      <c r="F98" s="36">
        <v>1.6E-2</v>
      </c>
      <c r="G98" s="36">
        <v>1992</v>
      </c>
      <c r="H98" s="36">
        <v>1992</v>
      </c>
      <c r="I98" s="36">
        <v>1998</v>
      </c>
      <c r="J98" s="36">
        <v>6</v>
      </c>
      <c r="K98" s="36" t="s">
        <v>635</v>
      </c>
      <c r="L98" s="36" t="s">
        <v>404</v>
      </c>
      <c r="O98" s="36">
        <v>1</v>
      </c>
      <c r="Q98" s="36" t="s">
        <v>633</v>
      </c>
      <c r="R98" s="36" t="s">
        <v>631</v>
      </c>
      <c r="S98" s="36" t="s">
        <v>632</v>
      </c>
      <c r="T98" s="36" t="s">
        <v>393</v>
      </c>
      <c r="V98" s="36" t="s">
        <v>634</v>
      </c>
      <c r="W98" s="36" t="s">
        <v>439</v>
      </c>
      <c r="X98" s="36" t="s">
        <v>195</v>
      </c>
      <c r="AA98" s="36">
        <v>4.1500000000000004</v>
      </c>
      <c r="AB98" s="36">
        <v>3.5</v>
      </c>
      <c r="AC98" s="36">
        <v>0.84337349397590355</v>
      </c>
      <c r="AD98" s="38" t="s">
        <v>639</v>
      </c>
      <c r="AJ98" s="38"/>
      <c r="AM98" s="36">
        <v>1.96</v>
      </c>
      <c r="AN98" s="36">
        <v>3.95</v>
      </c>
      <c r="AO98" s="36">
        <v>2.0153061224489797</v>
      </c>
      <c r="AP98" s="36" t="s">
        <v>428</v>
      </c>
      <c r="AW98" s="41" t="s">
        <v>629</v>
      </c>
      <c r="AX98" s="36" t="s">
        <v>640</v>
      </c>
      <c r="AY98" s="36">
        <v>1</v>
      </c>
      <c r="AZ98" s="36" t="s">
        <v>641</v>
      </c>
      <c r="BA98" s="36">
        <v>1999</v>
      </c>
      <c r="BB98" s="36" t="s">
        <v>638</v>
      </c>
      <c r="BH98" s="38"/>
      <c r="BI98" s="36" t="s">
        <v>471</v>
      </c>
      <c r="BJ98" s="36" t="s">
        <v>393</v>
      </c>
      <c r="BL98" s="36" t="s">
        <v>393</v>
      </c>
      <c r="BO98" s="36" t="s">
        <v>393</v>
      </c>
      <c r="BU98" s="36" t="s">
        <v>304</v>
      </c>
      <c r="BV98" s="36" t="s">
        <v>302</v>
      </c>
      <c r="BW98" s="36">
        <v>97</v>
      </c>
    </row>
    <row r="99" spans="1:80" s="14" customFormat="1">
      <c r="A99" s="14" t="s">
        <v>652</v>
      </c>
      <c r="B99" s="14" t="s">
        <v>650</v>
      </c>
      <c r="C99" s="14" t="s">
        <v>498</v>
      </c>
      <c r="D99" s="14">
        <v>-20.132999999999999</v>
      </c>
      <c r="E99" s="14">
        <v>149.93299999999999</v>
      </c>
      <c r="F99" s="14">
        <v>4.26</v>
      </c>
      <c r="G99" s="14">
        <v>1988</v>
      </c>
      <c r="H99" s="14">
        <v>1988</v>
      </c>
      <c r="I99" s="14">
        <v>2001</v>
      </c>
      <c r="J99" s="14">
        <v>13</v>
      </c>
      <c r="K99" s="14" t="s">
        <v>655</v>
      </c>
      <c r="O99" s="14">
        <v>1</v>
      </c>
      <c r="Q99" s="14" t="s">
        <v>444</v>
      </c>
      <c r="R99" s="14" t="s">
        <v>501</v>
      </c>
      <c r="S99" s="14" t="s">
        <v>600</v>
      </c>
      <c r="V99" s="14" t="s">
        <v>183</v>
      </c>
      <c r="X99" s="14" t="s">
        <v>180</v>
      </c>
      <c r="AC99" s="14">
        <v>2.2999999999999998</v>
      </c>
      <c r="AD99" s="15" t="s">
        <v>428</v>
      </c>
      <c r="AG99" s="14">
        <v>2.4700000000000002</v>
      </c>
      <c r="AH99" s="14">
        <v>8.24</v>
      </c>
      <c r="AI99" s="14">
        <v>3.3360323886639676</v>
      </c>
      <c r="AJ99" s="15" t="s">
        <v>428</v>
      </c>
      <c r="AW99" s="13" t="s">
        <v>642</v>
      </c>
      <c r="AY99" s="14">
        <v>1</v>
      </c>
      <c r="AZ99" s="14" t="s">
        <v>657</v>
      </c>
      <c r="BA99" s="14">
        <v>2004</v>
      </c>
      <c r="BB99" s="14" t="s">
        <v>649</v>
      </c>
      <c r="BH99" s="15"/>
      <c r="BI99" s="14" t="s">
        <v>471</v>
      </c>
      <c r="BO99" s="14" t="s">
        <v>393</v>
      </c>
      <c r="BU99" s="14" t="s">
        <v>181</v>
      </c>
      <c r="BV99" s="14" t="s">
        <v>301</v>
      </c>
      <c r="BW99" s="36">
        <v>98</v>
      </c>
      <c r="BX99" s="3"/>
      <c r="BY99" s="3"/>
      <c r="BZ99" s="3"/>
      <c r="CA99" s="3"/>
      <c r="CB99" s="3"/>
    </row>
    <row r="100" spans="1:80" s="14" customFormat="1">
      <c r="A100" s="14" t="s">
        <v>652</v>
      </c>
      <c r="B100" s="14" t="s">
        <v>650</v>
      </c>
      <c r="C100" s="14" t="s">
        <v>498</v>
      </c>
      <c r="D100" s="14">
        <v>-20.132999999999999</v>
      </c>
      <c r="E100" s="14">
        <v>149.93299999999999</v>
      </c>
      <c r="F100" s="14">
        <v>4.26</v>
      </c>
      <c r="G100" s="14">
        <v>1988</v>
      </c>
      <c r="H100" s="14">
        <v>1988</v>
      </c>
      <c r="I100" s="14">
        <v>2001</v>
      </c>
      <c r="J100" s="14">
        <v>13</v>
      </c>
      <c r="K100" s="14" t="s">
        <v>655</v>
      </c>
      <c r="O100" s="14">
        <v>1</v>
      </c>
      <c r="Q100" s="14" t="s">
        <v>442</v>
      </c>
      <c r="R100" s="14" t="s">
        <v>643</v>
      </c>
      <c r="S100" s="14" t="s">
        <v>644</v>
      </c>
      <c r="V100" s="14" t="s">
        <v>184</v>
      </c>
      <c r="X100" s="14" t="s">
        <v>179</v>
      </c>
      <c r="AA100" s="14">
        <v>5.96</v>
      </c>
      <c r="AB100" s="14">
        <v>12.77</v>
      </c>
      <c r="AC100" s="14">
        <v>2.1426174496644297</v>
      </c>
      <c r="AD100" s="15" t="s">
        <v>428</v>
      </c>
      <c r="AG100" s="14">
        <v>1.8</v>
      </c>
      <c r="AH100" s="14">
        <v>4.63</v>
      </c>
      <c r="AI100" s="14">
        <v>2.572222222222222</v>
      </c>
      <c r="AJ100" s="15" t="s">
        <v>428</v>
      </c>
      <c r="AW100" s="13" t="s">
        <v>642</v>
      </c>
      <c r="AY100" s="14">
        <v>1</v>
      </c>
      <c r="BA100" s="14">
        <v>2004</v>
      </c>
      <c r="BB100" s="14" t="s">
        <v>649</v>
      </c>
      <c r="BH100" s="15"/>
      <c r="BI100" s="14" t="s">
        <v>471</v>
      </c>
      <c r="BJ100" s="14" t="s">
        <v>393</v>
      </c>
      <c r="BO100" s="14" t="s">
        <v>393</v>
      </c>
      <c r="BR100" s="14">
        <v>3.9</v>
      </c>
      <c r="BS100" s="14">
        <v>40</v>
      </c>
      <c r="BT100" s="14" t="s">
        <v>177</v>
      </c>
      <c r="BU100" s="14" t="s">
        <v>201</v>
      </c>
      <c r="BV100" s="14" t="s">
        <v>301</v>
      </c>
      <c r="BW100" s="36">
        <v>99</v>
      </c>
      <c r="BX100" s="3"/>
      <c r="BY100" s="3"/>
      <c r="BZ100" s="3"/>
      <c r="CA100" s="3"/>
      <c r="CB100" s="3"/>
    </row>
    <row r="101" spans="1:80" s="14" customFormat="1">
      <c r="A101" s="14" t="s">
        <v>652</v>
      </c>
      <c r="B101" s="14" t="s">
        <v>650</v>
      </c>
      <c r="C101" s="14" t="s">
        <v>498</v>
      </c>
      <c r="D101" s="14">
        <v>-20.132999999999999</v>
      </c>
      <c r="E101" s="14">
        <v>149.93299999999999</v>
      </c>
      <c r="F101" s="14">
        <v>4.26</v>
      </c>
      <c r="G101" s="14">
        <v>1988</v>
      </c>
      <c r="H101" s="14">
        <v>1988</v>
      </c>
      <c r="I101" s="14">
        <v>2001</v>
      </c>
      <c r="J101" s="14">
        <v>13</v>
      </c>
      <c r="K101" s="14" t="s">
        <v>655</v>
      </c>
      <c r="O101" s="14">
        <v>1</v>
      </c>
      <c r="Q101" s="14" t="s">
        <v>447</v>
      </c>
      <c r="R101" s="14" t="s">
        <v>645</v>
      </c>
      <c r="S101" s="14" t="s">
        <v>646</v>
      </c>
      <c r="V101" s="14" t="s">
        <v>184</v>
      </c>
      <c r="X101" s="14" t="s">
        <v>179</v>
      </c>
      <c r="AA101" s="14">
        <v>13.85</v>
      </c>
      <c r="AB101" s="14">
        <v>12.16</v>
      </c>
      <c r="AC101" s="14">
        <v>0.87797833935018055</v>
      </c>
      <c r="AD101" s="15" t="s">
        <v>430</v>
      </c>
      <c r="AJ101" s="15"/>
      <c r="AW101" s="13" t="s">
        <v>642</v>
      </c>
      <c r="AY101" s="14">
        <v>1</v>
      </c>
      <c r="BA101" s="14">
        <v>2004</v>
      </c>
      <c r="BH101" s="15"/>
      <c r="BI101" s="14" t="s">
        <v>471</v>
      </c>
      <c r="BJ101" s="14" t="s">
        <v>393</v>
      </c>
      <c r="BS101" s="14">
        <v>25</v>
      </c>
      <c r="BT101" s="14" t="s">
        <v>202</v>
      </c>
      <c r="BU101" s="14" t="s">
        <v>193</v>
      </c>
      <c r="BV101" s="14" t="s">
        <v>301</v>
      </c>
      <c r="BW101" s="36">
        <v>100</v>
      </c>
      <c r="BX101" s="3"/>
      <c r="BY101" s="3"/>
      <c r="BZ101" s="3"/>
      <c r="CA101" s="3"/>
      <c r="CB101" s="3"/>
    </row>
    <row r="102" spans="1:80" s="14" customFormat="1">
      <c r="A102" s="14" t="s">
        <v>652</v>
      </c>
      <c r="B102" s="14" t="s">
        <v>650</v>
      </c>
      <c r="C102" s="14" t="s">
        <v>498</v>
      </c>
      <c r="D102" s="14">
        <v>-20.132999999999999</v>
      </c>
      <c r="E102" s="14">
        <v>149.93299999999999</v>
      </c>
      <c r="F102" s="14">
        <v>4.26</v>
      </c>
      <c r="G102" s="14">
        <v>1988</v>
      </c>
      <c r="H102" s="14">
        <v>1988</v>
      </c>
      <c r="I102" s="14">
        <v>2001</v>
      </c>
      <c r="J102" s="14">
        <v>13</v>
      </c>
      <c r="K102" s="14" t="s">
        <v>655</v>
      </c>
      <c r="O102" s="14">
        <v>1</v>
      </c>
      <c r="Q102" s="14" t="s">
        <v>445</v>
      </c>
      <c r="R102" s="14" t="s">
        <v>647</v>
      </c>
      <c r="S102" s="14" t="s">
        <v>648</v>
      </c>
      <c r="V102" s="14" t="s">
        <v>184</v>
      </c>
      <c r="X102" s="14" t="s">
        <v>196</v>
      </c>
      <c r="AA102" s="14">
        <v>14.77</v>
      </c>
      <c r="AB102" s="14">
        <v>17.45</v>
      </c>
      <c r="AC102" s="14">
        <v>1.1814488828706837</v>
      </c>
      <c r="AD102" s="15" t="s">
        <v>428</v>
      </c>
      <c r="AJ102" s="15"/>
      <c r="AW102" s="13" t="s">
        <v>642</v>
      </c>
      <c r="AY102" s="14">
        <v>1</v>
      </c>
      <c r="BA102" s="14">
        <v>2004</v>
      </c>
      <c r="BH102" s="15"/>
      <c r="BI102" s="14" t="s">
        <v>471</v>
      </c>
      <c r="BJ102" s="14" t="s">
        <v>393</v>
      </c>
      <c r="BS102" s="14">
        <v>12.5</v>
      </c>
      <c r="BT102" s="14" t="s">
        <v>177</v>
      </c>
      <c r="BU102" s="14" t="s">
        <v>194</v>
      </c>
      <c r="BV102" s="14" t="s">
        <v>301</v>
      </c>
      <c r="BW102" s="36">
        <v>101</v>
      </c>
      <c r="BX102" s="3"/>
      <c r="BY102" s="3"/>
      <c r="BZ102" s="3"/>
      <c r="CA102" s="3"/>
      <c r="CB102" s="3"/>
    </row>
    <row r="103" spans="1:80" s="14" customFormat="1">
      <c r="A103" s="14" t="s">
        <v>652</v>
      </c>
      <c r="B103" s="14" t="s">
        <v>650</v>
      </c>
      <c r="C103" s="14" t="s">
        <v>498</v>
      </c>
      <c r="D103" s="14">
        <v>-20.132999999999999</v>
      </c>
      <c r="E103" s="14">
        <v>149.93299999999999</v>
      </c>
      <c r="F103" s="14">
        <v>4.26</v>
      </c>
      <c r="G103" s="14">
        <v>1988</v>
      </c>
      <c r="H103" s="14">
        <v>1988</v>
      </c>
      <c r="I103" s="14">
        <v>2001</v>
      </c>
      <c r="J103" s="14">
        <v>13</v>
      </c>
      <c r="K103" s="14" t="s">
        <v>655</v>
      </c>
      <c r="Q103" s="14" t="s">
        <v>656</v>
      </c>
      <c r="V103" s="14" t="s">
        <v>634</v>
      </c>
      <c r="W103" s="14" t="s">
        <v>439</v>
      </c>
      <c r="X103" s="14" t="s">
        <v>195</v>
      </c>
      <c r="AA103" s="14">
        <v>55.25</v>
      </c>
      <c r="AB103" s="14">
        <v>60.25</v>
      </c>
      <c r="AC103" s="14">
        <v>1.090497737556561</v>
      </c>
      <c r="AD103" s="15" t="s">
        <v>428</v>
      </c>
      <c r="AJ103" s="15"/>
      <c r="AW103" s="13" t="s">
        <v>642</v>
      </c>
      <c r="AY103" s="14">
        <v>1</v>
      </c>
      <c r="BA103" s="14">
        <v>2004</v>
      </c>
      <c r="BH103" s="15"/>
      <c r="BI103" s="14" t="s">
        <v>471</v>
      </c>
      <c r="BV103" s="14" t="s">
        <v>302</v>
      </c>
      <c r="BW103" s="36">
        <v>102</v>
      </c>
      <c r="BX103" s="3"/>
      <c r="BY103" s="3"/>
      <c r="BZ103" s="3"/>
      <c r="CA103" s="3"/>
      <c r="CB103" s="3"/>
    </row>
    <row r="104" spans="1:80" s="14" customFormat="1">
      <c r="A104" s="16" t="s">
        <v>652</v>
      </c>
      <c r="B104" s="16" t="s">
        <v>650</v>
      </c>
      <c r="C104" s="16" t="s">
        <v>498</v>
      </c>
      <c r="D104" s="16">
        <v>-20.132999999999999</v>
      </c>
      <c r="E104" s="16">
        <v>149.93299999999999</v>
      </c>
      <c r="F104" s="16">
        <v>4.26</v>
      </c>
      <c r="G104" s="16">
        <v>1988</v>
      </c>
      <c r="H104" s="16">
        <v>1988</v>
      </c>
      <c r="I104" s="16">
        <v>2001</v>
      </c>
      <c r="J104" s="16">
        <v>13</v>
      </c>
      <c r="K104" s="16" t="s">
        <v>655</v>
      </c>
      <c r="L104" s="16"/>
      <c r="M104" s="16"/>
      <c r="N104" s="16"/>
      <c r="O104" s="16" t="s">
        <v>115</v>
      </c>
      <c r="P104" s="16"/>
      <c r="Q104" s="16" t="s">
        <v>651</v>
      </c>
      <c r="R104" s="16" t="s">
        <v>895</v>
      </c>
      <c r="S104" s="16"/>
      <c r="T104" s="16" t="s">
        <v>393</v>
      </c>
      <c r="U104" s="16"/>
      <c r="V104" s="16"/>
      <c r="W104" s="16"/>
      <c r="X104" s="16"/>
      <c r="Y104" s="16"/>
      <c r="Z104" s="16"/>
      <c r="AA104" s="16"/>
      <c r="AB104" s="16"/>
      <c r="AC104" s="16">
        <v>1.518508481888371</v>
      </c>
      <c r="AD104" s="17"/>
      <c r="AE104" s="16"/>
      <c r="AF104" s="16"/>
      <c r="AG104" s="16"/>
      <c r="AH104" s="16"/>
      <c r="AI104" s="16">
        <v>2.9541273054430945</v>
      </c>
      <c r="AJ104" s="17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8" t="s">
        <v>642</v>
      </c>
      <c r="AX104" s="16"/>
      <c r="AY104" s="16">
        <v>1</v>
      </c>
      <c r="AZ104" s="16"/>
      <c r="BA104" s="16">
        <v>2004</v>
      </c>
      <c r="BB104" s="16"/>
      <c r="BC104" s="16"/>
      <c r="BD104" s="16"/>
      <c r="BE104" s="16"/>
      <c r="BF104" s="16"/>
      <c r="BG104" s="16"/>
      <c r="BH104" s="17"/>
      <c r="BI104" s="16" t="s">
        <v>471</v>
      </c>
      <c r="BJ104" s="16"/>
      <c r="BK104" s="16"/>
      <c r="BL104" s="16" t="s">
        <v>393</v>
      </c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36">
        <v>103</v>
      </c>
      <c r="BX104" s="3"/>
      <c r="BY104" s="3"/>
      <c r="BZ104" s="3"/>
      <c r="CA104" s="3"/>
      <c r="CB104" s="3"/>
    </row>
    <row r="105" spans="1:80" s="14" customFormat="1">
      <c r="A105" s="14" t="s">
        <v>653</v>
      </c>
      <c r="B105" s="14" t="s">
        <v>650</v>
      </c>
      <c r="C105" s="14" t="s">
        <v>498</v>
      </c>
      <c r="D105" s="14">
        <v>-18.567</v>
      </c>
      <c r="E105" s="14">
        <v>146.483</v>
      </c>
      <c r="F105" s="19"/>
      <c r="G105" s="14">
        <v>1988</v>
      </c>
      <c r="H105" s="14">
        <v>1988</v>
      </c>
      <c r="I105" s="14">
        <v>2002</v>
      </c>
      <c r="J105" s="14">
        <v>14</v>
      </c>
      <c r="K105" s="14" t="s">
        <v>655</v>
      </c>
      <c r="O105" s="14">
        <v>1.5</v>
      </c>
      <c r="Q105" s="14" t="s">
        <v>444</v>
      </c>
      <c r="R105" s="14" t="s">
        <v>501</v>
      </c>
      <c r="S105" s="14" t="s">
        <v>600</v>
      </c>
      <c r="V105" s="14" t="s">
        <v>183</v>
      </c>
      <c r="X105" s="14" t="s">
        <v>180</v>
      </c>
      <c r="AC105" s="14">
        <v>3.6</v>
      </c>
      <c r="AD105" s="15" t="s">
        <v>428</v>
      </c>
      <c r="AG105" s="14">
        <v>2</v>
      </c>
      <c r="AH105" s="14">
        <v>7.69</v>
      </c>
      <c r="AI105" s="14">
        <v>3.8450000000000002</v>
      </c>
      <c r="AJ105" s="15" t="s">
        <v>428</v>
      </c>
      <c r="AW105" s="13" t="s">
        <v>642</v>
      </c>
      <c r="AY105" s="14">
        <v>1</v>
      </c>
      <c r="BA105" s="14">
        <v>2004</v>
      </c>
      <c r="BH105" s="15"/>
      <c r="BI105" s="14" t="s">
        <v>471</v>
      </c>
      <c r="BO105" s="14" t="s">
        <v>393</v>
      </c>
      <c r="BU105" s="14" t="s">
        <v>181</v>
      </c>
      <c r="BV105" s="14" t="s">
        <v>301</v>
      </c>
      <c r="BW105" s="36">
        <v>104</v>
      </c>
      <c r="BX105" s="3"/>
      <c r="BY105" s="3"/>
      <c r="BZ105" s="3"/>
      <c r="CA105" s="3"/>
      <c r="CB105" s="3"/>
    </row>
    <row r="106" spans="1:80" s="14" customFormat="1">
      <c r="A106" s="14" t="s">
        <v>653</v>
      </c>
      <c r="B106" s="14" t="s">
        <v>650</v>
      </c>
      <c r="C106" s="14" t="s">
        <v>498</v>
      </c>
      <c r="D106" s="14">
        <v>-18.567</v>
      </c>
      <c r="E106" s="14">
        <v>146.483</v>
      </c>
      <c r="F106" s="19"/>
      <c r="G106" s="14">
        <v>1988</v>
      </c>
      <c r="H106" s="14">
        <v>1988</v>
      </c>
      <c r="I106" s="14">
        <v>2002</v>
      </c>
      <c r="J106" s="14">
        <v>14</v>
      </c>
      <c r="K106" s="14" t="s">
        <v>655</v>
      </c>
      <c r="O106" s="14">
        <v>1</v>
      </c>
      <c r="Q106" s="14" t="s">
        <v>442</v>
      </c>
      <c r="R106" s="14" t="s">
        <v>643</v>
      </c>
      <c r="S106" s="14" t="s">
        <v>644</v>
      </c>
      <c r="V106" s="14" t="s">
        <v>184</v>
      </c>
      <c r="X106" s="14" t="s">
        <v>179</v>
      </c>
      <c r="AA106" s="14">
        <v>16.170000000000002</v>
      </c>
      <c r="AB106" s="14">
        <v>13.19</v>
      </c>
      <c r="AC106" s="14">
        <v>0.81570810142238703</v>
      </c>
      <c r="AD106" s="15" t="s">
        <v>430</v>
      </c>
      <c r="AG106" s="14">
        <v>3.06</v>
      </c>
      <c r="AH106" s="14">
        <v>4.5599999999999996</v>
      </c>
      <c r="AI106" s="14">
        <v>1.4901960784313724</v>
      </c>
      <c r="AJ106" s="15" t="s">
        <v>428</v>
      </c>
      <c r="AW106" s="13" t="s">
        <v>642</v>
      </c>
      <c r="AY106" s="14">
        <v>1</v>
      </c>
      <c r="BA106" s="14">
        <v>2004</v>
      </c>
      <c r="BH106" s="15"/>
      <c r="BI106" s="14" t="s">
        <v>471</v>
      </c>
      <c r="BJ106" s="14" t="s">
        <v>393</v>
      </c>
      <c r="BO106" s="14" t="s">
        <v>393</v>
      </c>
      <c r="BR106" s="14">
        <v>3.9</v>
      </c>
      <c r="BS106" s="14">
        <v>40</v>
      </c>
      <c r="BT106" s="14" t="s">
        <v>177</v>
      </c>
      <c r="BU106" s="14" t="s">
        <v>201</v>
      </c>
      <c r="BV106" s="14" t="s">
        <v>301</v>
      </c>
      <c r="BW106" s="36">
        <v>105</v>
      </c>
      <c r="BX106" s="3"/>
      <c r="BY106" s="3"/>
      <c r="BZ106" s="3"/>
      <c r="CA106" s="3"/>
      <c r="CB106" s="3"/>
    </row>
    <row r="107" spans="1:80" s="14" customFormat="1">
      <c r="A107" s="14" t="s">
        <v>653</v>
      </c>
      <c r="B107" s="14" t="s">
        <v>650</v>
      </c>
      <c r="C107" s="14" t="s">
        <v>498</v>
      </c>
      <c r="D107" s="14">
        <v>-18.567</v>
      </c>
      <c r="E107" s="14">
        <v>146.483</v>
      </c>
      <c r="F107" s="19"/>
      <c r="G107" s="14">
        <v>1988</v>
      </c>
      <c r="H107" s="14">
        <v>1988</v>
      </c>
      <c r="I107" s="14">
        <v>2002</v>
      </c>
      <c r="J107" s="14">
        <v>14</v>
      </c>
      <c r="K107" s="14" t="s">
        <v>655</v>
      </c>
      <c r="O107" s="14">
        <v>1</v>
      </c>
      <c r="Q107" s="14" t="s">
        <v>447</v>
      </c>
      <c r="R107" s="14" t="s">
        <v>645</v>
      </c>
      <c r="S107" s="14" t="s">
        <v>646</v>
      </c>
      <c r="V107" s="14" t="s">
        <v>184</v>
      </c>
      <c r="X107" s="14" t="s">
        <v>179</v>
      </c>
      <c r="AA107" s="14">
        <v>17.23</v>
      </c>
      <c r="AB107" s="14">
        <v>9.4600000000000009</v>
      </c>
      <c r="AC107" s="14">
        <v>0.54904236796285555</v>
      </c>
      <c r="AD107" s="15" t="s">
        <v>430</v>
      </c>
      <c r="AJ107" s="15"/>
      <c r="AW107" s="13" t="s">
        <v>642</v>
      </c>
      <c r="AY107" s="14">
        <v>1</v>
      </c>
      <c r="BA107" s="14">
        <v>2004</v>
      </c>
      <c r="BH107" s="15"/>
      <c r="BI107" s="14" t="s">
        <v>471</v>
      </c>
      <c r="BJ107" s="14" t="s">
        <v>393</v>
      </c>
      <c r="BS107" s="14">
        <v>25</v>
      </c>
      <c r="BT107" s="14" t="s">
        <v>202</v>
      </c>
      <c r="BU107" s="14" t="s">
        <v>193</v>
      </c>
      <c r="BV107" s="14" t="s">
        <v>301</v>
      </c>
      <c r="BW107" s="36">
        <v>106</v>
      </c>
      <c r="BX107" s="3"/>
      <c r="BY107" s="3"/>
      <c r="BZ107" s="3"/>
      <c r="CA107" s="3"/>
      <c r="CB107" s="3"/>
    </row>
    <row r="108" spans="1:80" s="14" customFormat="1">
      <c r="A108" s="14" t="s">
        <v>653</v>
      </c>
      <c r="B108" s="14" t="s">
        <v>650</v>
      </c>
      <c r="C108" s="14" t="s">
        <v>498</v>
      </c>
      <c r="D108" s="14">
        <v>-18.567</v>
      </c>
      <c r="E108" s="14">
        <v>146.483</v>
      </c>
      <c r="F108" s="19"/>
      <c r="G108" s="14">
        <v>1988</v>
      </c>
      <c r="H108" s="14">
        <v>1988</v>
      </c>
      <c r="I108" s="14">
        <v>2002</v>
      </c>
      <c r="J108" s="14">
        <v>14</v>
      </c>
      <c r="K108" s="14" t="s">
        <v>655</v>
      </c>
      <c r="O108" s="14">
        <v>1</v>
      </c>
      <c r="Q108" s="14" t="s">
        <v>445</v>
      </c>
      <c r="R108" s="14" t="s">
        <v>647</v>
      </c>
      <c r="S108" s="14" t="s">
        <v>648</v>
      </c>
      <c r="V108" s="14" t="s">
        <v>184</v>
      </c>
      <c r="X108" s="14" t="s">
        <v>196</v>
      </c>
      <c r="AA108" s="14">
        <v>9.4</v>
      </c>
      <c r="AB108" s="14">
        <v>8.0500000000000007</v>
      </c>
      <c r="AC108" s="14">
        <v>0.8563829787234043</v>
      </c>
      <c r="AD108" s="15" t="s">
        <v>430</v>
      </c>
      <c r="AJ108" s="15"/>
      <c r="AW108" s="13" t="s">
        <v>642</v>
      </c>
      <c r="AY108" s="14">
        <v>1</v>
      </c>
      <c r="BA108" s="14">
        <v>2004</v>
      </c>
      <c r="BH108" s="15"/>
      <c r="BI108" s="14" t="s">
        <v>471</v>
      </c>
      <c r="BJ108" s="14" t="s">
        <v>393</v>
      </c>
      <c r="BS108" s="14">
        <v>12.5</v>
      </c>
      <c r="BT108" s="14" t="s">
        <v>177</v>
      </c>
      <c r="BU108" s="14" t="s">
        <v>194</v>
      </c>
      <c r="BV108" s="14" t="s">
        <v>301</v>
      </c>
      <c r="BW108" s="36">
        <v>107</v>
      </c>
      <c r="BX108" s="3"/>
      <c r="BY108" s="3"/>
      <c r="BZ108" s="3"/>
      <c r="CA108" s="3"/>
      <c r="CB108" s="3"/>
    </row>
    <row r="109" spans="1:80" s="14" customFormat="1">
      <c r="A109" s="14" t="s">
        <v>653</v>
      </c>
      <c r="B109" s="14" t="s">
        <v>650</v>
      </c>
      <c r="C109" s="14" t="s">
        <v>498</v>
      </c>
      <c r="D109" s="14">
        <v>-18.567</v>
      </c>
      <c r="E109" s="14">
        <v>146.483</v>
      </c>
      <c r="F109" s="19"/>
      <c r="G109" s="14">
        <v>1988</v>
      </c>
      <c r="H109" s="14">
        <v>1988</v>
      </c>
      <c r="I109" s="14">
        <v>2002</v>
      </c>
      <c r="J109" s="14">
        <v>14</v>
      </c>
      <c r="K109" s="14" t="s">
        <v>655</v>
      </c>
      <c r="Q109" s="14" t="s">
        <v>656</v>
      </c>
      <c r="V109" s="14" t="s">
        <v>634</v>
      </c>
      <c r="W109" s="14" t="s">
        <v>439</v>
      </c>
      <c r="X109" s="14" t="s">
        <v>195</v>
      </c>
      <c r="AA109" s="14">
        <v>47.5</v>
      </c>
      <c r="AB109" s="14">
        <v>51.25</v>
      </c>
      <c r="AC109" s="14">
        <v>1.0789473684210527</v>
      </c>
      <c r="AD109" s="15" t="s">
        <v>428</v>
      </c>
      <c r="AJ109" s="15"/>
      <c r="AW109" s="13" t="s">
        <v>642</v>
      </c>
      <c r="AY109" s="14">
        <v>1</v>
      </c>
      <c r="BA109" s="14">
        <v>2004</v>
      </c>
      <c r="BH109" s="15"/>
      <c r="BI109" s="14" t="s">
        <v>471</v>
      </c>
      <c r="BV109" s="14" t="s">
        <v>302</v>
      </c>
      <c r="BW109" s="36">
        <v>108</v>
      </c>
      <c r="BX109" s="3"/>
      <c r="BY109" s="3"/>
      <c r="BZ109" s="3"/>
      <c r="CA109" s="3"/>
      <c r="CB109" s="3"/>
    </row>
    <row r="110" spans="1:80" s="14" customFormat="1">
      <c r="A110" s="16" t="s">
        <v>653</v>
      </c>
      <c r="B110" s="16" t="s">
        <v>650</v>
      </c>
      <c r="C110" s="16" t="s">
        <v>498</v>
      </c>
      <c r="D110" s="16">
        <v>-18.567</v>
      </c>
      <c r="E110" s="16">
        <v>146.483</v>
      </c>
      <c r="F110" s="16"/>
      <c r="G110" s="16">
        <v>1988</v>
      </c>
      <c r="H110" s="16">
        <v>1988</v>
      </c>
      <c r="I110" s="16">
        <v>2002</v>
      </c>
      <c r="J110" s="16">
        <v>14</v>
      </c>
      <c r="K110" s="16" t="s">
        <v>655</v>
      </c>
      <c r="L110" s="16"/>
      <c r="M110" s="16"/>
      <c r="N110" s="16"/>
      <c r="O110" s="16" t="s">
        <v>115</v>
      </c>
      <c r="P110" s="16"/>
      <c r="Q110" s="16" t="s">
        <v>651</v>
      </c>
      <c r="R110" s="16" t="s">
        <v>895</v>
      </c>
      <c r="S110" s="16"/>
      <c r="T110" s="16" t="s">
        <v>393</v>
      </c>
      <c r="U110" s="16"/>
      <c r="V110" s="16"/>
      <c r="W110" s="16"/>
      <c r="X110" s="16"/>
      <c r="Y110" s="16"/>
      <c r="Z110" s="16"/>
      <c r="AA110" s="16"/>
      <c r="AB110" s="16"/>
      <c r="AC110" s="16">
        <v>1.38001616330594</v>
      </c>
      <c r="AD110" s="17"/>
      <c r="AE110" s="16"/>
      <c r="AF110" s="16"/>
      <c r="AG110" s="16"/>
      <c r="AH110" s="16"/>
      <c r="AI110" s="16">
        <v>2.6675980392156862</v>
      </c>
      <c r="AJ110" s="17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8" t="s">
        <v>642</v>
      </c>
      <c r="AX110" s="16"/>
      <c r="AY110" s="16">
        <v>1</v>
      </c>
      <c r="AZ110" s="16"/>
      <c r="BA110" s="16">
        <v>2004</v>
      </c>
      <c r="BB110" s="16"/>
      <c r="BC110" s="16"/>
      <c r="BD110" s="16"/>
      <c r="BE110" s="16"/>
      <c r="BF110" s="16"/>
      <c r="BG110" s="16"/>
      <c r="BH110" s="17"/>
      <c r="BI110" s="16" t="s">
        <v>471</v>
      </c>
      <c r="BJ110" s="16"/>
      <c r="BK110" s="16"/>
      <c r="BL110" s="16" t="s">
        <v>393</v>
      </c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36">
        <v>109</v>
      </c>
      <c r="BX110" s="3"/>
      <c r="BY110" s="3"/>
      <c r="BZ110" s="3"/>
      <c r="CA110" s="3"/>
      <c r="CB110" s="3"/>
    </row>
    <row r="111" spans="1:80" s="14" customFormat="1">
      <c r="A111" s="14" t="s">
        <v>654</v>
      </c>
      <c r="B111" s="14" t="s">
        <v>650</v>
      </c>
      <c r="C111" s="14" t="s">
        <v>498</v>
      </c>
      <c r="D111" s="14">
        <v>-23.167000000000002</v>
      </c>
      <c r="E111" s="14">
        <v>150.94999999999999</v>
      </c>
      <c r="F111" s="14">
        <v>1.04</v>
      </c>
      <c r="G111" s="14">
        <v>1988</v>
      </c>
      <c r="H111" s="14">
        <v>1988</v>
      </c>
      <c r="I111" s="14">
        <v>2002</v>
      </c>
      <c r="J111" s="14">
        <v>14</v>
      </c>
      <c r="K111" s="14" t="s">
        <v>655</v>
      </c>
      <c r="O111" s="14">
        <v>1.5</v>
      </c>
      <c r="Q111" s="14" t="s">
        <v>444</v>
      </c>
      <c r="R111" s="14" t="s">
        <v>501</v>
      </c>
      <c r="S111" s="14" t="s">
        <v>600</v>
      </c>
      <c r="V111" s="14" t="s">
        <v>183</v>
      </c>
      <c r="X111" s="14" t="s">
        <v>180</v>
      </c>
      <c r="AA111" s="14">
        <v>9.3000000000000007</v>
      </c>
      <c r="AB111" s="14">
        <v>6.3</v>
      </c>
      <c r="AC111" s="14">
        <v>0.67741935483870963</v>
      </c>
      <c r="AD111" s="15" t="s">
        <v>430</v>
      </c>
      <c r="AG111" s="14">
        <v>1.92</v>
      </c>
      <c r="AH111" s="14">
        <v>8.89</v>
      </c>
      <c r="AI111" s="14">
        <v>4.6302083333333339</v>
      </c>
      <c r="AJ111" s="15" t="s">
        <v>428</v>
      </c>
      <c r="AW111" s="13" t="s">
        <v>642</v>
      </c>
      <c r="AY111" s="14">
        <v>1</v>
      </c>
      <c r="BA111" s="14">
        <v>2004</v>
      </c>
      <c r="BH111" s="15"/>
      <c r="BI111" s="14" t="s">
        <v>471</v>
      </c>
      <c r="BO111" s="14" t="s">
        <v>393</v>
      </c>
      <c r="BU111" s="14" t="s">
        <v>181</v>
      </c>
      <c r="BV111" s="14" t="s">
        <v>301</v>
      </c>
      <c r="BW111" s="36">
        <v>110</v>
      </c>
      <c r="BX111" s="3"/>
      <c r="BY111" s="3"/>
      <c r="BZ111" s="3"/>
      <c r="CA111" s="3"/>
      <c r="CB111" s="3"/>
    </row>
    <row r="112" spans="1:80" s="14" customFormat="1">
      <c r="A112" s="14" t="s">
        <v>654</v>
      </c>
      <c r="B112" s="14" t="s">
        <v>650</v>
      </c>
      <c r="C112" s="14" t="s">
        <v>498</v>
      </c>
      <c r="D112" s="14">
        <v>-23.167000000000002</v>
      </c>
      <c r="E112" s="14">
        <v>150.94999999999999</v>
      </c>
      <c r="F112" s="14">
        <v>1.04</v>
      </c>
      <c r="G112" s="14">
        <v>1988</v>
      </c>
      <c r="H112" s="14">
        <v>1988</v>
      </c>
      <c r="I112" s="14">
        <v>2002</v>
      </c>
      <c r="J112" s="14">
        <v>14</v>
      </c>
      <c r="K112" s="14" t="s">
        <v>655</v>
      </c>
      <c r="O112" s="14">
        <v>1</v>
      </c>
      <c r="Q112" s="14" t="s">
        <v>442</v>
      </c>
      <c r="R112" s="14" t="s">
        <v>643</v>
      </c>
      <c r="S112" s="14" t="s">
        <v>644</v>
      </c>
      <c r="V112" s="14" t="s">
        <v>184</v>
      </c>
      <c r="X112" s="14" t="s">
        <v>179</v>
      </c>
      <c r="AA112" s="14">
        <v>7.23</v>
      </c>
      <c r="AB112" s="14">
        <v>16</v>
      </c>
      <c r="AC112" s="14">
        <v>2.2130013831258641</v>
      </c>
      <c r="AD112" s="15" t="s">
        <v>428</v>
      </c>
      <c r="AG112" s="14">
        <v>1.1499999999999999</v>
      </c>
      <c r="AH112" s="14">
        <v>6.7</v>
      </c>
      <c r="AI112" s="14">
        <v>5.8260869565217401</v>
      </c>
      <c r="AJ112" s="15" t="s">
        <v>428</v>
      </c>
      <c r="AW112" s="13" t="s">
        <v>642</v>
      </c>
      <c r="AY112" s="14">
        <v>1</v>
      </c>
      <c r="BA112" s="14">
        <v>2004</v>
      </c>
      <c r="BH112" s="15"/>
      <c r="BI112" s="14" t="s">
        <v>471</v>
      </c>
      <c r="BJ112" s="14" t="s">
        <v>393</v>
      </c>
      <c r="BO112" s="14" t="s">
        <v>393</v>
      </c>
      <c r="BR112" s="14">
        <v>3.9</v>
      </c>
      <c r="BS112" s="14">
        <v>40</v>
      </c>
      <c r="BT112" s="14" t="s">
        <v>177</v>
      </c>
      <c r="BU112" s="14" t="s">
        <v>201</v>
      </c>
      <c r="BV112" s="14" t="s">
        <v>301</v>
      </c>
      <c r="BW112" s="36">
        <v>111</v>
      </c>
      <c r="BX112" s="3"/>
      <c r="BY112" s="3"/>
      <c r="BZ112" s="3"/>
      <c r="CA112" s="3"/>
      <c r="CB112" s="3"/>
    </row>
    <row r="113" spans="1:80" s="14" customFormat="1">
      <c r="A113" s="14" t="s">
        <v>654</v>
      </c>
      <c r="B113" s="14" t="s">
        <v>650</v>
      </c>
      <c r="C113" s="14" t="s">
        <v>498</v>
      </c>
      <c r="D113" s="14">
        <v>-23.167000000000002</v>
      </c>
      <c r="E113" s="14">
        <v>150.94999999999999</v>
      </c>
      <c r="F113" s="14">
        <v>1.04</v>
      </c>
      <c r="G113" s="14">
        <v>1988</v>
      </c>
      <c r="H113" s="14">
        <v>1988</v>
      </c>
      <c r="I113" s="14">
        <v>2002</v>
      </c>
      <c r="J113" s="14">
        <v>14</v>
      </c>
      <c r="K113" s="14" t="s">
        <v>655</v>
      </c>
      <c r="O113" s="14">
        <v>1</v>
      </c>
      <c r="Q113" s="14" t="s">
        <v>447</v>
      </c>
      <c r="R113" s="14" t="s">
        <v>645</v>
      </c>
      <c r="S113" s="14" t="s">
        <v>646</v>
      </c>
      <c r="V113" s="14" t="s">
        <v>184</v>
      </c>
      <c r="X113" s="14" t="s">
        <v>179</v>
      </c>
      <c r="AA113" s="14">
        <v>7.5</v>
      </c>
      <c r="AB113" s="14">
        <v>4.1900000000000004</v>
      </c>
      <c r="AC113" s="14">
        <v>0.55866666666666676</v>
      </c>
      <c r="AD113" s="15" t="s">
        <v>430</v>
      </c>
      <c r="AJ113" s="15"/>
      <c r="AW113" s="13" t="s">
        <v>642</v>
      </c>
      <c r="AY113" s="14">
        <v>1</v>
      </c>
      <c r="BA113" s="14">
        <v>2004</v>
      </c>
      <c r="BH113" s="15"/>
      <c r="BI113" s="14" t="s">
        <v>471</v>
      </c>
      <c r="BJ113" s="14" t="s">
        <v>393</v>
      </c>
      <c r="BS113" s="14">
        <v>25</v>
      </c>
      <c r="BT113" s="14" t="s">
        <v>202</v>
      </c>
      <c r="BU113" s="14" t="s">
        <v>193</v>
      </c>
      <c r="BV113" s="14" t="s">
        <v>301</v>
      </c>
      <c r="BW113" s="36">
        <v>112</v>
      </c>
      <c r="BX113" s="3"/>
      <c r="BY113" s="3"/>
      <c r="BZ113" s="3"/>
      <c r="CA113" s="3"/>
      <c r="CB113" s="3"/>
    </row>
    <row r="114" spans="1:80" s="14" customFormat="1">
      <c r="A114" s="14" t="s">
        <v>654</v>
      </c>
      <c r="B114" s="14" t="s">
        <v>650</v>
      </c>
      <c r="C114" s="14" t="s">
        <v>498</v>
      </c>
      <c r="D114" s="14">
        <v>-23.167000000000002</v>
      </c>
      <c r="E114" s="14">
        <v>150.94999999999999</v>
      </c>
      <c r="F114" s="14">
        <v>1.04</v>
      </c>
      <c r="G114" s="14">
        <v>1988</v>
      </c>
      <c r="H114" s="14">
        <v>1988</v>
      </c>
      <c r="I114" s="14">
        <v>2002</v>
      </c>
      <c r="J114" s="14">
        <v>14</v>
      </c>
      <c r="K114" s="14" t="s">
        <v>655</v>
      </c>
      <c r="O114" s="14">
        <v>1</v>
      </c>
      <c r="Q114" s="14" t="s">
        <v>445</v>
      </c>
      <c r="R114" s="14" t="s">
        <v>647</v>
      </c>
      <c r="S114" s="14" t="s">
        <v>648</v>
      </c>
      <c r="V114" s="14" t="s">
        <v>184</v>
      </c>
      <c r="X114" s="14" t="s">
        <v>196</v>
      </c>
      <c r="AA114" s="14">
        <v>32.89</v>
      </c>
      <c r="AB114" s="14">
        <v>31.95</v>
      </c>
      <c r="AC114" s="14">
        <v>0.97141988446336269</v>
      </c>
      <c r="AD114" s="15" t="s">
        <v>430</v>
      </c>
      <c r="AJ114" s="15"/>
      <c r="AW114" s="13" t="s">
        <v>642</v>
      </c>
      <c r="AY114" s="14">
        <v>1</v>
      </c>
      <c r="BA114" s="14">
        <v>2004</v>
      </c>
      <c r="BH114" s="15"/>
      <c r="BI114" s="14" t="s">
        <v>471</v>
      </c>
      <c r="BJ114" s="14" t="s">
        <v>393</v>
      </c>
      <c r="BS114" s="14">
        <v>12.5</v>
      </c>
      <c r="BT114" s="14" t="s">
        <v>177</v>
      </c>
      <c r="BU114" s="14" t="s">
        <v>194</v>
      </c>
      <c r="BV114" s="14" t="s">
        <v>301</v>
      </c>
      <c r="BW114" s="36">
        <v>113</v>
      </c>
      <c r="BX114" s="3"/>
      <c r="BY114" s="3"/>
      <c r="BZ114" s="3"/>
      <c r="CA114" s="3"/>
      <c r="CB114" s="3"/>
    </row>
    <row r="115" spans="1:80" s="14" customFormat="1">
      <c r="A115" s="14" t="s">
        <v>654</v>
      </c>
      <c r="B115" s="14" t="s">
        <v>650</v>
      </c>
      <c r="C115" s="14" t="s">
        <v>498</v>
      </c>
      <c r="D115" s="14">
        <v>-23.167000000000002</v>
      </c>
      <c r="E115" s="14">
        <v>150.94999999999999</v>
      </c>
      <c r="F115" s="14">
        <v>1.04</v>
      </c>
      <c r="G115" s="14">
        <v>1988</v>
      </c>
      <c r="H115" s="14">
        <v>1988</v>
      </c>
      <c r="I115" s="14">
        <v>2002</v>
      </c>
      <c r="J115" s="14">
        <v>14</v>
      </c>
      <c r="K115" s="14" t="s">
        <v>655</v>
      </c>
      <c r="Q115" s="14" t="s">
        <v>656</v>
      </c>
      <c r="V115" s="14" t="s">
        <v>634</v>
      </c>
      <c r="W115" s="14" t="s">
        <v>439</v>
      </c>
      <c r="X115" s="14" t="s">
        <v>195</v>
      </c>
      <c r="AA115" s="14">
        <v>48.5</v>
      </c>
      <c r="AB115" s="14">
        <v>60.25</v>
      </c>
      <c r="AC115" s="14">
        <v>1.2422680412371134</v>
      </c>
      <c r="AD115" s="15" t="s">
        <v>428</v>
      </c>
      <c r="AJ115" s="15"/>
      <c r="AW115" s="13" t="s">
        <v>642</v>
      </c>
      <c r="AY115" s="14">
        <v>1</v>
      </c>
      <c r="BA115" s="14">
        <v>2004</v>
      </c>
      <c r="BH115" s="15"/>
      <c r="BI115" s="14" t="s">
        <v>471</v>
      </c>
      <c r="BV115" s="14" t="s">
        <v>302</v>
      </c>
      <c r="BW115" s="36">
        <v>114</v>
      </c>
      <c r="BX115" s="3"/>
      <c r="BY115" s="3"/>
      <c r="BZ115" s="3"/>
      <c r="CA115" s="3"/>
      <c r="CB115" s="3"/>
    </row>
    <row r="116" spans="1:80" s="14" customFormat="1">
      <c r="A116" s="16" t="s">
        <v>654</v>
      </c>
      <c r="B116" s="16" t="s">
        <v>650</v>
      </c>
      <c r="C116" s="16" t="s">
        <v>498</v>
      </c>
      <c r="D116" s="16">
        <v>-23.167000000000002</v>
      </c>
      <c r="E116" s="16">
        <v>150.94999999999999</v>
      </c>
      <c r="F116" s="16">
        <v>1.04</v>
      </c>
      <c r="G116" s="16">
        <v>1988</v>
      </c>
      <c r="H116" s="16">
        <v>1988</v>
      </c>
      <c r="I116" s="16">
        <v>2002</v>
      </c>
      <c r="J116" s="16">
        <v>14</v>
      </c>
      <c r="K116" s="16" t="s">
        <v>655</v>
      </c>
      <c r="L116" s="16"/>
      <c r="M116" s="16"/>
      <c r="N116" s="16"/>
      <c r="O116" s="16" t="s">
        <v>115</v>
      </c>
      <c r="P116" s="16"/>
      <c r="Q116" s="16" t="s">
        <v>651</v>
      </c>
      <c r="R116" s="16" t="s">
        <v>895</v>
      </c>
      <c r="S116" s="16"/>
      <c r="T116" s="16" t="s">
        <v>393</v>
      </c>
      <c r="U116" s="16"/>
      <c r="V116" s="16"/>
      <c r="W116" s="16"/>
      <c r="X116" s="16"/>
      <c r="Y116" s="16"/>
      <c r="Z116" s="16"/>
      <c r="AA116" s="16"/>
      <c r="AB116" s="16"/>
      <c r="AC116" s="16">
        <v>1.1325550660663433</v>
      </c>
      <c r="AD116" s="17"/>
      <c r="AE116" s="16"/>
      <c r="AF116" s="16"/>
      <c r="AG116" s="16"/>
      <c r="AH116" s="16"/>
      <c r="AI116" s="16">
        <v>5.228147644927537</v>
      </c>
      <c r="AJ116" s="17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8" t="s">
        <v>642</v>
      </c>
      <c r="AX116" s="16"/>
      <c r="AY116" s="16">
        <v>1</v>
      </c>
      <c r="AZ116" s="16"/>
      <c r="BA116" s="16">
        <v>2004</v>
      </c>
      <c r="BB116" s="16"/>
      <c r="BC116" s="16"/>
      <c r="BD116" s="16"/>
      <c r="BE116" s="16"/>
      <c r="BF116" s="16"/>
      <c r="BG116" s="16"/>
      <c r="BH116" s="17"/>
      <c r="BI116" s="16" t="s">
        <v>471</v>
      </c>
      <c r="BJ116" s="16"/>
      <c r="BK116" s="16"/>
      <c r="BL116" s="16" t="s">
        <v>393</v>
      </c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36">
        <v>115</v>
      </c>
      <c r="BX116" s="3"/>
      <c r="BY116" s="3"/>
      <c r="BZ116" s="3"/>
      <c r="CA116" s="3"/>
      <c r="CB116" s="3"/>
    </row>
    <row r="117" spans="1:80" s="36" customFormat="1">
      <c r="A117" s="36" t="s">
        <v>663</v>
      </c>
      <c r="B117" s="36" t="s">
        <v>662</v>
      </c>
      <c r="C117" s="36" t="s">
        <v>454</v>
      </c>
      <c r="D117" s="36">
        <v>38.6</v>
      </c>
      <c r="E117" s="36">
        <v>-123.4</v>
      </c>
      <c r="F117" s="36">
        <v>0.2</v>
      </c>
      <c r="G117" s="36">
        <v>1971</v>
      </c>
      <c r="H117" s="36">
        <v>1971</v>
      </c>
      <c r="I117" s="36">
        <v>1991</v>
      </c>
      <c r="J117" s="36">
        <v>20</v>
      </c>
      <c r="K117" s="36" t="s">
        <v>666</v>
      </c>
      <c r="O117" s="36">
        <v>1</v>
      </c>
      <c r="Q117" s="36" t="s">
        <v>661</v>
      </c>
      <c r="R117" s="36" t="s">
        <v>659</v>
      </c>
      <c r="S117" s="36" t="s">
        <v>660</v>
      </c>
      <c r="T117" s="36" t="s">
        <v>393</v>
      </c>
      <c r="V117" s="36" t="s">
        <v>184</v>
      </c>
      <c r="W117" s="36" t="s">
        <v>439</v>
      </c>
      <c r="X117" s="36" t="s">
        <v>180</v>
      </c>
      <c r="AA117" s="36">
        <v>14.42</v>
      </c>
      <c r="AB117" s="36">
        <v>18.260000000000002</v>
      </c>
      <c r="AC117" s="36">
        <v>1.2662968099861305</v>
      </c>
      <c r="AD117" s="36" t="s">
        <v>428</v>
      </c>
      <c r="AJ117" s="38"/>
      <c r="AM117" s="36">
        <v>139.4</v>
      </c>
      <c r="AN117" s="36">
        <v>177.5</v>
      </c>
      <c r="AO117" s="36">
        <v>1.2733142037302725</v>
      </c>
      <c r="AP117" s="36" t="s">
        <v>428</v>
      </c>
      <c r="AW117" s="41" t="s">
        <v>658</v>
      </c>
      <c r="AY117" s="36">
        <v>2</v>
      </c>
      <c r="BA117" s="36">
        <v>2003</v>
      </c>
      <c r="BH117" s="38"/>
      <c r="BI117" s="36" t="s">
        <v>472</v>
      </c>
      <c r="BJ117" s="36" t="s">
        <v>393</v>
      </c>
      <c r="BL117" s="36" t="s">
        <v>393</v>
      </c>
      <c r="BU117" s="36" t="s">
        <v>193</v>
      </c>
      <c r="BV117" s="36" t="s">
        <v>302</v>
      </c>
      <c r="BW117" s="36">
        <v>116</v>
      </c>
    </row>
    <row r="118" spans="1:80" s="36" customFormat="1">
      <c r="A118" s="36" t="s">
        <v>664</v>
      </c>
      <c r="B118" s="36" t="s">
        <v>662</v>
      </c>
      <c r="C118" s="36" t="s">
        <v>454</v>
      </c>
      <c r="D118" s="36">
        <v>38.299999999999997</v>
      </c>
      <c r="E118" s="36">
        <v>-123.2</v>
      </c>
      <c r="F118" s="36">
        <v>0.8</v>
      </c>
      <c r="G118" s="36">
        <v>1965</v>
      </c>
      <c r="H118" s="36">
        <v>1965</v>
      </c>
      <c r="I118" s="36">
        <v>1991</v>
      </c>
      <c r="J118" s="36">
        <v>26</v>
      </c>
      <c r="K118" s="36" t="s">
        <v>666</v>
      </c>
      <c r="O118" s="36">
        <v>1</v>
      </c>
      <c r="Q118" s="36" t="s">
        <v>661</v>
      </c>
      <c r="R118" s="36" t="s">
        <v>659</v>
      </c>
      <c r="S118" s="36" t="s">
        <v>660</v>
      </c>
      <c r="T118" s="36" t="s">
        <v>393</v>
      </c>
      <c r="V118" s="36" t="s">
        <v>184</v>
      </c>
      <c r="W118" s="36" t="s">
        <v>439</v>
      </c>
      <c r="X118" s="36" t="s">
        <v>180</v>
      </c>
      <c r="AA118" s="36">
        <v>0</v>
      </c>
      <c r="AB118" s="36">
        <v>14.61</v>
      </c>
      <c r="AC118" s="36" t="s">
        <v>205</v>
      </c>
      <c r="AD118" s="36" t="s">
        <v>428</v>
      </c>
      <c r="AJ118" s="38"/>
      <c r="AM118" s="36">
        <v>0</v>
      </c>
      <c r="AN118" s="36">
        <v>187.5</v>
      </c>
      <c r="AO118" s="36" t="s">
        <v>205</v>
      </c>
      <c r="AP118" s="36" t="s">
        <v>428</v>
      </c>
      <c r="AW118" s="41" t="s">
        <v>658</v>
      </c>
      <c r="AY118" s="36">
        <v>2</v>
      </c>
      <c r="BA118" s="36">
        <v>2003</v>
      </c>
      <c r="BH118" s="38"/>
      <c r="BI118" s="36" t="s">
        <v>472</v>
      </c>
      <c r="BJ118" s="36" t="s">
        <v>393</v>
      </c>
      <c r="BL118" s="36" t="s">
        <v>393</v>
      </c>
      <c r="BU118" s="36" t="s">
        <v>193</v>
      </c>
      <c r="BV118" s="36" t="s">
        <v>302</v>
      </c>
      <c r="BW118" s="36">
        <v>117</v>
      </c>
    </row>
    <row r="119" spans="1:80" s="14" customFormat="1">
      <c r="A119" s="13" t="s">
        <v>668</v>
      </c>
      <c r="B119" s="14" t="s">
        <v>669</v>
      </c>
      <c r="C119" s="14" t="s">
        <v>558</v>
      </c>
      <c r="D119" s="14">
        <v>-22.4</v>
      </c>
      <c r="E119" s="14">
        <v>166.33</v>
      </c>
      <c r="F119" s="14">
        <v>150</v>
      </c>
      <c r="G119" s="14">
        <v>1990</v>
      </c>
      <c r="H119" s="14">
        <v>1990</v>
      </c>
      <c r="I119" s="14">
        <v>1995</v>
      </c>
      <c r="J119" s="14">
        <v>5</v>
      </c>
      <c r="O119" s="14">
        <v>246</v>
      </c>
      <c r="Q119" s="14" t="s">
        <v>391</v>
      </c>
      <c r="AA119" s="14">
        <v>0.35</v>
      </c>
      <c r="AB119" s="14">
        <v>0.2</v>
      </c>
      <c r="AC119" s="14">
        <v>0.57142857142857151</v>
      </c>
      <c r="AD119" s="15" t="s">
        <v>430</v>
      </c>
      <c r="AJ119" s="15"/>
      <c r="AW119" s="13" t="s">
        <v>667</v>
      </c>
      <c r="AY119" s="14">
        <v>1</v>
      </c>
      <c r="AZ119" s="14" t="s">
        <v>671</v>
      </c>
      <c r="BA119" s="14">
        <v>2005</v>
      </c>
      <c r="BH119" s="15"/>
      <c r="BI119" s="14" t="s">
        <v>471</v>
      </c>
      <c r="BV119" s="14" t="s">
        <v>301</v>
      </c>
      <c r="BW119" s="36">
        <v>118</v>
      </c>
      <c r="BX119" s="3"/>
      <c r="BY119" s="3"/>
      <c r="BZ119" s="3"/>
      <c r="CA119" s="3"/>
      <c r="CB119" s="3"/>
    </row>
    <row r="120" spans="1:80" s="16" customFormat="1">
      <c r="A120" s="13" t="s">
        <v>668</v>
      </c>
      <c r="B120" s="14" t="s">
        <v>669</v>
      </c>
      <c r="C120" s="14" t="s">
        <v>558</v>
      </c>
      <c r="D120" s="14">
        <v>-22.4</v>
      </c>
      <c r="E120" s="14">
        <v>166.33</v>
      </c>
      <c r="F120" s="14">
        <v>150</v>
      </c>
      <c r="G120" s="14">
        <v>1990</v>
      </c>
      <c r="H120" s="14">
        <v>1990</v>
      </c>
      <c r="I120" s="14">
        <v>1995</v>
      </c>
      <c r="J120" s="14">
        <v>5</v>
      </c>
      <c r="K120" s="14"/>
      <c r="L120" s="14"/>
      <c r="M120" s="14"/>
      <c r="N120" s="14"/>
      <c r="O120" s="14">
        <v>246</v>
      </c>
      <c r="P120" s="14"/>
      <c r="Q120" s="14" t="s">
        <v>445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v>0.15</v>
      </c>
      <c r="AB120" s="14">
        <v>0.2</v>
      </c>
      <c r="AC120" s="14">
        <v>1.3333333333333335</v>
      </c>
      <c r="AD120" s="15" t="s">
        <v>428</v>
      </c>
      <c r="AE120" s="14"/>
      <c r="AF120" s="14"/>
      <c r="AG120" s="14"/>
      <c r="AH120" s="14"/>
      <c r="AI120" s="14"/>
      <c r="AJ120" s="15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3" t="s">
        <v>667</v>
      </c>
      <c r="AX120" s="14"/>
      <c r="AY120" s="14">
        <v>1</v>
      </c>
      <c r="AZ120" s="14"/>
      <c r="BA120" s="14">
        <v>2005</v>
      </c>
      <c r="BB120" s="14"/>
      <c r="BC120" s="14"/>
      <c r="BD120" s="14"/>
      <c r="BE120" s="14"/>
      <c r="BF120" s="14"/>
      <c r="BG120" s="14"/>
      <c r="BH120" s="15"/>
      <c r="BI120" s="14" t="s">
        <v>471</v>
      </c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 t="s">
        <v>194</v>
      </c>
      <c r="BV120" s="14" t="s">
        <v>301</v>
      </c>
      <c r="BW120" s="36">
        <v>119</v>
      </c>
      <c r="BX120" s="3"/>
      <c r="BY120" s="3"/>
      <c r="BZ120" s="3"/>
      <c r="CA120" s="3"/>
      <c r="CB120" s="3"/>
    </row>
    <row r="121" spans="1:80" s="16" customFormat="1">
      <c r="A121" s="13" t="s">
        <v>668</v>
      </c>
      <c r="B121" s="14" t="s">
        <v>669</v>
      </c>
      <c r="C121" s="14" t="s">
        <v>558</v>
      </c>
      <c r="D121" s="14">
        <v>-22.4</v>
      </c>
      <c r="E121" s="14">
        <v>166.33</v>
      </c>
      <c r="F121" s="14">
        <v>150</v>
      </c>
      <c r="G121" s="14">
        <v>1990</v>
      </c>
      <c r="H121" s="14">
        <v>1990</v>
      </c>
      <c r="I121" s="14">
        <v>1995</v>
      </c>
      <c r="J121" s="14">
        <v>5</v>
      </c>
      <c r="K121" s="14"/>
      <c r="L121" s="14"/>
      <c r="M121" s="14"/>
      <c r="N121" s="14"/>
      <c r="O121" s="14">
        <v>246</v>
      </c>
      <c r="P121" s="14"/>
      <c r="Q121" s="14" t="s">
        <v>560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0.63</v>
      </c>
      <c r="AB121" s="14">
        <v>0.76</v>
      </c>
      <c r="AC121" s="14">
        <v>1.2063492063492063</v>
      </c>
      <c r="AD121" s="15" t="s">
        <v>428</v>
      </c>
      <c r="AE121" s="14"/>
      <c r="AF121" s="14"/>
      <c r="AG121" s="14"/>
      <c r="AH121" s="14"/>
      <c r="AI121" s="14"/>
      <c r="AJ121" s="15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3" t="s">
        <v>667</v>
      </c>
      <c r="AX121" s="14"/>
      <c r="AY121" s="14">
        <v>1</v>
      </c>
      <c r="AZ121" s="14"/>
      <c r="BA121" s="14">
        <v>2005</v>
      </c>
      <c r="BB121" s="14"/>
      <c r="BC121" s="14"/>
      <c r="BD121" s="14"/>
      <c r="BE121" s="14"/>
      <c r="BF121" s="14"/>
      <c r="BG121" s="14"/>
      <c r="BH121" s="15"/>
      <c r="BI121" s="14" t="s">
        <v>471</v>
      </c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 t="s">
        <v>301</v>
      </c>
      <c r="BW121" s="36">
        <v>120</v>
      </c>
      <c r="BX121" s="3"/>
      <c r="BY121" s="3"/>
      <c r="BZ121" s="3"/>
      <c r="CA121" s="3"/>
      <c r="CB121" s="3"/>
    </row>
    <row r="122" spans="1:80" s="14" customFormat="1">
      <c r="A122" s="13" t="s">
        <v>668</v>
      </c>
      <c r="B122" s="14" t="s">
        <v>669</v>
      </c>
      <c r="C122" s="14" t="s">
        <v>558</v>
      </c>
      <c r="D122" s="14">
        <v>-22.4</v>
      </c>
      <c r="E122" s="14">
        <v>166.33</v>
      </c>
      <c r="F122" s="14">
        <v>150</v>
      </c>
      <c r="G122" s="14">
        <v>1990</v>
      </c>
      <c r="H122" s="14">
        <v>1990</v>
      </c>
      <c r="I122" s="14">
        <v>1995</v>
      </c>
      <c r="J122" s="14">
        <v>5</v>
      </c>
      <c r="O122" s="14">
        <v>246</v>
      </c>
      <c r="Q122" s="14" t="s">
        <v>443</v>
      </c>
      <c r="AA122" s="14">
        <v>0.08</v>
      </c>
      <c r="AB122" s="14">
        <v>0.52</v>
      </c>
      <c r="AC122" s="14">
        <v>6.5</v>
      </c>
      <c r="AD122" s="15" t="s">
        <v>428</v>
      </c>
      <c r="AJ122" s="15"/>
      <c r="AW122" s="13" t="s">
        <v>667</v>
      </c>
      <c r="AY122" s="14">
        <v>1</v>
      </c>
      <c r="BA122" s="14">
        <v>2005</v>
      </c>
      <c r="BH122" s="15"/>
      <c r="BI122" s="14" t="s">
        <v>471</v>
      </c>
      <c r="BV122" s="14" t="s">
        <v>301</v>
      </c>
      <c r="BW122" s="36">
        <v>121</v>
      </c>
      <c r="BX122" s="3"/>
      <c r="BY122" s="3"/>
      <c r="BZ122" s="3"/>
      <c r="CA122" s="3"/>
      <c r="CB122" s="3"/>
    </row>
    <row r="123" spans="1:80" s="14" customFormat="1">
      <c r="A123" s="13" t="s">
        <v>668</v>
      </c>
      <c r="B123" s="14" t="s">
        <v>669</v>
      </c>
      <c r="C123" s="14" t="s">
        <v>558</v>
      </c>
      <c r="D123" s="14">
        <v>-22.4</v>
      </c>
      <c r="E123" s="14">
        <v>166.33</v>
      </c>
      <c r="F123" s="14">
        <v>150</v>
      </c>
      <c r="G123" s="14">
        <v>1990</v>
      </c>
      <c r="H123" s="14">
        <v>1990</v>
      </c>
      <c r="I123" s="14">
        <v>1995</v>
      </c>
      <c r="J123" s="14">
        <v>5</v>
      </c>
      <c r="O123" s="14">
        <v>246</v>
      </c>
      <c r="Q123" s="14" t="s">
        <v>442</v>
      </c>
      <c r="AA123" s="14">
        <v>0.01</v>
      </c>
      <c r="AB123" s="14">
        <v>2.0000000000000001E-4</v>
      </c>
      <c r="AC123" s="14">
        <v>0.02</v>
      </c>
      <c r="AD123" s="15" t="s">
        <v>430</v>
      </c>
      <c r="AJ123" s="15"/>
      <c r="AW123" s="13" t="s">
        <v>667</v>
      </c>
      <c r="AY123" s="14">
        <v>1</v>
      </c>
      <c r="BA123" s="14">
        <v>2005</v>
      </c>
      <c r="BH123" s="15"/>
      <c r="BI123" s="14" t="s">
        <v>471</v>
      </c>
      <c r="BV123" s="14" t="s">
        <v>301</v>
      </c>
      <c r="BW123" s="36">
        <v>122</v>
      </c>
      <c r="BX123" s="3"/>
      <c r="BY123" s="3"/>
      <c r="BZ123" s="3"/>
      <c r="CA123" s="3"/>
      <c r="CB123" s="3"/>
    </row>
    <row r="124" spans="1:80" s="14" customFormat="1">
      <c r="A124" s="13" t="s">
        <v>668</v>
      </c>
      <c r="B124" s="14" t="s">
        <v>669</v>
      </c>
      <c r="C124" s="14" t="s">
        <v>558</v>
      </c>
      <c r="D124" s="14">
        <v>-22.4</v>
      </c>
      <c r="E124" s="14">
        <v>166.33</v>
      </c>
      <c r="F124" s="14">
        <v>150</v>
      </c>
      <c r="G124" s="14">
        <v>1990</v>
      </c>
      <c r="H124" s="14">
        <v>1990</v>
      </c>
      <c r="I124" s="14">
        <v>1995</v>
      </c>
      <c r="J124" s="14">
        <v>5</v>
      </c>
      <c r="O124" s="14">
        <v>246</v>
      </c>
      <c r="Q124" s="14" t="s">
        <v>670</v>
      </c>
      <c r="AA124" s="14">
        <v>0.89</v>
      </c>
      <c r="AB124" s="14">
        <v>1.22</v>
      </c>
      <c r="AC124" s="14">
        <v>1.3707865168539326</v>
      </c>
      <c r="AD124" s="15" t="s">
        <v>428</v>
      </c>
      <c r="AJ124" s="15"/>
      <c r="AW124" s="13" t="s">
        <v>667</v>
      </c>
      <c r="AY124" s="14">
        <v>1</v>
      </c>
      <c r="BA124" s="14">
        <v>2005</v>
      </c>
      <c r="BH124" s="15"/>
      <c r="BI124" s="14" t="s">
        <v>471</v>
      </c>
      <c r="BV124" s="14" t="s">
        <v>301</v>
      </c>
      <c r="BW124" s="36">
        <v>123</v>
      </c>
      <c r="BX124" s="3"/>
      <c r="BY124" s="3"/>
      <c r="BZ124" s="3"/>
      <c r="CA124" s="3"/>
      <c r="CB124" s="3"/>
    </row>
    <row r="125" spans="1:80" s="14" customFormat="1">
      <c r="A125" s="13" t="s">
        <v>668</v>
      </c>
      <c r="B125" s="14" t="s">
        <v>669</v>
      </c>
      <c r="C125" s="14" t="s">
        <v>558</v>
      </c>
      <c r="D125" s="14">
        <v>-22.4</v>
      </c>
      <c r="E125" s="14">
        <v>166.33</v>
      </c>
      <c r="F125" s="14">
        <v>150</v>
      </c>
      <c r="G125" s="14">
        <v>1990</v>
      </c>
      <c r="H125" s="14">
        <v>1990</v>
      </c>
      <c r="I125" s="14">
        <v>1995</v>
      </c>
      <c r="J125" s="14">
        <v>5</v>
      </c>
      <c r="O125" s="14">
        <v>246</v>
      </c>
      <c r="Q125" s="14" t="s">
        <v>448</v>
      </c>
      <c r="AA125" s="14">
        <v>0.53</v>
      </c>
      <c r="AB125" s="14">
        <v>0.61</v>
      </c>
      <c r="AC125" s="14">
        <v>1.1509433962264151</v>
      </c>
      <c r="AD125" s="15" t="s">
        <v>428</v>
      </c>
      <c r="AJ125" s="15"/>
      <c r="AW125" s="13" t="s">
        <v>667</v>
      </c>
      <c r="AY125" s="14">
        <v>1</v>
      </c>
      <c r="BA125" s="14">
        <v>2005</v>
      </c>
      <c r="BH125" s="15"/>
      <c r="BI125" s="14" t="s">
        <v>471</v>
      </c>
      <c r="BU125" s="14" t="s">
        <v>193</v>
      </c>
      <c r="BV125" s="14" t="s">
        <v>301</v>
      </c>
      <c r="BW125" s="36">
        <v>124</v>
      </c>
      <c r="BX125" s="3"/>
      <c r="BY125" s="3"/>
      <c r="BZ125" s="3"/>
      <c r="CA125" s="3"/>
      <c r="CB125" s="3"/>
    </row>
    <row r="126" spans="1:80" s="16" customFormat="1">
      <c r="A126" s="13" t="s">
        <v>668</v>
      </c>
      <c r="B126" s="14" t="s">
        <v>669</v>
      </c>
      <c r="C126" s="14" t="s">
        <v>558</v>
      </c>
      <c r="D126" s="14">
        <v>-22.4</v>
      </c>
      <c r="E126" s="14">
        <v>166.33</v>
      </c>
      <c r="F126" s="14">
        <v>150</v>
      </c>
      <c r="G126" s="14">
        <v>1990</v>
      </c>
      <c r="H126" s="14">
        <v>1990</v>
      </c>
      <c r="I126" s="14">
        <v>1995</v>
      </c>
      <c r="J126" s="14">
        <v>5</v>
      </c>
      <c r="K126" s="14"/>
      <c r="L126" s="14"/>
      <c r="M126" s="14"/>
      <c r="N126" s="14"/>
      <c r="O126" s="14">
        <v>246</v>
      </c>
      <c r="P126" s="14"/>
      <c r="Q126" s="14" t="s">
        <v>444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>
        <v>0.06</v>
      </c>
      <c r="AB126" s="14">
        <v>0.12</v>
      </c>
      <c r="AC126" s="14">
        <v>2</v>
      </c>
      <c r="AD126" s="15" t="s">
        <v>428</v>
      </c>
      <c r="AE126" s="14"/>
      <c r="AF126" s="14"/>
      <c r="AG126" s="14"/>
      <c r="AH126" s="14"/>
      <c r="AI126" s="14"/>
      <c r="AJ126" s="15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3" t="s">
        <v>667</v>
      </c>
      <c r="AX126" s="14"/>
      <c r="AY126" s="14">
        <v>1</v>
      </c>
      <c r="AZ126" s="14"/>
      <c r="BA126" s="14">
        <v>2005</v>
      </c>
      <c r="BB126" s="14"/>
      <c r="BC126" s="14"/>
      <c r="BD126" s="14"/>
      <c r="BE126" s="14"/>
      <c r="BF126" s="14"/>
      <c r="BG126" s="14"/>
      <c r="BH126" s="15"/>
      <c r="BI126" s="14" t="s">
        <v>471</v>
      </c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 t="s">
        <v>301</v>
      </c>
      <c r="BW126" s="36">
        <v>125</v>
      </c>
      <c r="BX126" s="3"/>
      <c r="BY126" s="3"/>
      <c r="BZ126" s="3"/>
      <c r="CA126" s="3"/>
      <c r="CB126" s="3"/>
    </row>
    <row r="127" spans="1:80" s="16" customFormat="1">
      <c r="A127" s="13" t="s">
        <v>668</v>
      </c>
      <c r="B127" s="14" t="s">
        <v>669</v>
      </c>
      <c r="C127" s="14" t="s">
        <v>558</v>
      </c>
      <c r="D127" s="14">
        <v>-22.4</v>
      </c>
      <c r="E127" s="14">
        <v>166.33</v>
      </c>
      <c r="F127" s="14">
        <v>150</v>
      </c>
      <c r="G127" s="14">
        <v>1990</v>
      </c>
      <c r="H127" s="14">
        <v>1990</v>
      </c>
      <c r="I127" s="14">
        <v>1995</v>
      </c>
      <c r="J127" s="14">
        <v>5</v>
      </c>
      <c r="K127" s="14"/>
      <c r="L127" s="14"/>
      <c r="M127" s="14"/>
      <c r="N127" s="14"/>
      <c r="O127" s="14">
        <v>246</v>
      </c>
      <c r="P127" s="14"/>
      <c r="Q127" s="14" t="s">
        <v>447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>
        <v>0.06</v>
      </c>
      <c r="AB127" s="14">
        <v>0.12</v>
      </c>
      <c r="AC127" s="14">
        <v>2</v>
      </c>
      <c r="AD127" s="15" t="s">
        <v>428</v>
      </c>
      <c r="AE127" s="14"/>
      <c r="AF127" s="14"/>
      <c r="AG127" s="14"/>
      <c r="AH127" s="14"/>
      <c r="AI127" s="14"/>
      <c r="AJ127" s="15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3" t="s">
        <v>667</v>
      </c>
      <c r="AX127" s="14"/>
      <c r="AY127" s="14">
        <v>1</v>
      </c>
      <c r="AZ127" s="14"/>
      <c r="BA127" s="14">
        <v>2005</v>
      </c>
      <c r="BB127" s="14"/>
      <c r="BC127" s="14"/>
      <c r="BD127" s="14"/>
      <c r="BE127" s="14"/>
      <c r="BF127" s="14"/>
      <c r="BG127" s="14"/>
      <c r="BH127" s="15"/>
      <c r="BI127" s="14" t="s">
        <v>471</v>
      </c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 t="s">
        <v>301</v>
      </c>
      <c r="BW127" s="36">
        <v>126</v>
      </c>
      <c r="BX127" s="3"/>
      <c r="BY127" s="3"/>
      <c r="BZ127" s="3"/>
      <c r="CA127" s="3"/>
      <c r="CB127" s="3"/>
    </row>
    <row r="128" spans="1:80" s="14" customFormat="1">
      <c r="A128" s="18" t="s">
        <v>668</v>
      </c>
      <c r="B128" s="16" t="s">
        <v>669</v>
      </c>
      <c r="C128" s="16" t="s">
        <v>558</v>
      </c>
      <c r="D128" s="16">
        <v>-22.4</v>
      </c>
      <c r="E128" s="16">
        <v>166.33</v>
      </c>
      <c r="F128" s="16">
        <v>150</v>
      </c>
      <c r="G128" s="16">
        <v>1990</v>
      </c>
      <c r="H128" s="16">
        <v>1990</v>
      </c>
      <c r="I128" s="16">
        <v>1995</v>
      </c>
      <c r="J128" s="16">
        <v>5</v>
      </c>
      <c r="K128" s="16"/>
      <c r="L128" s="16"/>
      <c r="M128" s="16"/>
      <c r="N128" s="16"/>
      <c r="O128" s="16">
        <v>246</v>
      </c>
      <c r="P128" s="16"/>
      <c r="Q128" s="16" t="s">
        <v>651</v>
      </c>
      <c r="R128" s="16" t="s">
        <v>896</v>
      </c>
      <c r="S128" s="16"/>
      <c r="T128" s="16" t="s">
        <v>393</v>
      </c>
      <c r="U128" s="16"/>
      <c r="V128" s="16"/>
      <c r="W128" s="16"/>
      <c r="X128" s="16"/>
      <c r="Y128" s="16"/>
      <c r="Z128" s="16"/>
      <c r="AA128" s="16"/>
      <c r="AB128" s="16"/>
      <c r="AC128" s="16">
        <v>1.7947601137990512</v>
      </c>
      <c r="AD128" s="17"/>
      <c r="AE128" s="16"/>
      <c r="AF128" s="16"/>
      <c r="AG128" s="16"/>
      <c r="AH128" s="16"/>
      <c r="AI128" s="16"/>
      <c r="AJ128" s="17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8" t="s">
        <v>667</v>
      </c>
      <c r="AX128" s="16"/>
      <c r="AY128" s="16">
        <v>1</v>
      </c>
      <c r="AZ128" s="16"/>
      <c r="BA128" s="16">
        <v>2005</v>
      </c>
      <c r="BB128" s="16"/>
      <c r="BC128" s="16"/>
      <c r="BD128" s="16"/>
      <c r="BE128" s="16"/>
      <c r="BF128" s="16"/>
      <c r="BG128" s="16"/>
      <c r="BH128" s="17"/>
      <c r="BI128" s="16" t="s">
        <v>471</v>
      </c>
      <c r="BJ128" s="16"/>
      <c r="BK128" s="16"/>
      <c r="BL128" s="16" t="s">
        <v>393</v>
      </c>
      <c r="BM128" s="16"/>
      <c r="BN128" s="16"/>
      <c r="BO128" s="16"/>
      <c r="BP128" s="16"/>
      <c r="BQ128" s="16"/>
      <c r="BR128" s="16"/>
      <c r="BS128" s="16"/>
      <c r="BT128" s="16"/>
      <c r="BU128" s="16"/>
      <c r="BV128" s="16" t="s">
        <v>301</v>
      </c>
      <c r="BW128" s="36">
        <v>127</v>
      </c>
      <c r="BX128" s="3"/>
      <c r="BY128" s="3"/>
      <c r="BZ128" s="3"/>
      <c r="CA128" s="3"/>
      <c r="CB128" s="3"/>
    </row>
    <row r="129" spans="1:80" s="36" customFormat="1" ht="13.5" thickBot="1">
      <c r="A129" s="41" t="s">
        <v>674</v>
      </c>
      <c r="B129" s="36" t="s">
        <v>678</v>
      </c>
      <c r="C129" s="36" t="s">
        <v>673</v>
      </c>
      <c r="D129" s="36">
        <v>-18</v>
      </c>
      <c r="E129" s="36">
        <v>-39</v>
      </c>
      <c r="F129" s="36">
        <v>802</v>
      </c>
      <c r="G129" s="36">
        <v>1983</v>
      </c>
      <c r="H129" s="36">
        <v>1986</v>
      </c>
      <c r="I129" s="36">
        <v>2000</v>
      </c>
      <c r="J129" s="36">
        <v>14</v>
      </c>
      <c r="L129" s="36" t="s">
        <v>675</v>
      </c>
      <c r="Q129" s="36" t="s">
        <v>444</v>
      </c>
      <c r="R129" s="36" t="s">
        <v>676</v>
      </c>
      <c r="T129" s="36" t="s">
        <v>393</v>
      </c>
      <c r="X129" s="36" t="s">
        <v>180</v>
      </c>
      <c r="AA129" s="36">
        <v>1.5</v>
      </c>
      <c r="AB129" s="36">
        <v>1.65</v>
      </c>
      <c r="AC129" s="36">
        <v>1.1000000000000001</v>
      </c>
      <c r="AD129" s="38" t="s">
        <v>428</v>
      </c>
      <c r="AJ129" s="38"/>
      <c r="AW129" s="41" t="s">
        <v>672</v>
      </c>
      <c r="AX129" s="36" t="s">
        <v>685</v>
      </c>
      <c r="AY129" s="36">
        <v>4</v>
      </c>
      <c r="BA129" s="36">
        <v>2006</v>
      </c>
      <c r="BB129" s="36" t="s">
        <v>677</v>
      </c>
      <c r="BH129" s="38"/>
      <c r="BI129" s="36" t="s">
        <v>471</v>
      </c>
      <c r="BL129" s="36" t="s">
        <v>393</v>
      </c>
      <c r="BV129" s="36" t="s">
        <v>301</v>
      </c>
      <c r="BW129" s="36">
        <v>128</v>
      </c>
    </row>
    <row r="130" spans="1:80" s="36" customFormat="1" ht="13.5" thickBot="1">
      <c r="A130" s="41" t="s">
        <v>680</v>
      </c>
      <c r="B130" s="36" t="s">
        <v>491</v>
      </c>
      <c r="C130" s="36" t="s">
        <v>681</v>
      </c>
      <c r="D130" s="133">
        <v>42.356999999999999</v>
      </c>
      <c r="E130" s="133">
        <v>8.5500000000000007</v>
      </c>
      <c r="F130" s="36">
        <v>0.72</v>
      </c>
      <c r="G130" s="36">
        <v>1975</v>
      </c>
      <c r="H130" s="36">
        <v>1975</v>
      </c>
      <c r="I130" s="36">
        <v>1999</v>
      </c>
      <c r="J130" s="36">
        <v>24</v>
      </c>
      <c r="K130" s="36" t="s">
        <v>692</v>
      </c>
      <c r="O130" s="36" t="s">
        <v>682</v>
      </c>
      <c r="Q130" s="36" t="s">
        <v>683</v>
      </c>
      <c r="T130" s="36" t="s">
        <v>393</v>
      </c>
      <c r="AA130" s="36">
        <v>6.18</v>
      </c>
      <c r="AB130" s="36">
        <v>4.55</v>
      </c>
      <c r="AC130" s="36">
        <v>0.7362459546925566</v>
      </c>
      <c r="AD130" s="38" t="s">
        <v>430</v>
      </c>
      <c r="AJ130" s="38"/>
      <c r="AS130" s="36">
        <v>6.91</v>
      </c>
      <c r="AT130" s="36">
        <v>7.36</v>
      </c>
      <c r="AU130" s="36">
        <v>1.065123010130246</v>
      </c>
      <c r="AV130" s="36" t="s">
        <v>428</v>
      </c>
      <c r="AW130" s="41" t="s">
        <v>679</v>
      </c>
      <c r="AX130" s="36" t="s">
        <v>684</v>
      </c>
      <c r="AY130" s="36">
        <v>10</v>
      </c>
      <c r="AZ130" s="36" t="s">
        <v>328</v>
      </c>
      <c r="BA130" s="36">
        <v>2000</v>
      </c>
      <c r="BH130" s="38"/>
      <c r="BI130" s="36" t="s">
        <v>472</v>
      </c>
      <c r="BL130" s="36" t="s">
        <v>393</v>
      </c>
      <c r="BP130" s="36" t="s">
        <v>393</v>
      </c>
      <c r="BV130" s="36" t="s">
        <v>301</v>
      </c>
      <c r="BW130" s="36">
        <v>129</v>
      </c>
    </row>
    <row r="131" spans="1:80" s="14" customFormat="1" ht="13.5" thickBot="1">
      <c r="A131" s="13" t="s">
        <v>680</v>
      </c>
      <c r="B131" s="14" t="s">
        <v>491</v>
      </c>
      <c r="C131" s="14" t="s">
        <v>681</v>
      </c>
      <c r="D131" s="133">
        <v>42.356999999999999</v>
      </c>
      <c r="E131" s="133">
        <v>8.5500000000000007</v>
      </c>
      <c r="F131" s="14">
        <v>0.72</v>
      </c>
      <c r="G131" s="14">
        <v>1975</v>
      </c>
      <c r="H131" s="14">
        <v>1975</v>
      </c>
      <c r="I131" s="14" t="s">
        <v>327</v>
      </c>
      <c r="J131" s="14">
        <v>19</v>
      </c>
      <c r="K131" s="14" t="s">
        <v>692</v>
      </c>
      <c r="Q131" s="14" t="s">
        <v>560</v>
      </c>
      <c r="AA131" s="14">
        <v>2.67</v>
      </c>
      <c r="AB131" s="14">
        <v>2.5</v>
      </c>
      <c r="AC131" s="14">
        <v>0.93632958801498134</v>
      </c>
      <c r="AD131" s="15" t="s">
        <v>430</v>
      </c>
      <c r="AJ131" s="15"/>
      <c r="AW131" s="13" t="s">
        <v>679</v>
      </c>
      <c r="AX131" s="14" t="s">
        <v>691</v>
      </c>
      <c r="AY131" s="14">
        <v>10</v>
      </c>
      <c r="BA131" s="14">
        <v>2000</v>
      </c>
      <c r="BH131" s="15"/>
      <c r="BI131" s="14" t="s">
        <v>472</v>
      </c>
      <c r="BV131" s="14" t="s">
        <v>301</v>
      </c>
      <c r="BW131" s="36">
        <v>130</v>
      </c>
      <c r="BX131" s="3"/>
      <c r="BY131" s="3"/>
      <c r="BZ131" s="3"/>
      <c r="CA131" s="3"/>
      <c r="CB131" s="3"/>
    </row>
    <row r="132" spans="1:80" s="14" customFormat="1" ht="13.5" thickBot="1">
      <c r="A132" s="13" t="s">
        <v>680</v>
      </c>
      <c r="B132" s="14" t="s">
        <v>491</v>
      </c>
      <c r="C132" s="14" t="s">
        <v>681</v>
      </c>
      <c r="D132" s="133">
        <v>42.356999999999999</v>
      </c>
      <c r="E132" s="133">
        <v>8.5500000000000007</v>
      </c>
      <c r="F132" s="14">
        <v>0.72</v>
      </c>
      <c r="G132" s="14">
        <v>1975</v>
      </c>
      <c r="H132" s="14">
        <v>1975</v>
      </c>
      <c r="I132" s="14" t="s">
        <v>327</v>
      </c>
      <c r="J132" s="14">
        <v>19</v>
      </c>
      <c r="K132" s="14" t="s">
        <v>692</v>
      </c>
      <c r="Q132" s="14" t="s">
        <v>475</v>
      </c>
      <c r="AA132" s="14">
        <v>0.99</v>
      </c>
      <c r="AB132" s="14">
        <v>1.21</v>
      </c>
      <c r="AC132" s="14">
        <v>1.2222222222222221</v>
      </c>
      <c r="AD132" s="15" t="s">
        <v>428</v>
      </c>
      <c r="AJ132" s="15"/>
      <c r="AW132" s="13" t="s">
        <v>679</v>
      </c>
      <c r="AX132" s="14" t="s">
        <v>691</v>
      </c>
      <c r="AY132" s="14">
        <v>10</v>
      </c>
      <c r="BA132" s="14">
        <v>2000</v>
      </c>
      <c r="BH132" s="15"/>
      <c r="BI132" s="14" t="s">
        <v>472</v>
      </c>
      <c r="BV132" s="14" t="s">
        <v>301</v>
      </c>
      <c r="BW132" s="36">
        <v>131</v>
      </c>
      <c r="BX132" s="3"/>
      <c r="BY132" s="3"/>
      <c r="BZ132" s="3"/>
      <c r="CA132" s="3"/>
      <c r="CB132" s="3"/>
    </row>
    <row r="133" spans="1:80" s="14" customFormat="1" ht="13.5" thickBot="1">
      <c r="A133" s="13" t="s">
        <v>680</v>
      </c>
      <c r="B133" s="14" t="s">
        <v>491</v>
      </c>
      <c r="C133" s="14" t="s">
        <v>681</v>
      </c>
      <c r="D133" s="133">
        <v>42.356999999999999</v>
      </c>
      <c r="E133" s="133">
        <v>8.5500000000000007</v>
      </c>
      <c r="F133" s="14">
        <v>0.72</v>
      </c>
      <c r="G133" s="14">
        <v>1975</v>
      </c>
      <c r="H133" s="14">
        <v>1975</v>
      </c>
      <c r="I133" s="14" t="s">
        <v>327</v>
      </c>
      <c r="J133" s="14">
        <v>19</v>
      </c>
      <c r="K133" s="14" t="s">
        <v>692</v>
      </c>
      <c r="Q133" s="14" t="s">
        <v>444</v>
      </c>
      <c r="AA133" s="14">
        <v>0.24</v>
      </c>
      <c r="AB133" s="14">
        <v>0.34</v>
      </c>
      <c r="AC133" s="14">
        <v>1.4166666666666667</v>
      </c>
      <c r="AD133" s="15" t="s">
        <v>428</v>
      </c>
      <c r="AJ133" s="15"/>
      <c r="AW133" s="13" t="s">
        <v>679</v>
      </c>
      <c r="AX133" s="14" t="s">
        <v>691</v>
      </c>
      <c r="AY133" s="14">
        <v>10</v>
      </c>
      <c r="BA133" s="14">
        <v>2000</v>
      </c>
      <c r="BH133" s="15"/>
      <c r="BI133" s="14" t="s">
        <v>472</v>
      </c>
      <c r="BV133" s="14" t="s">
        <v>301</v>
      </c>
      <c r="BW133" s="36">
        <v>132</v>
      </c>
      <c r="BX133" s="3"/>
      <c r="BY133" s="3"/>
      <c r="BZ133" s="3"/>
      <c r="CA133" s="3"/>
      <c r="CB133" s="3"/>
    </row>
    <row r="134" spans="1:80" s="16" customFormat="1">
      <c r="A134" s="13" t="s">
        <v>680</v>
      </c>
      <c r="B134" s="14" t="s">
        <v>491</v>
      </c>
      <c r="C134" s="14" t="s">
        <v>681</v>
      </c>
      <c r="D134" s="133">
        <v>42.356999999999999</v>
      </c>
      <c r="E134" s="133">
        <v>8.5500000000000007</v>
      </c>
      <c r="F134" s="14">
        <v>0.72</v>
      </c>
      <c r="G134" s="14">
        <v>1975</v>
      </c>
      <c r="H134" s="14">
        <v>1975</v>
      </c>
      <c r="I134" s="14" t="s">
        <v>327</v>
      </c>
      <c r="J134" s="14">
        <v>19</v>
      </c>
      <c r="K134" s="14"/>
      <c r="L134" s="14"/>
      <c r="M134" s="14"/>
      <c r="N134" s="14"/>
      <c r="O134" s="14"/>
      <c r="P134" s="14"/>
      <c r="Q134" s="14" t="s">
        <v>698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6.54</v>
      </c>
      <c r="AB134" s="14">
        <v>5.4</v>
      </c>
      <c r="AC134" s="14">
        <v>0.82568807339449546</v>
      </c>
      <c r="AD134" s="15" t="s">
        <v>430</v>
      </c>
      <c r="AE134" s="14"/>
      <c r="AF134" s="14"/>
      <c r="AG134" s="14"/>
      <c r="AH134" s="14"/>
      <c r="AI134" s="14"/>
      <c r="AJ134" s="15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3" t="s">
        <v>679</v>
      </c>
      <c r="AX134" s="14" t="s">
        <v>691</v>
      </c>
      <c r="AY134" s="14">
        <v>10</v>
      </c>
      <c r="AZ134" s="14"/>
      <c r="BA134" s="14">
        <v>2000</v>
      </c>
      <c r="BB134" s="14"/>
      <c r="BC134" s="14"/>
      <c r="BD134" s="14"/>
      <c r="BE134" s="14"/>
      <c r="BF134" s="14"/>
      <c r="BG134" s="14"/>
      <c r="BH134" s="15"/>
      <c r="BI134" s="14" t="s">
        <v>472</v>
      </c>
      <c r="BJ134" s="14"/>
      <c r="BK134" s="14"/>
      <c r="BL134" s="14" t="s">
        <v>393</v>
      </c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36">
        <v>133</v>
      </c>
    </row>
    <row r="135" spans="1:80" s="36" customFormat="1">
      <c r="A135" s="36" t="s">
        <v>700</v>
      </c>
      <c r="B135" s="36" t="s">
        <v>705</v>
      </c>
      <c r="C135" s="36" t="s">
        <v>424</v>
      </c>
      <c r="D135" s="36">
        <v>28</v>
      </c>
      <c r="E135" s="36">
        <v>34.5</v>
      </c>
      <c r="G135" s="36">
        <v>1995</v>
      </c>
      <c r="H135" s="36">
        <v>1995</v>
      </c>
      <c r="I135" s="36">
        <v>2000</v>
      </c>
      <c r="J135" s="36">
        <v>5</v>
      </c>
      <c r="K135" s="36" t="s">
        <v>706</v>
      </c>
      <c r="L135" s="36" t="s">
        <v>404</v>
      </c>
      <c r="Q135" s="36" t="s">
        <v>707</v>
      </c>
      <c r="T135" s="36" t="s">
        <v>393</v>
      </c>
      <c r="Z135" s="36">
        <v>78</v>
      </c>
      <c r="AB135" s="36">
        <v>62.5</v>
      </c>
      <c r="AC135" s="36">
        <v>0.80128205128205132</v>
      </c>
      <c r="AD135" s="38" t="s">
        <v>430</v>
      </c>
      <c r="AJ135" s="38"/>
      <c r="AW135" s="41" t="s">
        <v>697</v>
      </c>
      <c r="AX135" s="36" t="s">
        <v>691</v>
      </c>
      <c r="AY135" s="36">
        <v>5</v>
      </c>
      <c r="AZ135" s="36" t="s">
        <v>329</v>
      </c>
      <c r="BA135" s="36">
        <v>2002</v>
      </c>
      <c r="BH135" s="38"/>
      <c r="BI135" s="36" t="s">
        <v>471</v>
      </c>
      <c r="BL135" s="36" t="s">
        <v>393</v>
      </c>
      <c r="BP135" s="36" t="s">
        <v>393</v>
      </c>
      <c r="BV135" s="36" t="s">
        <v>301</v>
      </c>
      <c r="BW135" s="36">
        <v>134</v>
      </c>
    </row>
    <row r="136" spans="1:80" s="36" customFormat="1">
      <c r="A136" s="36" t="s">
        <v>701</v>
      </c>
      <c r="B136" s="36" t="s">
        <v>705</v>
      </c>
      <c r="C136" s="36" t="s">
        <v>424</v>
      </c>
      <c r="D136" s="36">
        <v>28.124166666666667</v>
      </c>
      <c r="E136" s="36">
        <v>34.43333333333333</v>
      </c>
      <c r="G136" s="36">
        <v>1995</v>
      </c>
      <c r="H136" s="36">
        <v>1995</v>
      </c>
      <c r="I136" s="36">
        <v>2000</v>
      </c>
      <c r="J136" s="36">
        <v>5</v>
      </c>
      <c r="K136" s="36" t="s">
        <v>706</v>
      </c>
      <c r="L136" s="36" t="s">
        <v>404</v>
      </c>
      <c r="Q136" s="36" t="s">
        <v>707</v>
      </c>
      <c r="T136" s="36" t="s">
        <v>393</v>
      </c>
      <c r="Z136" s="36">
        <v>97.5</v>
      </c>
      <c r="AB136" s="36">
        <v>142.5</v>
      </c>
      <c r="AC136" s="36">
        <v>1.4615384615384615</v>
      </c>
      <c r="AD136" s="38" t="s">
        <v>428</v>
      </c>
      <c r="AJ136" s="38"/>
      <c r="AW136" s="41" t="s">
        <v>697</v>
      </c>
      <c r="AX136" s="36" t="s">
        <v>691</v>
      </c>
      <c r="AY136" s="36">
        <v>5</v>
      </c>
      <c r="AZ136" s="36" t="s">
        <v>329</v>
      </c>
      <c r="BA136" s="36">
        <v>2002</v>
      </c>
      <c r="BH136" s="38"/>
      <c r="BI136" s="36" t="s">
        <v>471</v>
      </c>
      <c r="BL136" s="36" t="s">
        <v>393</v>
      </c>
      <c r="BP136" s="36" t="s">
        <v>393</v>
      </c>
      <c r="BV136" s="36" t="s">
        <v>301</v>
      </c>
      <c r="BW136" s="36">
        <v>135</v>
      </c>
    </row>
    <row r="137" spans="1:80" s="36" customFormat="1">
      <c r="A137" s="36" t="s">
        <v>702</v>
      </c>
      <c r="B137" s="36" t="s">
        <v>705</v>
      </c>
      <c r="C137" s="36" t="s">
        <v>424</v>
      </c>
      <c r="D137" s="36">
        <v>28.145833333333332</v>
      </c>
      <c r="E137" s="36">
        <v>34.445833333333333</v>
      </c>
      <c r="G137" s="36">
        <v>1995</v>
      </c>
      <c r="H137" s="36">
        <v>1995</v>
      </c>
      <c r="I137" s="36">
        <v>2000</v>
      </c>
      <c r="J137" s="36">
        <v>5</v>
      </c>
      <c r="K137" s="36" t="s">
        <v>706</v>
      </c>
      <c r="L137" s="36" t="s">
        <v>404</v>
      </c>
      <c r="Q137" s="36" t="s">
        <v>707</v>
      </c>
      <c r="T137" s="36" t="s">
        <v>393</v>
      </c>
      <c r="Z137" s="36">
        <v>102.5</v>
      </c>
      <c r="AB137" s="36">
        <v>107.5</v>
      </c>
      <c r="AC137" s="36">
        <v>1.0487804878048781</v>
      </c>
      <c r="AD137" s="38" t="s">
        <v>428</v>
      </c>
      <c r="AJ137" s="38"/>
      <c r="AW137" s="41" t="s">
        <v>697</v>
      </c>
      <c r="AX137" s="36" t="s">
        <v>691</v>
      </c>
      <c r="AY137" s="36">
        <v>5</v>
      </c>
      <c r="AZ137" s="36" t="s">
        <v>329</v>
      </c>
      <c r="BA137" s="36">
        <v>2002</v>
      </c>
      <c r="BH137" s="38"/>
      <c r="BI137" s="36" t="s">
        <v>471</v>
      </c>
      <c r="BL137" s="36" t="s">
        <v>393</v>
      </c>
      <c r="BP137" s="36" t="s">
        <v>393</v>
      </c>
      <c r="BV137" s="36" t="s">
        <v>301</v>
      </c>
      <c r="BW137" s="36">
        <v>136</v>
      </c>
    </row>
    <row r="138" spans="1:80" s="36" customFormat="1">
      <c r="A138" s="36" t="s">
        <v>703</v>
      </c>
      <c r="B138" s="36" t="s">
        <v>705</v>
      </c>
      <c r="C138" s="36" t="s">
        <v>424</v>
      </c>
      <c r="D138" s="36">
        <v>28.208333333333332</v>
      </c>
      <c r="E138" s="36">
        <v>34.424999999999997</v>
      </c>
      <c r="G138" s="36">
        <v>1995</v>
      </c>
      <c r="H138" s="36">
        <v>1995</v>
      </c>
      <c r="I138" s="36">
        <v>2000</v>
      </c>
      <c r="J138" s="36">
        <v>5</v>
      </c>
      <c r="K138" s="36" t="s">
        <v>706</v>
      </c>
      <c r="L138" s="36" t="s">
        <v>404</v>
      </c>
      <c r="Q138" s="36" t="s">
        <v>707</v>
      </c>
      <c r="T138" s="36" t="s">
        <v>393</v>
      </c>
      <c r="Z138" s="36">
        <v>87.5</v>
      </c>
      <c r="AB138" s="36">
        <v>97.5</v>
      </c>
      <c r="AC138" s="36">
        <v>1.1142857142857143</v>
      </c>
      <c r="AD138" s="38" t="s">
        <v>428</v>
      </c>
      <c r="AJ138" s="38"/>
      <c r="AW138" s="41" t="s">
        <v>697</v>
      </c>
      <c r="AX138" s="36" t="s">
        <v>691</v>
      </c>
      <c r="AY138" s="36">
        <v>5</v>
      </c>
      <c r="AZ138" s="36" t="s">
        <v>329</v>
      </c>
      <c r="BA138" s="36">
        <v>2002</v>
      </c>
      <c r="BH138" s="38"/>
      <c r="BI138" s="36" t="s">
        <v>471</v>
      </c>
      <c r="BL138" s="36" t="s">
        <v>393</v>
      </c>
      <c r="BP138" s="36" t="s">
        <v>393</v>
      </c>
      <c r="BV138" s="36" t="s">
        <v>301</v>
      </c>
      <c r="BW138" s="36">
        <v>137</v>
      </c>
    </row>
    <row r="139" spans="1:80" s="36" customFormat="1">
      <c r="A139" s="36" t="s">
        <v>704</v>
      </c>
      <c r="B139" s="36" t="s">
        <v>705</v>
      </c>
      <c r="C139" s="36" t="s">
        <v>424</v>
      </c>
      <c r="D139" s="36">
        <v>28.25</v>
      </c>
      <c r="E139" s="36">
        <v>34.416666666666664</v>
      </c>
      <c r="G139" s="36">
        <v>1995</v>
      </c>
      <c r="H139" s="36">
        <v>1995</v>
      </c>
      <c r="I139" s="36">
        <v>2000</v>
      </c>
      <c r="J139" s="36">
        <v>5</v>
      </c>
      <c r="K139" s="36" t="s">
        <v>706</v>
      </c>
      <c r="L139" s="36" t="s">
        <v>404</v>
      </c>
      <c r="Q139" s="36" t="s">
        <v>707</v>
      </c>
      <c r="T139" s="36" t="s">
        <v>393</v>
      </c>
      <c r="Z139" s="36">
        <v>87</v>
      </c>
      <c r="AB139" s="36">
        <v>150</v>
      </c>
      <c r="AC139" s="36">
        <v>1.7241379310344827</v>
      </c>
      <c r="AD139" s="38" t="s">
        <v>428</v>
      </c>
      <c r="AJ139" s="38"/>
      <c r="AW139" s="41" t="s">
        <v>697</v>
      </c>
      <c r="AX139" s="36" t="s">
        <v>691</v>
      </c>
      <c r="AY139" s="36">
        <v>5</v>
      </c>
      <c r="AZ139" s="36" t="s">
        <v>329</v>
      </c>
      <c r="BA139" s="36">
        <v>2002</v>
      </c>
      <c r="BH139" s="38"/>
      <c r="BI139" s="36" t="s">
        <v>471</v>
      </c>
      <c r="BL139" s="36" t="s">
        <v>393</v>
      </c>
      <c r="BP139" s="36" t="s">
        <v>393</v>
      </c>
      <c r="BV139" s="36" t="s">
        <v>301</v>
      </c>
      <c r="BW139" s="36">
        <v>138</v>
      </c>
    </row>
    <row r="140" spans="1:80" s="36" customFormat="1">
      <c r="A140" s="36" t="s">
        <v>709</v>
      </c>
      <c r="B140" s="36" t="s">
        <v>491</v>
      </c>
      <c r="C140" s="36" t="s">
        <v>514</v>
      </c>
      <c r="D140" s="36">
        <v>36.700000000000003</v>
      </c>
      <c r="E140" s="36">
        <v>-2.1800000000000002</v>
      </c>
      <c r="F140" s="36">
        <v>122</v>
      </c>
      <c r="G140" s="36">
        <v>1987</v>
      </c>
      <c r="H140" s="36">
        <v>1987</v>
      </c>
      <c r="I140" s="36">
        <v>1996</v>
      </c>
      <c r="J140" s="36">
        <v>9</v>
      </c>
      <c r="O140" s="36">
        <v>56</v>
      </c>
      <c r="Q140" s="36" t="s">
        <v>711</v>
      </c>
      <c r="T140" s="36" t="s">
        <v>393</v>
      </c>
      <c r="AA140" s="36">
        <v>921.3</v>
      </c>
      <c r="AB140" s="36">
        <v>781.7</v>
      </c>
      <c r="AC140" s="36">
        <v>0.84847498100510155</v>
      </c>
      <c r="AD140" s="38" t="s">
        <v>430</v>
      </c>
      <c r="AG140" s="36">
        <v>28290</v>
      </c>
      <c r="AH140" s="36">
        <v>71430</v>
      </c>
      <c r="AI140" s="36">
        <v>2.5249204665959701</v>
      </c>
      <c r="AJ140" s="38" t="s">
        <v>428</v>
      </c>
      <c r="AS140" s="36">
        <v>17.3</v>
      </c>
      <c r="AT140" s="36">
        <v>15.7</v>
      </c>
      <c r="AU140" s="36">
        <v>0.90751445086705196</v>
      </c>
      <c r="AV140" s="36" t="s">
        <v>430</v>
      </c>
      <c r="AW140" s="41" t="s">
        <v>699</v>
      </c>
      <c r="AX140" s="36" t="s">
        <v>691</v>
      </c>
      <c r="AY140" s="36">
        <v>1</v>
      </c>
      <c r="AZ140" s="36" t="s">
        <v>712</v>
      </c>
      <c r="BA140" s="36">
        <v>2004</v>
      </c>
      <c r="BH140" s="38"/>
      <c r="BI140" s="36" t="s">
        <v>472</v>
      </c>
      <c r="BL140" s="36" t="s">
        <v>393</v>
      </c>
      <c r="BV140" s="36" t="s">
        <v>301</v>
      </c>
      <c r="BW140" s="36">
        <v>139</v>
      </c>
    </row>
    <row r="141" spans="1:80" s="36" customFormat="1">
      <c r="A141" s="36" t="s">
        <v>710</v>
      </c>
      <c r="B141" s="36" t="s">
        <v>491</v>
      </c>
      <c r="C141" s="36" t="s">
        <v>514</v>
      </c>
      <c r="D141" s="36">
        <v>37.630000000000003</v>
      </c>
      <c r="E141" s="36">
        <v>-0.7</v>
      </c>
      <c r="F141" s="36">
        <v>18.98</v>
      </c>
      <c r="G141" s="36">
        <v>1995</v>
      </c>
      <c r="H141" s="36">
        <v>1995</v>
      </c>
      <c r="I141" s="36">
        <v>1996</v>
      </c>
      <c r="J141" s="36">
        <v>1</v>
      </c>
      <c r="O141" s="36">
        <v>56</v>
      </c>
      <c r="Q141" s="36" t="s">
        <v>711</v>
      </c>
      <c r="T141" s="36" t="s">
        <v>393</v>
      </c>
      <c r="AA141" s="36">
        <v>488.7</v>
      </c>
      <c r="AB141" s="36">
        <v>951.3</v>
      </c>
      <c r="AC141" s="36">
        <v>1.9465930018416207</v>
      </c>
      <c r="AD141" s="38" t="s">
        <v>428</v>
      </c>
      <c r="AG141" s="36">
        <v>10210</v>
      </c>
      <c r="AH141" s="36">
        <v>109700</v>
      </c>
      <c r="AI141" s="36">
        <v>10.744368266405484</v>
      </c>
      <c r="AJ141" s="38" t="s">
        <v>428</v>
      </c>
      <c r="AS141" s="36">
        <v>11.9</v>
      </c>
      <c r="AT141" s="36">
        <v>14.2</v>
      </c>
      <c r="AU141" s="36">
        <v>1.1932773109243697</v>
      </c>
      <c r="AV141" s="36" t="s">
        <v>428</v>
      </c>
      <c r="AW141" s="41" t="s">
        <v>699</v>
      </c>
      <c r="AX141" s="36" t="s">
        <v>691</v>
      </c>
      <c r="AY141" s="36">
        <v>1</v>
      </c>
      <c r="BA141" s="36">
        <v>2004</v>
      </c>
      <c r="BH141" s="38"/>
      <c r="BI141" s="36" t="s">
        <v>472</v>
      </c>
      <c r="BL141" s="36" t="s">
        <v>393</v>
      </c>
      <c r="BV141" s="36" t="s">
        <v>301</v>
      </c>
      <c r="BW141" s="36">
        <v>140</v>
      </c>
    </row>
    <row r="142" spans="1:80" s="36" customFormat="1">
      <c r="A142" s="36" t="s">
        <v>708</v>
      </c>
      <c r="B142" s="36" t="s">
        <v>491</v>
      </c>
      <c r="C142" s="36" t="s">
        <v>514</v>
      </c>
      <c r="D142" s="36">
        <v>39.167000000000002</v>
      </c>
      <c r="E142" s="36">
        <v>2.9670000000000001</v>
      </c>
      <c r="F142" s="36">
        <v>87.03</v>
      </c>
      <c r="G142" s="36">
        <v>1991</v>
      </c>
      <c r="H142" s="36">
        <v>1991</v>
      </c>
      <c r="I142" s="36">
        <v>1996</v>
      </c>
      <c r="J142" s="36">
        <v>5</v>
      </c>
      <c r="O142" s="36">
        <v>56</v>
      </c>
      <c r="Q142" s="36" t="s">
        <v>711</v>
      </c>
      <c r="T142" s="36" t="s">
        <v>393</v>
      </c>
      <c r="AA142" s="36">
        <v>445.8</v>
      </c>
      <c r="AB142" s="36">
        <v>466.9</v>
      </c>
      <c r="AC142" s="36">
        <v>1.0473306415432928</v>
      </c>
      <c r="AD142" s="38" t="s">
        <v>428</v>
      </c>
      <c r="AG142" s="36">
        <v>7225</v>
      </c>
      <c r="AH142" s="36">
        <v>23960</v>
      </c>
      <c r="AI142" s="36">
        <v>3.3162629757785469</v>
      </c>
      <c r="AJ142" s="38" t="s">
        <v>428</v>
      </c>
      <c r="AS142" s="36">
        <v>15.6</v>
      </c>
      <c r="AT142" s="36">
        <v>19.3</v>
      </c>
      <c r="AU142" s="36">
        <v>1.2371794871794872</v>
      </c>
      <c r="AV142" s="36" t="s">
        <v>428</v>
      </c>
      <c r="AW142" s="41" t="s">
        <v>699</v>
      </c>
      <c r="AX142" s="36" t="s">
        <v>691</v>
      </c>
      <c r="AY142" s="36">
        <v>1</v>
      </c>
      <c r="BA142" s="36">
        <v>2004</v>
      </c>
      <c r="BH142" s="38"/>
      <c r="BI142" s="36" t="s">
        <v>472</v>
      </c>
      <c r="BL142" s="36" t="s">
        <v>393</v>
      </c>
      <c r="BV142" s="36" t="s">
        <v>301</v>
      </c>
      <c r="BW142" s="36">
        <v>141</v>
      </c>
    </row>
    <row r="143" spans="1:80" s="36" customFormat="1">
      <c r="A143" s="36" t="s">
        <v>713</v>
      </c>
      <c r="B143" s="36" t="s">
        <v>491</v>
      </c>
      <c r="C143" s="36" t="s">
        <v>514</v>
      </c>
      <c r="D143" s="36">
        <v>39.866999999999997</v>
      </c>
      <c r="E143" s="36">
        <v>0.71699999999999997</v>
      </c>
      <c r="F143" s="36">
        <v>44</v>
      </c>
      <c r="G143" s="36">
        <v>1990</v>
      </c>
      <c r="H143" s="36">
        <v>1990</v>
      </c>
      <c r="I143" s="36">
        <v>1999</v>
      </c>
      <c r="J143" s="36">
        <v>9</v>
      </c>
      <c r="L143" s="36" t="s">
        <v>716</v>
      </c>
      <c r="O143" s="36">
        <v>1</v>
      </c>
      <c r="Q143" s="36" t="s">
        <v>411</v>
      </c>
      <c r="R143" s="36" t="s">
        <v>714</v>
      </c>
      <c r="S143" s="36" t="s">
        <v>715</v>
      </c>
      <c r="T143" s="36" t="s">
        <v>393</v>
      </c>
      <c r="W143" s="36" t="s">
        <v>439</v>
      </c>
      <c r="AA143" s="36">
        <v>6.5000000000000002E-2</v>
      </c>
      <c r="AB143" s="36">
        <v>0.52900000000000003</v>
      </c>
      <c r="AC143" s="36">
        <v>8.138461538461538</v>
      </c>
      <c r="AD143" s="38" t="s">
        <v>428</v>
      </c>
      <c r="AJ143" s="38"/>
      <c r="AW143" s="41" t="s">
        <v>717</v>
      </c>
      <c r="AX143" s="36" t="s">
        <v>718</v>
      </c>
      <c r="AY143" s="36">
        <v>3</v>
      </c>
      <c r="AZ143" s="36" t="s">
        <v>330</v>
      </c>
      <c r="BA143" s="36">
        <v>2001</v>
      </c>
      <c r="BH143" s="38"/>
      <c r="BI143" s="36" t="s">
        <v>472</v>
      </c>
      <c r="BJ143" s="36" t="s">
        <v>393</v>
      </c>
      <c r="BL143" s="36" t="s">
        <v>393</v>
      </c>
      <c r="BP143" s="36" t="s">
        <v>393</v>
      </c>
      <c r="BU143" s="36" t="s">
        <v>194</v>
      </c>
      <c r="BV143" s="36" t="s">
        <v>302</v>
      </c>
      <c r="BW143" s="36">
        <v>142</v>
      </c>
    </row>
    <row r="144" spans="1:80" s="14" customFormat="1">
      <c r="A144" s="20" t="s">
        <v>694</v>
      </c>
      <c r="B144" s="14" t="s">
        <v>491</v>
      </c>
      <c r="C144" s="14" t="s">
        <v>504</v>
      </c>
      <c r="D144" s="14">
        <v>40.700000000000003</v>
      </c>
      <c r="E144" s="14">
        <v>17.8</v>
      </c>
      <c r="F144" s="14">
        <v>1.83</v>
      </c>
      <c r="G144" s="14">
        <v>1992</v>
      </c>
      <c r="H144" s="14">
        <v>1992</v>
      </c>
      <c r="I144" s="14">
        <v>2003</v>
      </c>
      <c r="J144" s="14">
        <v>11</v>
      </c>
      <c r="L144" s="14" t="s">
        <v>720</v>
      </c>
      <c r="O144" s="14">
        <v>1</v>
      </c>
      <c r="Q144" s="14" t="s">
        <v>475</v>
      </c>
      <c r="R144" s="14" t="s">
        <v>577</v>
      </c>
      <c r="S144" s="14" t="s">
        <v>721</v>
      </c>
      <c r="V144" s="14" t="s">
        <v>183</v>
      </c>
      <c r="X144" s="14" t="s">
        <v>179</v>
      </c>
      <c r="AA144" s="14">
        <v>2.29</v>
      </c>
      <c r="AB144" s="14">
        <v>19.239999999999998</v>
      </c>
      <c r="AC144" s="14">
        <v>8.4017467248908293</v>
      </c>
      <c r="AD144" s="15" t="s">
        <v>428</v>
      </c>
      <c r="AJ144" s="15"/>
      <c r="AW144" s="13" t="s">
        <v>719</v>
      </c>
      <c r="AX144" s="14" t="s">
        <v>718</v>
      </c>
      <c r="AY144" s="14">
        <v>2</v>
      </c>
      <c r="AZ144" s="14" t="s">
        <v>739</v>
      </c>
      <c r="BA144" s="14">
        <v>2006</v>
      </c>
      <c r="BH144" s="15"/>
      <c r="BI144" s="14" t="s">
        <v>472</v>
      </c>
      <c r="BJ144" s="14" t="s">
        <v>393</v>
      </c>
      <c r="BP144" s="14" t="s">
        <v>393</v>
      </c>
      <c r="BR144" s="14">
        <v>3.1</v>
      </c>
      <c r="BS144" s="14">
        <v>45</v>
      </c>
      <c r="BT144" s="14" t="s">
        <v>177</v>
      </c>
      <c r="BU144" s="14" t="s">
        <v>194</v>
      </c>
      <c r="BV144" s="14" t="s">
        <v>301</v>
      </c>
      <c r="BW144" s="36">
        <v>143</v>
      </c>
      <c r="BX144" s="3"/>
      <c r="BY144" s="3"/>
      <c r="BZ144" s="3"/>
      <c r="CA144" s="3"/>
      <c r="CB144" s="3"/>
    </row>
    <row r="145" spans="1:80" s="14" customFormat="1">
      <c r="A145" s="13" t="s">
        <v>694</v>
      </c>
      <c r="B145" s="14" t="s">
        <v>491</v>
      </c>
      <c r="C145" s="14" t="s">
        <v>504</v>
      </c>
      <c r="D145" s="14">
        <v>40.700000000000003</v>
      </c>
      <c r="E145" s="14">
        <v>17.8</v>
      </c>
      <c r="F145" s="14">
        <v>1.83</v>
      </c>
      <c r="G145" s="14">
        <v>1992</v>
      </c>
      <c r="H145" s="14">
        <v>1992</v>
      </c>
      <c r="I145" s="14">
        <v>2003</v>
      </c>
      <c r="J145" s="14">
        <v>11</v>
      </c>
      <c r="L145" s="14" t="s">
        <v>720</v>
      </c>
      <c r="O145" s="14">
        <v>1</v>
      </c>
      <c r="Q145" s="14" t="s">
        <v>475</v>
      </c>
      <c r="R145" s="14" t="s">
        <v>577</v>
      </c>
      <c r="S145" s="14" t="s">
        <v>722</v>
      </c>
      <c r="V145" s="14" t="s">
        <v>183</v>
      </c>
      <c r="X145" s="14" t="s">
        <v>180</v>
      </c>
      <c r="AA145" s="14">
        <v>0.7</v>
      </c>
      <c r="AB145" s="14">
        <v>21.1</v>
      </c>
      <c r="AC145" s="14">
        <v>30.142857142857146</v>
      </c>
      <c r="AD145" s="15" t="s">
        <v>428</v>
      </c>
      <c r="AJ145" s="15"/>
      <c r="AW145" s="13" t="s">
        <v>719</v>
      </c>
      <c r="AX145" s="14" t="s">
        <v>718</v>
      </c>
      <c r="AY145" s="14">
        <v>2</v>
      </c>
      <c r="BA145" s="14">
        <v>2006</v>
      </c>
      <c r="BH145" s="15"/>
      <c r="BI145" s="14" t="s">
        <v>472</v>
      </c>
      <c r="BJ145" s="14" t="s">
        <v>393</v>
      </c>
      <c r="BP145" s="14" t="s">
        <v>393</v>
      </c>
      <c r="BR145" s="14">
        <v>3.3</v>
      </c>
      <c r="BS145" s="14">
        <v>45</v>
      </c>
      <c r="BT145" s="14" t="s">
        <v>177</v>
      </c>
      <c r="BU145" s="14" t="s">
        <v>194</v>
      </c>
      <c r="BV145" s="14" t="s">
        <v>301</v>
      </c>
      <c r="BW145" s="36">
        <v>144</v>
      </c>
      <c r="BX145" s="3"/>
      <c r="BY145" s="3"/>
      <c r="BZ145" s="3"/>
      <c r="CA145" s="3"/>
      <c r="CB145" s="3"/>
    </row>
    <row r="146" spans="1:80" s="14" customFormat="1">
      <c r="A146" s="13" t="s">
        <v>694</v>
      </c>
      <c r="B146" s="14" t="s">
        <v>491</v>
      </c>
      <c r="C146" s="14" t="s">
        <v>504</v>
      </c>
      <c r="D146" s="14">
        <v>40.700000000000003</v>
      </c>
      <c r="E146" s="14">
        <v>17.8</v>
      </c>
      <c r="F146" s="14">
        <v>1.83</v>
      </c>
      <c r="G146" s="14">
        <v>1992</v>
      </c>
      <c r="H146" s="14">
        <v>1992</v>
      </c>
      <c r="I146" s="14">
        <v>2003</v>
      </c>
      <c r="J146" s="14">
        <v>11</v>
      </c>
      <c r="L146" s="14" t="s">
        <v>720</v>
      </c>
      <c r="O146" s="14">
        <v>1</v>
      </c>
      <c r="Q146" s="14" t="s">
        <v>560</v>
      </c>
      <c r="R146" s="14" t="s">
        <v>566</v>
      </c>
      <c r="S146" s="14" t="s">
        <v>568</v>
      </c>
      <c r="V146" s="14" t="s">
        <v>184</v>
      </c>
      <c r="X146" s="14" t="s">
        <v>196</v>
      </c>
      <c r="AA146" s="14">
        <v>18.5</v>
      </c>
      <c r="AB146" s="14">
        <v>22.7</v>
      </c>
      <c r="AC146" s="14">
        <v>1.2270270270270269</v>
      </c>
      <c r="AD146" s="15" t="s">
        <v>428</v>
      </c>
      <c r="AJ146" s="15"/>
      <c r="AW146" s="13" t="s">
        <v>719</v>
      </c>
      <c r="AX146" s="14" t="s">
        <v>718</v>
      </c>
      <c r="AY146" s="14">
        <v>2</v>
      </c>
      <c r="BA146" s="14">
        <v>2006</v>
      </c>
      <c r="BH146" s="15"/>
      <c r="BI146" s="14" t="s">
        <v>472</v>
      </c>
      <c r="BJ146" s="14" t="s">
        <v>393</v>
      </c>
      <c r="BP146" s="14" t="s">
        <v>393</v>
      </c>
      <c r="BR146" s="14">
        <v>3.4</v>
      </c>
      <c r="BS146" s="14">
        <v>30</v>
      </c>
      <c r="BT146" s="14" t="s">
        <v>202</v>
      </c>
      <c r="BU146" s="14" t="s">
        <v>194</v>
      </c>
      <c r="BV146" s="14" t="s">
        <v>301</v>
      </c>
      <c r="BW146" s="36">
        <v>145</v>
      </c>
      <c r="BX146" s="3"/>
      <c r="BY146" s="3"/>
      <c r="BZ146" s="3"/>
      <c r="CA146" s="3"/>
      <c r="CB146" s="3"/>
    </row>
    <row r="147" spans="1:80" s="14" customFormat="1">
      <c r="A147" s="13" t="s">
        <v>694</v>
      </c>
      <c r="B147" s="14" t="s">
        <v>491</v>
      </c>
      <c r="C147" s="14" t="s">
        <v>504</v>
      </c>
      <c r="D147" s="14">
        <v>40.700000000000003</v>
      </c>
      <c r="E147" s="14">
        <v>17.8</v>
      </c>
      <c r="F147" s="14">
        <v>1.83</v>
      </c>
      <c r="G147" s="14">
        <v>1992</v>
      </c>
      <c r="H147" s="14">
        <v>1992</v>
      </c>
      <c r="I147" s="14">
        <v>2003</v>
      </c>
      <c r="J147" s="14">
        <v>11</v>
      </c>
      <c r="L147" s="14" t="s">
        <v>720</v>
      </c>
      <c r="O147" s="14">
        <v>1</v>
      </c>
      <c r="Q147" s="14" t="s">
        <v>468</v>
      </c>
      <c r="R147" s="14" t="s">
        <v>493</v>
      </c>
      <c r="S147" s="14" t="s">
        <v>494</v>
      </c>
      <c r="W147" s="14" t="s">
        <v>439</v>
      </c>
      <c r="AA147" s="14">
        <v>3.64</v>
      </c>
      <c r="AB147" s="14">
        <v>0.64</v>
      </c>
      <c r="AC147" s="14">
        <v>0.17582417582417581</v>
      </c>
      <c r="AD147" s="15" t="s">
        <v>430</v>
      </c>
      <c r="AJ147" s="15"/>
      <c r="AW147" s="13" t="s">
        <v>719</v>
      </c>
      <c r="AX147" s="14" t="s">
        <v>718</v>
      </c>
      <c r="AY147" s="14">
        <v>2</v>
      </c>
      <c r="BA147" s="14">
        <v>2006</v>
      </c>
      <c r="BH147" s="15"/>
      <c r="BI147" s="14" t="s">
        <v>472</v>
      </c>
      <c r="BJ147" s="14" t="s">
        <v>393</v>
      </c>
      <c r="BP147" s="14" t="s">
        <v>393</v>
      </c>
      <c r="BU147" s="14" t="s">
        <v>193</v>
      </c>
      <c r="BV147" s="14" t="s">
        <v>302</v>
      </c>
      <c r="BW147" s="36">
        <v>146</v>
      </c>
      <c r="BX147" s="3"/>
      <c r="BY147" s="3"/>
      <c r="BZ147" s="3"/>
      <c r="CA147" s="3"/>
      <c r="CB147" s="3"/>
    </row>
    <row r="148" spans="1:80" s="14" customFormat="1">
      <c r="A148" s="13" t="s">
        <v>694</v>
      </c>
      <c r="B148" s="14" t="s">
        <v>491</v>
      </c>
      <c r="C148" s="14" t="s">
        <v>504</v>
      </c>
      <c r="D148" s="14">
        <v>40.700000000000003</v>
      </c>
      <c r="E148" s="14">
        <v>17.8</v>
      </c>
      <c r="F148" s="14">
        <v>1.83</v>
      </c>
      <c r="G148" s="14">
        <v>1992</v>
      </c>
      <c r="H148" s="14">
        <v>1992</v>
      </c>
      <c r="I148" s="14">
        <v>2003</v>
      </c>
      <c r="J148" s="14">
        <v>11</v>
      </c>
      <c r="L148" s="14" t="s">
        <v>720</v>
      </c>
      <c r="O148" s="14">
        <v>1</v>
      </c>
      <c r="Q148" s="14" t="s">
        <v>468</v>
      </c>
      <c r="R148" s="14" t="s">
        <v>723</v>
      </c>
      <c r="S148" s="14" t="s">
        <v>724</v>
      </c>
      <c r="W148" s="14" t="s">
        <v>439</v>
      </c>
      <c r="AA148" s="14">
        <v>2.44</v>
      </c>
      <c r="AB148" s="14">
        <v>0.04</v>
      </c>
      <c r="AC148" s="14">
        <v>1.6393442622950821E-2</v>
      </c>
      <c r="AD148" s="15" t="s">
        <v>430</v>
      </c>
      <c r="AJ148" s="15"/>
      <c r="AW148" s="13" t="s">
        <v>719</v>
      </c>
      <c r="AX148" s="14" t="s">
        <v>718</v>
      </c>
      <c r="AY148" s="14">
        <v>2</v>
      </c>
      <c r="BA148" s="14">
        <v>2006</v>
      </c>
      <c r="BH148" s="15"/>
      <c r="BI148" s="14" t="s">
        <v>472</v>
      </c>
      <c r="BJ148" s="14" t="s">
        <v>393</v>
      </c>
      <c r="BP148" s="14" t="s">
        <v>393</v>
      </c>
      <c r="BU148" s="14" t="s">
        <v>193</v>
      </c>
      <c r="BV148" s="14" t="s">
        <v>302</v>
      </c>
      <c r="BW148" s="36">
        <v>147</v>
      </c>
      <c r="BX148" s="3"/>
      <c r="BY148" s="3"/>
      <c r="BZ148" s="3"/>
      <c r="CA148" s="3"/>
      <c r="CB148" s="3"/>
    </row>
    <row r="149" spans="1:80" s="14" customFormat="1">
      <c r="A149" s="13" t="s">
        <v>694</v>
      </c>
      <c r="B149" s="14" t="s">
        <v>491</v>
      </c>
      <c r="C149" s="14" t="s">
        <v>504</v>
      </c>
      <c r="D149" s="14">
        <v>40.700000000000003</v>
      </c>
      <c r="E149" s="14">
        <v>17.8</v>
      </c>
      <c r="F149" s="14">
        <v>1.83</v>
      </c>
      <c r="G149" s="14">
        <v>1992</v>
      </c>
      <c r="H149" s="14">
        <v>1992</v>
      </c>
      <c r="I149" s="14">
        <v>2003</v>
      </c>
      <c r="J149" s="14">
        <v>11</v>
      </c>
      <c r="L149" s="14" t="s">
        <v>720</v>
      </c>
      <c r="Q149" s="14" t="s">
        <v>725</v>
      </c>
      <c r="R149" s="14" t="s">
        <v>731</v>
      </c>
      <c r="V149" s="14" t="s">
        <v>634</v>
      </c>
      <c r="W149" s="14" t="s">
        <v>725</v>
      </c>
      <c r="AA149" s="14">
        <v>18.7</v>
      </c>
      <c r="AB149" s="14">
        <v>22.2</v>
      </c>
      <c r="AC149" s="14">
        <v>1.1871657754010696</v>
      </c>
      <c r="AD149" s="15" t="s">
        <v>428</v>
      </c>
      <c r="AJ149" s="15"/>
      <c r="AW149" s="13" t="s">
        <v>719</v>
      </c>
      <c r="AX149" s="14" t="s">
        <v>718</v>
      </c>
      <c r="AY149" s="14">
        <v>2</v>
      </c>
      <c r="BA149" s="14">
        <v>2006</v>
      </c>
      <c r="BH149" s="15"/>
      <c r="BI149" s="14" t="s">
        <v>472</v>
      </c>
      <c r="BP149" s="14" t="s">
        <v>393</v>
      </c>
      <c r="BU149" s="14" t="s">
        <v>304</v>
      </c>
      <c r="BV149" s="14" t="s">
        <v>725</v>
      </c>
      <c r="BW149" s="36">
        <v>148</v>
      </c>
      <c r="BX149" s="3"/>
      <c r="BY149" s="3"/>
      <c r="BZ149" s="3"/>
      <c r="CA149" s="3"/>
      <c r="CB149" s="3"/>
    </row>
    <row r="150" spans="1:80" s="14" customFormat="1">
      <c r="A150" s="13" t="s">
        <v>694</v>
      </c>
      <c r="B150" s="14" t="s">
        <v>491</v>
      </c>
      <c r="C150" s="14" t="s">
        <v>504</v>
      </c>
      <c r="D150" s="14">
        <v>40.700000000000003</v>
      </c>
      <c r="E150" s="14">
        <v>17.8</v>
      </c>
      <c r="F150" s="14">
        <v>1.83</v>
      </c>
      <c r="G150" s="14">
        <v>1992</v>
      </c>
      <c r="H150" s="14">
        <v>1992</v>
      </c>
      <c r="I150" s="14">
        <v>2003</v>
      </c>
      <c r="J150" s="14">
        <v>11</v>
      </c>
      <c r="L150" s="14" t="s">
        <v>720</v>
      </c>
      <c r="Q150" s="14" t="s">
        <v>725</v>
      </c>
      <c r="R150" s="14" t="s">
        <v>732</v>
      </c>
      <c r="V150" s="14" t="s">
        <v>634</v>
      </c>
      <c r="W150" s="14" t="s">
        <v>725</v>
      </c>
      <c r="AA150" s="14">
        <v>15.3</v>
      </c>
      <c r="AB150" s="14">
        <v>41.5</v>
      </c>
      <c r="AC150" s="14">
        <v>2.7124183006535945</v>
      </c>
      <c r="AD150" s="15" t="s">
        <v>428</v>
      </c>
      <c r="AJ150" s="15"/>
      <c r="AW150" s="13" t="s">
        <v>719</v>
      </c>
      <c r="AX150" s="14" t="s">
        <v>718</v>
      </c>
      <c r="AY150" s="14">
        <v>2</v>
      </c>
      <c r="BA150" s="14">
        <v>2006</v>
      </c>
      <c r="BH150" s="15"/>
      <c r="BI150" s="14" t="s">
        <v>472</v>
      </c>
      <c r="BP150" s="14" t="s">
        <v>393</v>
      </c>
      <c r="BU150" s="14" t="s">
        <v>304</v>
      </c>
      <c r="BV150" s="14" t="s">
        <v>725</v>
      </c>
      <c r="BW150" s="36">
        <v>149</v>
      </c>
      <c r="BX150" s="3"/>
      <c r="BY150" s="3"/>
      <c r="BZ150" s="3"/>
      <c r="CA150" s="3"/>
      <c r="CB150" s="3"/>
    </row>
    <row r="151" spans="1:80" s="14" customFormat="1">
      <c r="A151" s="13" t="s">
        <v>694</v>
      </c>
      <c r="B151" s="14" t="s">
        <v>491</v>
      </c>
      <c r="C151" s="14" t="s">
        <v>504</v>
      </c>
      <c r="D151" s="14">
        <v>40.700000000000003</v>
      </c>
      <c r="E151" s="14">
        <v>17.8</v>
      </c>
      <c r="F151" s="14">
        <v>1.83</v>
      </c>
      <c r="G151" s="14">
        <v>1992</v>
      </c>
      <c r="H151" s="14">
        <v>1992</v>
      </c>
      <c r="I151" s="14">
        <v>2003</v>
      </c>
      <c r="J151" s="14">
        <v>11</v>
      </c>
      <c r="L151" s="14" t="s">
        <v>720</v>
      </c>
      <c r="Q151" s="14" t="s">
        <v>725</v>
      </c>
      <c r="R151" s="14" t="s">
        <v>733</v>
      </c>
      <c r="V151" s="14" t="s">
        <v>634</v>
      </c>
      <c r="W151" s="14" t="s">
        <v>725</v>
      </c>
      <c r="AA151" s="14">
        <v>8.6999999999999993</v>
      </c>
      <c r="AB151" s="14">
        <v>9.6999999999999993</v>
      </c>
      <c r="AC151" s="14">
        <v>1.1149425287356323</v>
      </c>
      <c r="AD151" s="15" t="s">
        <v>428</v>
      </c>
      <c r="AJ151" s="15"/>
      <c r="AW151" s="13" t="s">
        <v>719</v>
      </c>
      <c r="AX151" s="14" t="s">
        <v>718</v>
      </c>
      <c r="AY151" s="14">
        <v>2</v>
      </c>
      <c r="BA151" s="14">
        <v>2006</v>
      </c>
      <c r="BH151" s="15"/>
      <c r="BI151" s="14" t="s">
        <v>472</v>
      </c>
      <c r="BP151" s="14" t="s">
        <v>393</v>
      </c>
      <c r="BU151" s="14" t="s">
        <v>304</v>
      </c>
      <c r="BV151" s="14" t="s">
        <v>725</v>
      </c>
      <c r="BW151" s="36">
        <v>150</v>
      </c>
      <c r="BX151" s="3"/>
      <c r="BY151" s="3"/>
      <c r="BZ151" s="3"/>
      <c r="CA151" s="3"/>
      <c r="CB151" s="3"/>
    </row>
    <row r="152" spans="1:80" s="14" customFormat="1">
      <c r="A152" s="13" t="s">
        <v>694</v>
      </c>
      <c r="B152" s="14" t="s">
        <v>491</v>
      </c>
      <c r="C152" s="14" t="s">
        <v>504</v>
      </c>
      <c r="D152" s="14">
        <v>40.700000000000003</v>
      </c>
      <c r="E152" s="14">
        <v>17.8</v>
      </c>
      <c r="F152" s="14">
        <v>1.83</v>
      </c>
      <c r="G152" s="14">
        <v>1992</v>
      </c>
      <c r="H152" s="14">
        <v>1992</v>
      </c>
      <c r="I152" s="14">
        <v>2003</v>
      </c>
      <c r="J152" s="14">
        <v>11</v>
      </c>
      <c r="L152" s="14" t="s">
        <v>720</v>
      </c>
      <c r="Q152" s="14" t="s">
        <v>725</v>
      </c>
      <c r="R152" s="14" t="s">
        <v>734</v>
      </c>
      <c r="V152" s="14" t="s">
        <v>634</v>
      </c>
      <c r="W152" s="14" t="s">
        <v>725</v>
      </c>
      <c r="AA152" s="14">
        <v>6.3</v>
      </c>
      <c r="AB152" s="14">
        <v>9.3000000000000007</v>
      </c>
      <c r="AC152" s="14">
        <v>1.4761904761904763</v>
      </c>
      <c r="AD152" s="15" t="s">
        <v>428</v>
      </c>
      <c r="AJ152" s="15"/>
      <c r="AW152" s="13" t="s">
        <v>719</v>
      </c>
      <c r="AX152" s="14" t="s">
        <v>718</v>
      </c>
      <c r="AY152" s="14">
        <v>2</v>
      </c>
      <c r="BA152" s="14">
        <v>2006</v>
      </c>
      <c r="BH152" s="15"/>
      <c r="BI152" s="14" t="s">
        <v>472</v>
      </c>
      <c r="BP152" s="14" t="s">
        <v>393</v>
      </c>
      <c r="BU152" s="14" t="s">
        <v>304</v>
      </c>
      <c r="BV152" s="14" t="s">
        <v>725</v>
      </c>
      <c r="BW152" s="36">
        <v>151</v>
      </c>
      <c r="BX152" s="3"/>
      <c r="BY152" s="3"/>
      <c r="BZ152" s="3"/>
      <c r="CA152" s="3"/>
      <c r="CB152" s="3"/>
    </row>
    <row r="153" spans="1:80" s="14" customFormat="1">
      <c r="A153" s="13" t="s">
        <v>694</v>
      </c>
      <c r="B153" s="14" t="s">
        <v>491</v>
      </c>
      <c r="C153" s="14" t="s">
        <v>504</v>
      </c>
      <c r="D153" s="14">
        <v>40.700000000000003</v>
      </c>
      <c r="E153" s="14">
        <v>17.8</v>
      </c>
      <c r="F153" s="14">
        <v>1.83</v>
      </c>
      <c r="G153" s="14">
        <v>1992</v>
      </c>
      <c r="H153" s="14">
        <v>1992</v>
      </c>
      <c r="I153" s="14">
        <v>2003</v>
      </c>
      <c r="J153" s="14">
        <v>11</v>
      </c>
      <c r="L153" s="14" t="s">
        <v>720</v>
      </c>
      <c r="Q153" s="14" t="s">
        <v>439</v>
      </c>
      <c r="R153" s="14" t="s">
        <v>735</v>
      </c>
      <c r="V153" s="14" t="s">
        <v>634</v>
      </c>
      <c r="W153" s="14" t="s">
        <v>439</v>
      </c>
      <c r="AA153" s="14">
        <v>2.13</v>
      </c>
      <c r="AB153" s="14">
        <v>5.77</v>
      </c>
      <c r="AC153" s="14">
        <v>2.708920187793427</v>
      </c>
      <c r="AD153" s="15" t="s">
        <v>428</v>
      </c>
      <c r="AJ153" s="15"/>
      <c r="AW153" s="13" t="s">
        <v>719</v>
      </c>
      <c r="AX153" s="14" t="s">
        <v>718</v>
      </c>
      <c r="AY153" s="14">
        <v>2</v>
      </c>
      <c r="BA153" s="14">
        <v>2006</v>
      </c>
      <c r="BH153" s="15"/>
      <c r="BI153" s="14" t="s">
        <v>472</v>
      </c>
      <c r="BP153" s="14" t="s">
        <v>393</v>
      </c>
      <c r="BU153" s="14" t="s">
        <v>305</v>
      </c>
      <c r="BV153" s="14" t="s">
        <v>302</v>
      </c>
      <c r="BW153" s="36">
        <v>152</v>
      </c>
      <c r="BX153" s="3"/>
      <c r="BY153" s="3"/>
      <c r="BZ153" s="3"/>
      <c r="CA153" s="3"/>
      <c r="CB153" s="3"/>
    </row>
    <row r="154" spans="1:80" s="14" customFormat="1">
      <c r="A154" s="13" t="s">
        <v>694</v>
      </c>
      <c r="B154" s="14" t="s">
        <v>491</v>
      </c>
      <c r="C154" s="14" t="s">
        <v>504</v>
      </c>
      <c r="D154" s="14">
        <v>40.700000000000003</v>
      </c>
      <c r="E154" s="14">
        <v>17.8</v>
      </c>
      <c r="F154" s="14">
        <v>1.83</v>
      </c>
      <c r="G154" s="14">
        <v>1992</v>
      </c>
      <c r="H154" s="14">
        <v>1992</v>
      </c>
      <c r="I154" s="14">
        <v>2003</v>
      </c>
      <c r="J154" s="14">
        <v>11</v>
      </c>
      <c r="L154" s="14" t="s">
        <v>720</v>
      </c>
      <c r="Q154" s="14" t="s">
        <v>439</v>
      </c>
      <c r="R154" s="14" t="s">
        <v>736</v>
      </c>
      <c r="V154" s="14" t="s">
        <v>634</v>
      </c>
      <c r="W154" s="14" t="s">
        <v>439</v>
      </c>
      <c r="AA154" s="14">
        <v>2.94</v>
      </c>
      <c r="AB154" s="14">
        <v>0.98</v>
      </c>
      <c r="AC154" s="14">
        <v>0.33333333333333331</v>
      </c>
      <c r="AD154" s="15" t="s">
        <v>430</v>
      </c>
      <c r="AJ154" s="15"/>
      <c r="AW154" s="13" t="s">
        <v>719</v>
      </c>
      <c r="AX154" s="14" t="s">
        <v>718</v>
      </c>
      <c r="AY154" s="14">
        <v>2</v>
      </c>
      <c r="BA154" s="14">
        <v>2006</v>
      </c>
      <c r="BH154" s="15"/>
      <c r="BI154" s="14" t="s">
        <v>472</v>
      </c>
      <c r="BP154" s="14" t="s">
        <v>393</v>
      </c>
      <c r="BV154" s="14" t="s">
        <v>302</v>
      </c>
      <c r="BW154" s="36">
        <v>153</v>
      </c>
      <c r="BX154" s="3"/>
      <c r="BY154" s="3"/>
      <c r="BZ154" s="3"/>
      <c r="CA154" s="3"/>
      <c r="CB154" s="3"/>
    </row>
    <row r="155" spans="1:80" s="14" customFormat="1">
      <c r="A155" s="13" t="s">
        <v>694</v>
      </c>
      <c r="B155" s="14" t="s">
        <v>491</v>
      </c>
      <c r="C155" s="14" t="s">
        <v>504</v>
      </c>
      <c r="D155" s="14">
        <v>40.700000000000003</v>
      </c>
      <c r="E155" s="14">
        <v>17.8</v>
      </c>
      <c r="F155" s="14">
        <v>1.83</v>
      </c>
      <c r="G155" s="14">
        <v>1992</v>
      </c>
      <c r="H155" s="14">
        <v>1992</v>
      </c>
      <c r="I155" s="14">
        <v>2003</v>
      </c>
      <c r="J155" s="14">
        <v>11</v>
      </c>
      <c r="L155" s="14" t="s">
        <v>720</v>
      </c>
      <c r="Q155" s="14" t="s">
        <v>439</v>
      </c>
      <c r="R155" s="14" t="s">
        <v>737</v>
      </c>
      <c r="V155" s="14" t="s">
        <v>634</v>
      </c>
      <c r="W155" s="14" t="s">
        <v>439</v>
      </c>
      <c r="AA155" s="14">
        <v>0.83</v>
      </c>
      <c r="AB155" s="14">
        <v>0.56000000000000005</v>
      </c>
      <c r="AC155" s="14">
        <v>0.67469879518072295</v>
      </c>
      <c r="AD155" s="15" t="s">
        <v>430</v>
      </c>
      <c r="AJ155" s="15"/>
      <c r="AW155" s="13" t="s">
        <v>719</v>
      </c>
      <c r="AX155" s="14" t="s">
        <v>718</v>
      </c>
      <c r="AY155" s="14">
        <v>2</v>
      </c>
      <c r="BA155" s="14">
        <v>2006</v>
      </c>
      <c r="BH155" s="15"/>
      <c r="BI155" s="14" t="s">
        <v>472</v>
      </c>
      <c r="BP155" s="14" t="s">
        <v>393</v>
      </c>
      <c r="BV155" s="14" t="s">
        <v>302</v>
      </c>
      <c r="BW155" s="36">
        <v>154</v>
      </c>
      <c r="BX155" s="3"/>
      <c r="BY155" s="3"/>
      <c r="BZ155" s="3"/>
      <c r="CA155" s="3"/>
      <c r="CB155" s="3"/>
    </row>
    <row r="156" spans="1:80" s="14" customFormat="1">
      <c r="A156" s="18" t="s">
        <v>694</v>
      </c>
      <c r="B156" s="16" t="s">
        <v>491</v>
      </c>
      <c r="C156" s="16" t="s">
        <v>504</v>
      </c>
      <c r="D156" s="16">
        <v>40.700000000000003</v>
      </c>
      <c r="E156" s="16">
        <v>17.8</v>
      </c>
      <c r="F156" s="16">
        <v>1.83</v>
      </c>
      <c r="G156" s="16">
        <v>1992</v>
      </c>
      <c r="H156" s="16">
        <v>1992</v>
      </c>
      <c r="I156" s="16">
        <v>2003</v>
      </c>
      <c r="J156" s="16">
        <v>11</v>
      </c>
      <c r="K156" s="16"/>
      <c r="L156" s="16" t="s">
        <v>720</v>
      </c>
      <c r="M156" s="16"/>
      <c r="N156" s="16"/>
      <c r="O156" s="16" t="s">
        <v>115</v>
      </c>
      <c r="P156" s="16"/>
      <c r="Q156" s="16" t="s">
        <v>651</v>
      </c>
      <c r="R156" s="16" t="s">
        <v>897</v>
      </c>
      <c r="S156" s="16"/>
      <c r="T156" s="16" t="s">
        <v>393</v>
      </c>
      <c r="U156" s="16"/>
      <c r="V156" s="16"/>
      <c r="W156" s="16"/>
      <c r="X156" s="16"/>
      <c r="Y156" s="16"/>
      <c r="Z156" s="16"/>
      <c r="AA156" s="16"/>
      <c r="AB156" s="16"/>
      <c r="AC156" s="16">
        <v>4.1809598258758651</v>
      </c>
      <c r="AD156" s="17"/>
      <c r="AE156" s="16"/>
      <c r="AF156" s="16"/>
      <c r="AG156" s="16"/>
      <c r="AH156" s="16"/>
      <c r="AI156" s="16"/>
      <c r="AJ156" s="17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8" t="s">
        <v>719</v>
      </c>
      <c r="AX156" s="16" t="s">
        <v>718</v>
      </c>
      <c r="AY156" s="16">
        <v>2</v>
      </c>
      <c r="AZ156" s="16"/>
      <c r="BA156" s="16">
        <v>2006</v>
      </c>
      <c r="BB156" s="16"/>
      <c r="BC156" s="16"/>
      <c r="BD156" s="16"/>
      <c r="BE156" s="16"/>
      <c r="BF156" s="16"/>
      <c r="BG156" s="16"/>
      <c r="BH156" s="17"/>
      <c r="BI156" s="16" t="s">
        <v>472</v>
      </c>
      <c r="BJ156" s="16"/>
      <c r="BK156" s="16"/>
      <c r="BL156" s="16" t="s">
        <v>393</v>
      </c>
      <c r="BM156" s="16"/>
      <c r="BN156" s="16"/>
      <c r="BO156" s="16"/>
      <c r="BP156" s="16" t="s">
        <v>393</v>
      </c>
      <c r="BQ156" s="16"/>
      <c r="BR156" s="16"/>
      <c r="BS156" s="16"/>
      <c r="BT156" s="16"/>
      <c r="BU156" s="16"/>
      <c r="BV156" s="16" t="s">
        <v>898</v>
      </c>
      <c r="BW156" s="36">
        <v>155</v>
      </c>
      <c r="BX156" s="3"/>
      <c r="BY156" s="3"/>
      <c r="BZ156" s="3"/>
      <c r="CA156" s="3"/>
      <c r="CB156" s="3"/>
    </row>
    <row r="157" spans="1:80" s="14" customFormat="1">
      <c r="A157" s="13" t="s">
        <v>727</v>
      </c>
      <c r="B157" s="14" t="s">
        <v>491</v>
      </c>
      <c r="C157" s="14" t="s">
        <v>504</v>
      </c>
      <c r="D157" s="14">
        <v>45.55</v>
      </c>
      <c r="E157" s="14">
        <v>13.75</v>
      </c>
      <c r="F157" s="14">
        <v>1.21</v>
      </c>
      <c r="G157" s="14">
        <v>1986</v>
      </c>
      <c r="H157" s="14">
        <v>1986</v>
      </c>
      <c r="I157" s="14">
        <v>2003</v>
      </c>
      <c r="J157" s="14">
        <v>17</v>
      </c>
      <c r="L157" s="14" t="s">
        <v>728</v>
      </c>
      <c r="O157" s="14">
        <v>1</v>
      </c>
      <c r="Q157" s="14" t="s">
        <v>475</v>
      </c>
      <c r="R157" s="14" t="s">
        <v>577</v>
      </c>
      <c r="S157" s="14" t="s">
        <v>721</v>
      </c>
      <c r="V157" s="14" t="s">
        <v>183</v>
      </c>
      <c r="X157" s="14" t="s">
        <v>179</v>
      </c>
      <c r="AA157" s="14">
        <v>18.5</v>
      </c>
      <c r="AB157" s="14">
        <v>30.9</v>
      </c>
      <c r="AC157" s="14">
        <v>1.6702702702702701</v>
      </c>
      <c r="AD157" s="15" t="s">
        <v>428</v>
      </c>
      <c r="AJ157" s="15"/>
      <c r="AW157" s="13" t="s">
        <v>726</v>
      </c>
      <c r="AX157" s="14" t="s">
        <v>718</v>
      </c>
      <c r="AY157" s="14">
        <v>2</v>
      </c>
      <c r="AZ157" s="14" t="s">
        <v>738</v>
      </c>
      <c r="BA157" s="14">
        <v>2005</v>
      </c>
      <c r="BH157" s="15"/>
      <c r="BI157" s="14" t="s">
        <v>472</v>
      </c>
      <c r="BJ157" s="14" t="s">
        <v>393</v>
      </c>
      <c r="BO157" s="14" t="s">
        <v>393</v>
      </c>
      <c r="BP157" s="14" t="s">
        <v>393</v>
      </c>
      <c r="BR157" s="14">
        <v>3.1</v>
      </c>
      <c r="BS157" s="14">
        <v>45</v>
      </c>
      <c r="BT157" s="14" t="s">
        <v>177</v>
      </c>
      <c r="BU157" s="14" t="s">
        <v>194</v>
      </c>
      <c r="BV157" s="14" t="s">
        <v>301</v>
      </c>
      <c r="BW157" s="36">
        <v>156</v>
      </c>
      <c r="BX157" s="3"/>
      <c r="BY157" s="3"/>
      <c r="BZ157" s="3"/>
      <c r="CA157" s="3"/>
      <c r="CB157" s="3"/>
    </row>
    <row r="158" spans="1:80" s="14" customFormat="1">
      <c r="A158" s="13" t="s">
        <v>727</v>
      </c>
      <c r="B158" s="14" t="s">
        <v>491</v>
      </c>
      <c r="C158" s="14" t="s">
        <v>504</v>
      </c>
      <c r="D158" s="14">
        <v>45.55</v>
      </c>
      <c r="E158" s="14">
        <v>13.75</v>
      </c>
      <c r="F158" s="14">
        <v>1.21</v>
      </c>
      <c r="G158" s="14">
        <v>1986</v>
      </c>
      <c r="H158" s="14">
        <v>1986</v>
      </c>
      <c r="I158" s="14">
        <v>2003</v>
      </c>
      <c r="J158" s="14">
        <v>17</v>
      </c>
      <c r="L158" s="14" t="s">
        <v>728</v>
      </c>
      <c r="O158" s="14">
        <v>1</v>
      </c>
      <c r="Q158" s="14" t="s">
        <v>475</v>
      </c>
      <c r="R158" s="14" t="s">
        <v>577</v>
      </c>
      <c r="S158" s="14" t="s">
        <v>722</v>
      </c>
      <c r="V158" s="14" t="s">
        <v>183</v>
      </c>
      <c r="X158" s="14" t="s">
        <v>180</v>
      </c>
      <c r="AA158" s="14">
        <v>9.6999999999999993</v>
      </c>
      <c r="AB158" s="14">
        <v>33.9</v>
      </c>
      <c r="AC158" s="14">
        <v>3.4948453608247423</v>
      </c>
      <c r="AD158" s="15" t="s">
        <v>428</v>
      </c>
      <c r="AJ158" s="15"/>
      <c r="AW158" s="13" t="s">
        <v>726</v>
      </c>
      <c r="AX158" s="14" t="s">
        <v>718</v>
      </c>
      <c r="AY158" s="14">
        <v>2</v>
      </c>
      <c r="AZ158" s="14" t="s">
        <v>738</v>
      </c>
      <c r="BA158" s="14">
        <v>2005</v>
      </c>
      <c r="BH158" s="15"/>
      <c r="BI158" s="14" t="s">
        <v>472</v>
      </c>
      <c r="BJ158" s="14" t="s">
        <v>393</v>
      </c>
      <c r="BO158" s="14" t="s">
        <v>393</v>
      </c>
      <c r="BP158" s="14" t="s">
        <v>393</v>
      </c>
      <c r="BR158" s="14">
        <v>3.3</v>
      </c>
      <c r="BS158" s="14">
        <v>45</v>
      </c>
      <c r="BT158" s="14" t="s">
        <v>177</v>
      </c>
      <c r="BU158" s="14" t="s">
        <v>194</v>
      </c>
      <c r="BV158" s="14" t="s">
        <v>301</v>
      </c>
      <c r="BW158" s="36">
        <v>157</v>
      </c>
      <c r="BX158" s="3"/>
      <c r="BY158" s="3"/>
      <c r="BZ158" s="3"/>
      <c r="CA158" s="3"/>
      <c r="CB158" s="3"/>
    </row>
    <row r="159" spans="1:80" s="14" customFormat="1">
      <c r="A159" s="13" t="s">
        <v>727</v>
      </c>
      <c r="B159" s="14" t="s">
        <v>491</v>
      </c>
      <c r="C159" s="14" t="s">
        <v>504</v>
      </c>
      <c r="D159" s="14">
        <v>45.55</v>
      </c>
      <c r="E159" s="14">
        <v>13.75</v>
      </c>
      <c r="F159" s="14">
        <v>1.21</v>
      </c>
      <c r="G159" s="14">
        <v>1986</v>
      </c>
      <c r="H159" s="14">
        <v>1986</v>
      </c>
      <c r="I159" s="14">
        <v>2003</v>
      </c>
      <c r="J159" s="14">
        <v>17</v>
      </c>
      <c r="L159" s="14" t="s">
        <v>728</v>
      </c>
      <c r="O159" s="14">
        <v>1</v>
      </c>
      <c r="Q159" s="14" t="s">
        <v>475</v>
      </c>
      <c r="R159" s="14" t="s">
        <v>729</v>
      </c>
      <c r="S159" s="14" t="s">
        <v>730</v>
      </c>
      <c r="V159" s="14" t="s">
        <v>197</v>
      </c>
      <c r="X159" s="14" t="s">
        <v>180</v>
      </c>
      <c r="AA159" s="14">
        <v>0</v>
      </c>
      <c r="AB159" s="14">
        <v>23.2</v>
      </c>
      <c r="AC159" s="14" t="s">
        <v>205</v>
      </c>
      <c r="AD159" s="15" t="s">
        <v>428</v>
      </c>
      <c r="AJ159" s="15"/>
      <c r="AW159" s="13" t="s">
        <v>726</v>
      </c>
      <c r="AX159" s="14" t="s">
        <v>718</v>
      </c>
      <c r="AY159" s="14">
        <v>2</v>
      </c>
      <c r="AZ159" s="14" t="s">
        <v>738</v>
      </c>
      <c r="BA159" s="14">
        <v>2005</v>
      </c>
      <c r="BH159" s="15"/>
      <c r="BI159" s="14" t="s">
        <v>472</v>
      </c>
      <c r="BJ159" s="14" t="s">
        <v>393</v>
      </c>
      <c r="BO159" s="14" t="s">
        <v>393</v>
      </c>
      <c r="BP159" s="14" t="s">
        <v>393</v>
      </c>
      <c r="BR159" s="14">
        <v>3.3</v>
      </c>
      <c r="BS159" s="14">
        <v>70</v>
      </c>
      <c r="BT159" s="14" t="s">
        <v>177</v>
      </c>
      <c r="BU159" s="14" t="s">
        <v>194</v>
      </c>
      <c r="BV159" s="14" t="s">
        <v>301</v>
      </c>
      <c r="BW159" s="36">
        <v>158</v>
      </c>
      <c r="BX159" s="3"/>
      <c r="BY159" s="3"/>
      <c r="BZ159" s="3"/>
      <c r="CA159" s="3"/>
      <c r="CB159" s="3"/>
    </row>
    <row r="160" spans="1:80" s="14" customFormat="1">
      <c r="A160" s="13" t="s">
        <v>727</v>
      </c>
      <c r="B160" s="14" t="s">
        <v>491</v>
      </c>
      <c r="C160" s="14" t="s">
        <v>504</v>
      </c>
      <c r="D160" s="14">
        <v>45.55</v>
      </c>
      <c r="E160" s="14">
        <v>13.75</v>
      </c>
      <c r="F160" s="14">
        <v>1.21</v>
      </c>
      <c r="G160" s="14">
        <v>1986</v>
      </c>
      <c r="H160" s="14">
        <v>1986</v>
      </c>
      <c r="I160" s="14">
        <v>2003</v>
      </c>
      <c r="J160" s="14">
        <v>17</v>
      </c>
      <c r="L160" s="14" t="s">
        <v>728</v>
      </c>
      <c r="O160" s="14">
        <v>1</v>
      </c>
      <c r="Q160" s="14" t="s">
        <v>468</v>
      </c>
      <c r="R160" s="14" t="s">
        <v>493</v>
      </c>
      <c r="S160" s="14" t="s">
        <v>494</v>
      </c>
      <c r="W160" s="14" t="s">
        <v>439</v>
      </c>
      <c r="AA160" s="14">
        <v>18.8</v>
      </c>
      <c r="AB160" s="14">
        <v>7.7</v>
      </c>
      <c r="AC160" s="14">
        <v>0.40957446808510639</v>
      </c>
      <c r="AD160" s="15" t="s">
        <v>430</v>
      </c>
      <c r="AJ160" s="15"/>
      <c r="AW160" s="13" t="s">
        <v>726</v>
      </c>
      <c r="AX160" s="14" t="s">
        <v>718</v>
      </c>
      <c r="AY160" s="14">
        <v>2</v>
      </c>
      <c r="AZ160" s="14" t="s">
        <v>738</v>
      </c>
      <c r="BA160" s="14">
        <v>2005</v>
      </c>
      <c r="BH160" s="15"/>
      <c r="BI160" s="14" t="s">
        <v>472</v>
      </c>
      <c r="BJ160" s="14" t="s">
        <v>393</v>
      </c>
      <c r="BP160" s="14" t="s">
        <v>393</v>
      </c>
      <c r="BU160" s="14" t="s">
        <v>193</v>
      </c>
      <c r="BV160" s="14" t="s">
        <v>302</v>
      </c>
      <c r="BW160" s="36">
        <v>159</v>
      </c>
      <c r="BX160" s="3"/>
      <c r="BY160" s="3"/>
      <c r="BZ160" s="3"/>
      <c r="CA160" s="3"/>
      <c r="CB160" s="3"/>
    </row>
    <row r="161" spans="1:80" s="14" customFormat="1">
      <c r="A161" s="18" t="s">
        <v>727</v>
      </c>
      <c r="B161" s="16" t="s">
        <v>491</v>
      </c>
      <c r="C161" s="16" t="s">
        <v>504</v>
      </c>
      <c r="D161" s="16">
        <v>45.55</v>
      </c>
      <c r="E161" s="16">
        <v>13.75</v>
      </c>
      <c r="F161" s="16">
        <v>1.21</v>
      </c>
      <c r="G161" s="16">
        <v>1986</v>
      </c>
      <c r="H161" s="16">
        <v>1986</v>
      </c>
      <c r="I161" s="16">
        <v>2003</v>
      </c>
      <c r="J161" s="16">
        <v>17</v>
      </c>
      <c r="K161" s="16"/>
      <c r="L161" s="16" t="s">
        <v>728</v>
      </c>
      <c r="M161" s="16"/>
      <c r="N161" s="16"/>
      <c r="O161" s="16">
        <v>4</v>
      </c>
      <c r="P161" s="16"/>
      <c r="Q161" s="16" t="s">
        <v>651</v>
      </c>
      <c r="R161" s="16" t="s">
        <v>899</v>
      </c>
      <c r="S161" s="16"/>
      <c r="T161" s="16" t="s">
        <v>393</v>
      </c>
      <c r="U161" s="16"/>
      <c r="V161" s="16"/>
      <c r="W161" s="16"/>
      <c r="X161" s="16"/>
      <c r="Y161" s="16"/>
      <c r="Z161" s="16"/>
      <c r="AA161" s="16"/>
      <c r="AB161" s="16"/>
      <c r="AC161" s="16">
        <v>1.8582300330600399</v>
      </c>
      <c r="AD161" s="17"/>
      <c r="AE161" s="16"/>
      <c r="AF161" s="16"/>
      <c r="AG161" s="16"/>
      <c r="AH161" s="16"/>
      <c r="AI161" s="16"/>
      <c r="AJ161" s="17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8" t="s">
        <v>726</v>
      </c>
      <c r="AX161" s="16" t="s">
        <v>718</v>
      </c>
      <c r="AY161" s="16">
        <v>2</v>
      </c>
      <c r="AZ161" s="16" t="s">
        <v>738</v>
      </c>
      <c r="BA161" s="16">
        <v>2005</v>
      </c>
      <c r="BB161" s="16"/>
      <c r="BC161" s="16"/>
      <c r="BD161" s="16"/>
      <c r="BE161" s="16"/>
      <c r="BF161" s="16"/>
      <c r="BG161" s="16"/>
      <c r="BH161" s="17"/>
      <c r="BI161" s="16" t="s">
        <v>472</v>
      </c>
      <c r="BJ161" s="16"/>
      <c r="BK161" s="16"/>
      <c r="BL161" s="16" t="s">
        <v>393</v>
      </c>
      <c r="BM161" s="16"/>
      <c r="BN161" s="16"/>
      <c r="BO161" s="16"/>
      <c r="BP161" s="16" t="s">
        <v>393</v>
      </c>
      <c r="BQ161" s="16"/>
      <c r="BR161" s="16"/>
      <c r="BS161" s="16"/>
      <c r="BT161" s="16"/>
      <c r="BU161" s="16"/>
      <c r="BV161" s="16" t="s">
        <v>1037</v>
      </c>
      <c r="BW161" s="36">
        <v>160</v>
      </c>
      <c r="BX161" s="3"/>
      <c r="BY161" s="3"/>
      <c r="BZ161" s="3"/>
      <c r="CA161" s="3"/>
      <c r="CB161" s="3"/>
    </row>
    <row r="162" spans="1:80" s="36" customFormat="1">
      <c r="A162" s="36" t="s">
        <v>727</v>
      </c>
      <c r="B162" s="36" t="s">
        <v>491</v>
      </c>
      <c r="C162" s="36" t="s">
        <v>504</v>
      </c>
      <c r="D162" s="36">
        <v>45.55</v>
      </c>
      <c r="E162" s="36">
        <v>13.75</v>
      </c>
      <c r="F162" s="36">
        <v>2.21</v>
      </c>
      <c r="G162" s="36">
        <v>1986</v>
      </c>
      <c r="H162" s="36">
        <v>1986</v>
      </c>
      <c r="I162" s="36">
        <v>2003</v>
      </c>
      <c r="J162" s="36">
        <v>17</v>
      </c>
      <c r="L162" s="36" t="s">
        <v>728</v>
      </c>
      <c r="O162" s="36" t="s">
        <v>741</v>
      </c>
      <c r="Q162" s="36" t="s">
        <v>711</v>
      </c>
      <c r="T162" s="36" t="s">
        <v>393</v>
      </c>
      <c r="AA162" s="36">
        <v>390</v>
      </c>
      <c r="AB162" s="36">
        <v>535</v>
      </c>
      <c r="AC162" s="36">
        <v>1.3717948717948718</v>
      </c>
      <c r="AD162" s="38" t="s">
        <v>428</v>
      </c>
      <c r="AJ162" s="38"/>
      <c r="AS162" s="36">
        <v>36</v>
      </c>
      <c r="AT162" s="36">
        <v>42</v>
      </c>
      <c r="AU162" s="36">
        <v>1.1666666666666667</v>
      </c>
      <c r="AW162" s="41" t="s">
        <v>740</v>
      </c>
      <c r="AX162" s="36" t="s">
        <v>718</v>
      </c>
      <c r="AY162" s="36">
        <v>2</v>
      </c>
      <c r="AZ162" s="36" t="s">
        <v>742</v>
      </c>
      <c r="BA162" s="36">
        <v>2005</v>
      </c>
      <c r="BH162" s="38"/>
      <c r="BI162" s="36" t="s">
        <v>472</v>
      </c>
      <c r="BL162" s="36" t="s">
        <v>393</v>
      </c>
      <c r="BP162" s="36" t="s">
        <v>393</v>
      </c>
      <c r="BV162" s="36" t="s">
        <v>301</v>
      </c>
      <c r="BW162" s="36">
        <v>161</v>
      </c>
    </row>
    <row r="163" spans="1:80" s="14" customFormat="1">
      <c r="A163" s="14" t="s">
        <v>748</v>
      </c>
      <c r="B163" s="14" t="s">
        <v>478</v>
      </c>
      <c r="C163" s="14" t="s">
        <v>744</v>
      </c>
      <c r="D163" s="14">
        <v>13.8</v>
      </c>
      <c r="E163" s="14">
        <v>-61.1</v>
      </c>
      <c r="F163" s="14">
        <v>3.0625</v>
      </c>
      <c r="G163" s="14">
        <v>1995</v>
      </c>
      <c r="H163" s="14">
        <v>1995</v>
      </c>
      <c r="I163" s="14">
        <v>2001</v>
      </c>
      <c r="J163" s="14">
        <v>6</v>
      </c>
      <c r="Q163" s="14" t="s">
        <v>448</v>
      </c>
      <c r="AD163" s="15"/>
      <c r="AE163" s="14">
        <v>845</v>
      </c>
      <c r="AF163" s="14">
        <v>1149</v>
      </c>
      <c r="AG163" s="14">
        <v>1993</v>
      </c>
      <c r="AH163" s="14">
        <v>3514</v>
      </c>
      <c r="AI163" s="46">
        <v>1.2966750030677432</v>
      </c>
      <c r="AJ163" s="15"/>
      <c r="AW163" s="13" t="s">
        <v>743</v>
      </c>
      <c r="AX163" s="14" t="s">
        <v>923</v>
      </c>
      <c r="AY163" s="14">
        <v>6</v>
      </c>
      <c r="AZ163" s="14" t="s">
        <v>745</v>
      </c>
      <c r="BA163" s="14">
        <v>2003</v>
      </c>
      <c r="BH163" s="15"/>
      <c r="BI163" s="14" t="s">
        <v>471</v>
      </c>
      <c r="BL163" s="14" t="s">
        <v>393</v>
      </c>
      <c r="BM163" s="14" t="s">
        <v>393</v>
      </c>
      <c r="BP163" s="14" t="s">
        <v>393</v>
      </c>
      <c r="BU163" s="14" t="s">
        <v>193</v>
      </c>
      <c r="BV163" s="14" t="s">
        <v>301</v>
      </c>
      <c r="BW163" s="36">
        <v>162</v>
      </c>
      <c r="BX163" s="3"/>
      <c r="BY163" s="3"/>
      <c r="BZ163" s="3"/>
      <c r="CA163" s="3"/>
      <c r="CB163" s="3"/>
    </row>
    <row r="164" spans="1:80" s="14" customFormat="1">
      <c r="A164" s="14" t="s">
        <v>748</v>
      </c>
      <c r="B164" s="14" t="s">
        <v>478</v>
      </c>
      <c r="C164" s="14" t="s">
        <v>744</v>
      </c>
      <c r="D164" s="14">
        <v>13.8</v>
      </c>
      <c r="E164" s="14">
        <v>-61.1</v>
      </c>
      <c r="F164" s="14">
        <v>3.0625</v>
      </c>
      <c r="G164" s="14">
        <v>1995</v>
      </c>
      <c r="H164" s="14">
        <v>1995</v>
      </c>
      <c r="I164" s="14">
        <v>2001</v>
      </c>
      <c r="J164" s="14">
        <v>6</v>
      </c>
      <c r="O164" s="14">
        <v>1</v>
      </c>
      <c r="Q164" s="14" t="s">
        <v>448</v>
      </c>
      <c r="R164" s="14" t="s">
        <v>60</v>
      </c>
      <c r="S164" s="14" t="s">
        <v>61</v>
      </c>
      <c r="V164" s="14" t="s">
        <v>184</v>
      </c>
      <c r="X164" s="14" t="s">
        <v>179</v>
      </c>
      <c r="AD164" s="15"/>
      <c r="AE164" s="14" t="s">
        <v>746</v>
      </c>
      <c r="AF164" s="14" t="s">
        <v>746</v>
      </c>
      <c r="AG164" s="14" t="s">
        <v>746</v>
      </c>
      <c r="AH164" s="14" t="s">
        <v>746</v>
      </c>
      <c r="AJ164" s="15"/>
      <c r="AK164" s="14">
        <v>31.5</v>
      </c>
      <c r="AL164" s="14">
        <v>33.200000000000003</v>
      </c>
      <c r="AM164" s="14">
        <v>32.299999999999997</v>
      </c>
      <c r="AN164" s="14">
        <v>35.1</v>
      </c>
      <c r="AO164" s="46">
        <v>1.0310436793614086</v>
      </c>
      <c r="AW164" s="13" t="s">
        <v>743</v>
      </c>
      <c r="AX164" s="14" t="s">
        <v>923</v>
      </c>
      <c r="AY164" s="14">
        <v>6</v>
      </c>
      <c r="AZ164" s="14" t="s">
        <v>745</v>
      </c>
      <c r="BA164" s="14">
        <v>2003</v>
      </c>
      <c r="BH164" s="15"/>
      <c r="BI164" s="14" t="s">
        <v>471</v>
      </c>
      <c r="BJ164" s="14" t="s">
        <v>393</v>
      </c>
      <c r="BM164" s="14" t="s">
        <v>393</v>
      </c>
      <c r="BP164" s="14" t="s">
        <v>393</v>
      </c>
      <c r="BS164" s="14">
        <v>64</v>
      </c>
      <c r="BT164" s="14" t="s">
        <v>177</v>
      </c>
      <c r="BU164" s="14" t="s">
        <v>193</v>
      </c>
      <c r="BV164" s="14" t="s">
        <v>301</v>
      </c>
      <c r="BW164" s="36">
        <v>163</v>
      </c>
      <c r="BX164" s="3"/>
      <c r="BY164" s="3"/>
      <c r="BZ164" s="3"/>
      <c r="CA164" s="3"/>
      <c r="CB164" s="3"/>
    </row>
    <row r="165" spans="1:80" s="14" customFormat="1">
      <c r="A165" s="14" t="s">
        <v>748</v>
      </c>
      <c r="B165" s="14" t="s">
        <v>478</v>
      </c>
      <c r="C165" s="14" t="s">
        <v>744</v>
      </c>
      <c r="D165" s="14">
        <v>13.8</v>
      </c>
      <c r="E165" s="14">
        <v>-61.1</v>
      </c>
      <c r="F165" s="14">
        <v>3.0625</v>
      </c>
      <c r="G165" s="14">
        <v>1995</v>
      </c>
      <c r="H165" s="14">
        <v>1995</v>
      </c>
      <c r="I165" s="14">
        <v>2001</v>
      </c>
      <c r="J165" s="14">
        <v>6</v>
      </c>
      <c r="O165" s="14">
        <v>1</v>
      </c>
      <c r="Q165" s="14" t="s">
        <v>448</v>
      </c>
      <c r="R165" s="14" t="s">
        <v>795</v>
      </c>
      <c r="S165" s="14" t="s">
        <v>58</v>
      </c>
      <c r="V165" s="14" t="s">
        <v>184</v>
      </c>
      <c r="X165" s="14" t="s">
        <v>179</v>
      </c>
      <c r="AD165" s="15"/>
      <c r="AE165" s="14" t="s">
        <v>746</v>
      </c>
      <c r="AF165" s="14" t="s">
        <v>746</v>
      </c>
      <c r="AG165" s="14" t="s">
        <v>746</v>
      </c>
      <c r="AH165" s="14" t="s">
        <v>746</v>
      </c>
      <c r="AJ165" s="15"/>
      <c r="AK165" s="14">
        <v>28</v>
      </c>
      <c r="AL165" s="14">
        <v>27.9</v>
      </c>
      <c r="AM165" s="14">
        <v>31.6</v>
      </c>
      <c r="AN165" s="14">
        <v>33.1</v>
      </c>
      <c r="AO165" s="46">
        <v>1.0512227212921375</v>
      </c>
      <c r="AW165" s="13" t="s">
        <v>743</v>
      </c>
      <c r="AX165" s="14" t="s">
        <v>923</v>
      </c>
      <c r="AY165" s="14">
        <v>6</v>
      </c>
      <c r="AZ165" s="14" t="s">
        <v>745</v>
      </c>
      <c r="BA165" s="14">
        <v>2003</v>
      </c>
      <c r="BH165" s="15"/>
      <c r="BI165" s="14" t="s">
        <v>471</v>
      </c>
      <c r="BJ165" s="14" t="s">
        <v>393</v>
      </c>
      <c r="BM165" s="14" t="s">
        <v>393</v>
      </c>
      <c r="BP165" s="14" t="s">
        <v>393</v>
      </c>
      <c r="BS165" s="14">
        <v>61</v>
      </c>
      <c r="BT165" s="14" t="s">
        <v>177</v>
      </c>
      <c r="BU165" s="14" t="s">
        <v>193</v>
      </c>
      <c r="BV165" s="14" t="s">
        <v>301</v>
      </c>
      <c r="BW165" s="36">
        <v>164</v>
      </c>
      <c r="BX165" s="3"/>
      <c r="BY165" s="3"/>
      <c r="BZ165" s="3"/>
      <c r="CA165" s="3"/>
      <c r="CB165" s="3"/>
    </row>
    <row r="166" spans="1:80" s="16" customFormat="1">
      <c r="A166" s="14" t="s">
        <v>748</v>
      </c>
      <c r="B166" s="14" t="s">
        <v>478</v>
      </c>
      <c r="C166" s="14" t="s">
        <v>744</v>
      </c>
      <c r="D166" s="14">
        <v>13.8</v>
      </c>
      <c r="E166" s="14">
        <v>-61.1</v>
      </c>
      <c r="F166" s="14">
        <v>3.0625</v>
      </c>
      <c r="G166" s="14">
        <v>1995</v>
      </c>
      <c r="H166" s="14">
        <v>1995</v>
      </c>
      <c r="I166" s="14">
        <v>2001</v>
      </c>
      <c r="J166" s="14">
        <v>6</v>
      </c>
      <c r="K166" s="14"/>
      <c r="L166" s="14"/>
      <c r="M166" s="14"/>
      <c r="N166" s="14"/>
      <c r="O166" s="14">
        <v>1</v>
      </c>
      <c r="P166" s="14"/>
      <c r="Q166" s="14" t="s">
        <v>448</v>
      </c>
      <c r="R166" s="14" t="s">
        <v>60</v>
      </c>
      <c r="S166" s="14" t="s">
        <v>209</v>
      </c>
      <c r="T166" s="14"/>
      <c r="U166" s="14"/>
      <c r="V166" s="14" t="s">
        <v>184</v>
      </c>
      <c r="W166" s="14"/>
      <c r="X166" s="14" t="s">
        <v>179</v>
      </c>
      <c r="Y166" s="14"/>
      <c r="Z166" s="14"/>
      <c r="AA166" s="14"/>
      <c r="AB166" s="14"/>
      <c r="AC166" s="14"/>
      <c r="AD166" s="15"/>
      <c r="AE166" s="14" t="s">
        <v>746</v>
      </c>
      <c r="AF166" s="14" t="s">
        <v>746</v>
      </c>
      <c r="AG166" s="14" t="s">
        <v>746</v>
      </c>
      <c r="AH166" s="14" t="s">
        <v>746</v>
      </c>
      <c r="AI166" s="14"/>
      <c r="AJ166" s="15"/>
      <c r="AK166" s="14">
        <v>27.2</v>
      </c>
      <c r="AL166" s="14">
        <v>29.5</v>
      </c>
      <c r="AM166" s="14">
        <v>35.200000000000003</v>
      </c>
      <c r="AN166" s="14">
        <v>32.4</v>
      </c>
      <c r="AO166" s="46">
        <v>0.84869029275808927</v>
      </c>
      <c r="AP166" s="14"/>
      <c r="AQ166" s="14"/>
      <c r="AR166" s="14"/>
      <c r="AS166" s="14"/>
      <c r="AT166" s="14"/>
      <c r="AU166" s="14"/>
      <c r="AV166" s="14"/>
      <c r="AW166" s="13" t="s">
        <v>743</v>
      </c>
      <c r="AX166" s="14" t="s">
        <v>923</v>
      </c>
      <c r="AY166" s="14">
        <v>6</v>
      </c>
      <c r="AZ166" s="14" t="s">
        <v>745</v>
      </c>
      <c r="BA166" s="14">
        <v>2003</v>
      </c>
      <c r="BB166" s="14"/>
      <c r="BC166" s="14"/>
      <c r="BD166" s="14"/>
      <c r="BE166" s="14"/>
      <c r="BF166" s="14"/>
      <c r="BG166" s="14"/>
      <c r="BH166" s="15"/>
      <c r="BI166" s="14" t="s">
        <v>471</v>
      </c>
      <c r="BJ166" s="14" t="s">
        <v>393</v>
      </c>
      <c r="BK166" s="14"/>
      <c r="BL166" s="14"/>
      <c r="BM166" s="14" t="s">
        <v>393</v>
      </c>
      <c r="BN166" s="14"/>
      <c r="BO166" s="14"/>
      <c r="BP166" s="14" t="s">
        <v>393</v>
      </c>
      <c r="BQ166" s="14"/>
      <c r="BR166" s="14">
        <v>2</v>
      </c>
      <c r="BS166" s="14">
        <v>48</v>
      </c>
      <c r="BT166" s="14" t="s">
        <v>177</v>
      </c>
      <c r="BU166" s="14" t="s">
        <v>193</v>
      </c>
      <c r="BV166" s="14" t="s">
        <v>301</v>
      </c>
      <c r="BW166" s="36">
        <v>165</v>
      </c>
      <c r="BX166" s="3"/>
      <c r="BY166" s="3"/>
      <c r="BZ166" s="3"/>
      <c r="CA166" s="3"/>
      <c r="CB166" s="3"/>
    </row>
    <row r="167" spans="1:80" s="14" customFormat="1">
      <c r="A167" s="14" t="s">
        <v>748</v>
      </c>
      <c r="B167" s="14" t="s">
        <v>478</v>
      </c>
      <c r="C167" s="14" t="s">
        <v>744</v>
      </c>
      <c r="D167" s="14">
        <v>13.8</v>
      </c>
      <c r="E167" s="14">
        <v>-61.1</v>
      </c>
      <c r="F167" s="14">
        <v>3.0625</v>
      </c>
      <c r="G167" s="14">
        <v>1995</v>
      </c>
      <c r="H167" s="14">
        <v>1995</v>
      </c>
      <c r="I167" s="14">
        <v>2001</v>
      </c>
      <c r="J167" s="14">
        <v>6</v>
      </c>
      <c r="O167" s="14">
        <v>1</v>
      </c>
      <c r="Q167" s="14" t="s">
        <v>448</v>
      </c>
      <c r="R167" s="14" t="s">
        <v>795</v>
      </c>
      <c r="S167" s="14" t="s">
        <v>208</v>
      </c>
      <c r="V167" s="14" t="s">
        <v>184</v>
      </c>
      <c r="X167" s="14" t="s">
        <v>179</v>
      </c>
      <c r="AD167" s="15"/>
      <c r="AE167" s="14" t="s">
        <v>746</v>
      </c>
      <c r="AF167" s="14" t="s">
        <v>746</v>
      </c>
      <c r="AG167" s="14" t="s">
        <v>746</v>
      </c>
      <c r="AH167" s="14" t="s">
        <v>746</v>
      </c>
      <c r="AJ167" s="15"/>
      <c r="AK167" s="14">
        <v>18.7</v>
      </c>
      <c r="AL167" s="14">
        <v>21.7</v>
      </c>
      <c r="AM167" s="14">
        <v>20.8</v>
      </c>
      <c r="AN167" s="14">
        <v>27.8</v>
      </c>
      <c r="AO167" s="46">
        <v>1.1517635590216235</v>
      </c>
      <c r="AW167" s="13" t="s">
        <v>743</v>
      </c>
      <c r="AX167" s="14" t="s">
        <v>923</v>
      </c>
      <c r="AY167" s="14">
        <v>6</v>
      </c>
      <c r="AZ167" s="14" t="s">
        <v>745</v>
      </c>
      <c r="BA167" s="14">
        <v>2003</v>
      </c>
      <c r="BH167" s="15"/>
      <c r="BI167" s="14" t="s">
        <v>471</v>
      </c>
      <c r="BJ167" s="14" t="s">
        <v>393</v>
      </c>
      <c r="BM167" s="14" t="s">
        <v>393</v>
      </c>
      <c r="BP167" s="14" t="s">
        <v>393</v>
      </c>
      <c r="BR167" s="14">
        <v>2</v>
      </c>
      <c r="BS167" s="14">
        <v>35</v>
      </c>
      <c r="BT167" s="14" t="s">
        <v>177</v>
      </c>
      <c r="BU167" s="14" t="s">
        <v>193</v>
      </c>
      <c r="BV167" s="14" t="s">
        <v>301</v>
      </c>
      <c r="BW167" s="36">
        <v>166</v>
      </c>
      <c r="BX167" s="3"/>
      <c r="BY167" s="3"/>
      <c r="BZ167" s="3"/>
      <c r="CA167" s="3"/>
      <c r="CB167" s="3"/>
    </row>
    <row r="168" spans="1:80" s="14" customFormat="1">
      <c r="A168" s="14" t="s">
        <v>748</v>
      </c>
      <c r="B168" s="14" t="s">
        <v>478</v>
      </c>
      <c r="C168" s="14" t="s">
        <v>744</v>
      </c>
      <c r="D168" s="14">
        <v>13.8</v>
      </c>
      <c r="E168" s="14">
        <v>-61.1</v>
      </c>
      <c r="F168" s="14">
        <v>3.0625</v>
      </c>
      <c r="G168" s="14">
        <v>1995</v>
      </c>
      <c r="H168" s="14">
        <v>1995</v>
      </c>
      <c r="I168" s="14">
        <v>2001</v>
      </c>
      <c r="J168" s="14">
        <v>6</v>
      </c>
      <c r="O168" s="14">
        <v>1</v>
      </c>
      <c r="Q168" s="14" t="s">
        <v>448</v>
      </c>
      <c r="R168" s="14" t="s">
        <v>60</v>
      </c>
      <c r="S168" s="14" t="s">
        <v>62</v>
      </c>
      <c r="V168" s="14" t="s">
        <v>184</v>
      </c>
      <c r="X168" s="14" t="s">
        <v>179</v>
      </c>
      <c r="AD168" s="15"/>
      <c r="AE168" s="14" t="s">
        <v>746</v>
      </c>
      <c r="AF168" s="14" t="s">
        <v>746</v>
      </c>
      <c r="AG168" s="14" t="s">
        <v>746</v>
      </c>
      <c r="AH168" s="14" t="s">
        <v>746</v>
      </c>
      <c r="AJ168" s="15"/>
      <c r="AK168" s="14">
        <v>18.8</v>
      </c>
      <c r="AL168" s="14">
        <v>17.899999999999999</v>
      </c>
      <c r="AM168" s="14">
        <v>19.600000000000001</v>
      </c>
      <c r="AN168" s="14">
        <v>20.7</v>
      </c>
      <c r="AO168" s="46">
        <v>1.1092235776992361</v>
      </c>
      <c r="AW168" s="13" t="s">
        <v>743</v>
      </c>
      <c r="AX168" s="14" t="s">
        <v>923</v>
      </c>
      <c r="AY168" s="14">
        <v>6</v>
      </c>
      <c r="AZ168" s="14" t="s">
        <v>745</v>
      </c>
      <c r="BA168" s="14">
        <v>2003</v>
      </c>
      <c r="BH168" s="15"/>
      <c r="BI168" s="14" t="s">
        <v>471</v>
      </c>
      <c r="BJ168" s="14" t="s">
        <v>393</v>
      </c>
      <c r="BM168" s="14" t="s">
        <v>393</v>
      </c>
      <c r="BP168" s="14" t="s">
        <v>393</v>
      </c>
      <c r="BR168" s="14">
        <v>2</v>
      </c>
      <c r="BS168" s="14">
        <v>28</v>
      </c>
      <c r="BT168" s="14" t="s">
        <v>177</v>
      </c>
      <c r="BU168" s="14" t="s">
        <v>193</v>
      </c>
      <c r="BV168" s="14" t="s">
        <v>301</v>
      </c>
      <c r="BW168" s="36">
        <v>167</v>
      </c>
      <c r="BX168" s="3"/>
      <c r="BY168" s="3"/>
      <c r="BZ168" s="3"/>
      <c r="CA168" s="3"/>
      <c r="CB168" s="3"/>
    </row>
    <row r="169" spans="1:80" s="14" customFormat="1">
      <c r="A169" s="14" t="s">
        <v>748</v>
      </c>
      <c r="B169" s="14" t="s">
        <v>478</v>
      </c>
      <c r="C169" s="14" t="s">
        <v>744</v>
      </c>
      <c r="D169" s="14">
        <v>13.8</v>
      </c>
      <c r="E169" s="14">
        <v>-61.1</v>
      </c>
      <c r="F169" s="14">
        <v>3.0625</v>
      </c>
      <c r="G169" s="14">
        <v>1995</v>
      </c>
      <c r="H169" s="14">
        <v>1995</v>
      </c>
      <c r="I169" s="14">
        <v>2001</v>
      </c>
      <c r="J169" s="14">
        <v>6</v>
      </c>
      <c r="O169" s="14">
        <v>1</v>
      </c>
      <c r="Q169" s="14" t="s">
        <v>448</v>
      </c>
      <c r="R169" s="14" t="s">
        <v>795</v>
      </c>
      <c r="S169" s="14" t="s">
        <v>59</v>
      </c>
      <c r="V169" s="14" t="s">
        <v>184</v>
      </c>
      <c r="X169" s="14" t="s">
        <v>179</v>
      </c>
      <c r="AD169" s="15"/>
      <c r="AE169" s="14" t="s">
        <v>746</v>
      </c>
      <c r="AF169" s="14" t="s">
        <v>746</v>
      </c>
      <c r="AG169" s="14" t="s">
        <v>746</v>
      </c>
      <c r="AH169" s="14" t="s">
        <v>746</v>
      </c>
      <c r="AJ169" s="15"/>
      <c r="AK169" s="14">
        <v>15.3</v>
      </c>
      <c r="AL169" s="14">
        <v>14.9</v>
      </c>
      <c r="AM169" s="14">
        <v>14.5</v>
      </c>
      <c r="AN169" s="14">
        <v>17.600000000000001</v>
      </c>
      <c r="AO169" s="46">
        <v>1.2463781532052767</v>
      </c>
      <c r="AW169" s="13" t="s">
        <v>743</v>
      </c>
      <c r="AX169" s="14" t="s">
        <v>923</v>
      </c>
      <c r="AY169" s="14">
        <v>6</v>
      </c>
      <c r="AZ169" s="14" t="s">
        <v>745</v>
      </c>
      <c r="BA169" s="14">
        <v>2003</v>
      </c>
      <c r="BH169" s="15"/>
      <c r="BI169" s="14" t="s">
        <v>471</v>
      </c>
      <c r="BJ169" s="14" t="s">
        <v>393</v>
      </c>
      <c r="BM169" s="14" t="s">
        <v>393</v>
      </c>
      <c r="BP169" s="14" t="s">
        <v>393</v>
      </c>
      <c r="BR169" s="14">
        <v>2</v>
      </c>
      <c r="BS169" s="14">
        <v>35</v>
      </c>
      <c r="BT169" s="14" t="s">
        <v>177</v>
      </c>
      <c r="BU169" s="14" t="s">
        <v>193</v>
      </c>
      <c r="BV169" s="14" t="s">
        <v>301</v>
      </c>
      <c r="BW169" s="36">
        <v>168</v>
      </c>
      <c r="BX169" s="3"/>
      <c r="BY169" s="3"/>
      <c r="BZ169" s="3"/>
      <c r="CA169" s="3"/>
      <c r="CB169" s="3"/>
    </row>
    <row r="170" spans="1:80" s="16" customFormat="1">
      <c r="A170" s="16" t="s">
        <v>748</v>
      </c>
      <c r="B170" s="16" t="s">
        <v>478</v>
      </c>
      <c r="C170" s="16" t="s">
        <v>744</v>
      </c>
      <c r="D170" s="16">
        <v>13.8</v>
      </c>
      <c r="E170" s="16">
        <v>-61.1</v>
      </c>
      <c r="F170" s="16">
        <v>3.0625</v>
      </c>
      <c r="G170" s="16">
        <v>1995</v>
      </c>
      <c r="H170" s="16">
        <v>1995</v>
      </c>
      <c r="I170" s="16">
        <v>2001</v>
      </c>
      <c r="J170" s="16">
        <v>6</v>
      </c>
      <c r="O170" s="16" t="s">
        <v>900</v>
      </c>
      <c r="Q170" s="16" t="s">
        <v>651</v>
      </c>
      <c r="R170" s="16" t="s">
        <v>448</v>
      </c>
      <c r="T170" s="16" t="s">
        <v>393</v>
      </c>
      <c r="AD170" s="17"/>
      <c r="AI170" s="58">
        <v>1.2966750030677432</v>
      </c>
      <c r="AJ170" s="17"/>
      <c r="AO170" s="16">
        <v>1.0730536638896286</v>
      </c>
      <c r="AW170" s="18" t="s">
        <v>743</v>
      </c>
      <c r="BA170" s="16">
        <v>2003</v>
      </c>
      <c r="BH170" s="17"/>
      <c r="BI170" s="16" t="s">
        <v>471</v>
      </c>
      <c r="BL170" s="16" t="s">
        <v>393</v>
      </c>
      <c r="BM170" s="16" t="s">
        <v>393</v>
      </c>
      <c r="BP170" s="16" t="s">
        <v>393</v>
      </c>
      <c r="BU170" s="16" t="s">
        <v>193</v>
      </c>
      <c r="BV170" s="16" t="s">
        <v>301</v>
      </c>
      <c r="BW170" s="36">
        <v>169</v>
      </c>
    </row>
    <row r="171" spans="1:80" s="36" customFormat="1">
      <c r="A171" s="36" t="s">
        <v>748</v>
      </c>
      <c r="B171" s="36" t="s">
        <v>478</v>
      </c>
      <c r="C171" s="36" t="s">
        <v>744</v>
      </c>
      <c r="D171" s="36">
        <v>13.8</v>
      </c>
      <c r="E171" s="36">
        <v>-61.1</v>
      </c>
      <c r="F171" s="36">
        <v>3.0625</v>
      </c>
      <c r="G171" s="36">
        <v>1995</v>
      </c>
      <c r="H171" s="36">
        <v>1995</v>
      </c>
      <c r="I171" s="36">
        <v>2002</v>
      </c>
      <c r="J171" s="36">
        <v>7</v>
      </c>
      <c r="O171" s="36" t="s">
        <v>115</v>
      </c>
      <c r="Q171" s="36" t="s">
        <v>749</v>
      </c>
      <c r="T171" s="36" t="s">
        <v>393</v>
      </c>
      <c r="AD171" s="38"/>
      <c r="AE171" s="36">
        <v>2.41</v>
      </c>
      <c r="AF171" s="36">
        <v>2.14</v>
      </c>
      <c r="AG171" s="36">
        <v>5.34</v>
      </c>
      <c r="AH171" s="36">
        <v>9.44</v>
      </c>
      <c r="AI171" s="45">
        <v>1.9908292204837412</v>
      </c>
      <c r="AJ171" s="38"/>
      <c r="AQ171" s="36">
        <v>25.47</v>
      </c>
      <c r="AR171" s="36">
        <v>26.52</v>
      </c>
      <c r="AS171" s="36">
        <v>30.36</v>
      </c>
      <c r="AT171" s="36">
        <v>31.63</v>
      </c>
      <c r="AU171" s="45">
        <v>1.0005823779800762</v>
      </c>
      <c r="AW171" s="41" t="s">
        <v>747</v>
      </c>
      <c r="AX171" s="36" t="s">
        <v>923</v>
      </c>
      <c r="AY171" s="36">
        <v>7</v>
      </c>
      <c r="AZ171" s="36" t="s">
        <v>750</v>
      </c>
      <c r="BA171" s="36">
        <v>2006</v>
      </c>
      <c r="BH171" s="38"/>
      <c r="BI171" s="36" t="s">
        <v>471</v>
      </c>
      <c r="BL171" s="36" t="s">
        <v>393</v>
      </c>
      <c r="BM171" s="36" t="s">
        <v>393</v>
      </c>
      <c r="BP171" s="36" t="s">
        <v>393</v>
      </c>
      <c r="BV171" s="36" t="s">
        <v>301</v>
      </c>
      <c r="BW171" s="36">
        <v>170</v>
      </c>
    </row>
    <row r="172" spans="1:80" s="14" customFormat="1">
      <c r="A172" s="14" t="s">
        <v>748</v>
      </c>
      <c r="B172" s="14" t="s">
        <v>478</v>
      </c>
      <c r="C172" s="14" t="s">
        <v>744</v>
      </c>
      <c r="D172" s="14">
        <v>13.8</v>
      </c>
      <c r="E172" s="14">
        <v>-61.1</v>
      </c>
      <c r="F172" s="14">
        <v>3.0625</v>
      </c>
      <c r="G172" s="14">
        <v>1995</v>
      </c>
      <c r="H172" s="14">
        <v>1995</v>
      </c>
      <c r="I172" s="14">
        <v>2002</v>
      </c>
      <c r="J172" s="14">
        <v>7</v>
      </c>
      <c r="Q172" s="14" t="s">
        <v>725</v>
      </c>
      <c r="V172" s="14" t="s">
        <v>634</v>
      </c>
      <c r="W172" s="14" t="s">
        <v>725</v>
      </c>
      <c r="Y172" s="14">
        <v>12.2</v>
      </c>
      <c r="Z172" s="14">
        <v>4.88</v>
      </c>
      <c r="AA172" s="14">
        <v>31.22</v>
      </c>
      <c r="AB172" s="14">
        <v>16.46</v>
      </c>
      <c r="AC172" s="46">
        <v>1.3180653427290201</v>
      </c>
      <c r="AD172" s="15"/>
      <c r="AJ172" s="15"/>
      <c r="AW172" s="13" t="s">
        <v>747</v>
      </c>
      <c r="AX172" s="14" t="s">
        <v>923</v>
      </c>
      <c r="AY172" s="14">
        <v>7</v>
      </c>
      <c r="AZ172" s="14" t="s">
        <v>750</v>
      </c>
      <c r="BA172" s="14">
        <v>2006</v>
      </c>
      <c r="BH172" s="15"/>
      <c r="BI172" s="14" t="s">
        <v>471</v>
      </c>
      <c r="BM172" s="14" t="s">
        <v>393</v>
      </c>
      <c r="BP172" s="14" t="s">
        <v>393</v>
      </c>
      <c r="BU172" s="14" t="s">
        <v>304</v>
      </c>
      <c r="BV172" s="14" t="s">
        <v>725</v>
      </c>
      <c r="BW172" s="36">
        <v>171</v>
      </c>
      <c r="BX172" s="3"/>
      <c r="BY172" s="3"/>
      <c r="BZ172" s="3"/>
      <c r="CA172" s="3"/>
      <c r="CB172" s="3"/>
    </row>
    <row r="173" spans="1:80" s="14" customFormat="1">
      <c r="A173" s="14" t="s">
        <v>748</v>
      </c>
      <c r="B173" s="14" t="s">
        <v>478</v>
      </c>
      <c r="C173" s="14" t="s">
        <v>744</v>
      </c>
      <c r="D173" s="14">
        <v>13.8</v>
      </c>
      <c r="E173" s="14">
        <v>-61.1</v>
      </c>
      <c r="F173" s="14">
        <v>3.0625</v>
      </c>
      <c r="G173" s="14">
        <v>1995</v>
      </c>
      <c r="H173" s="14">
        <v>1995</v>
      </c>
      <c r="I173" s="14">
        <v>2002</v>
      </c>
      <c r="J173" s="14">
        <v>7</v>
      </c>
      <c r="Q173" s="14" t="s">
        <v>633</v>
      </c>
      <c r="V173" s="14" t="s">
        <v>634</v>
      </c>
      <c r="W173" s="14" t="s">
        <v>439</v>
      </c>
      <c r="X173" s="14" t="s">
        <v>195</v>
      </c>
      <c r="Y173" s="14">
        <v>20.49</v>
      </c>
      <c r="Z173" s="14">
        <v>48.17</v>
      </c>
      <c r="AA173" s="14">
        <v>13.17</v>
      </c>
      <c r="AB173" s="14">
        <v>19.27</v>
      </c>
      <c r="AC173" s="46">
        <v>0.62238805899568861</v>
      </c>
      <c r="AD173" s="15"/>
      <c r="AJ173" s="15"/>
      <c r="AW173" s="13" t="s">
        <v>747</v>
      </c>
      <c r="AX173" s="14" t="s">
        <v>923</v>
      </c>
      <c r="AY173" s="14">
        <v>7</v>
      </c>
      <c r="AZ173" s="14" t="s">
        <v>750</v>
      </c>
      <c r="BA173" s="14">
        <v>2006</v>
      </c>
      <c r="BH173" s="15"/>
      <c r="BI173" s="14" t="s">
        <v>471</v>
      </c>
      <c r="BM173" s="14" t="s">
        <v>393</v>
      </c>
      <c r="BP173" s="14" t="s">
        <v>393</v>
      </c>
      <c r="BV173" s="14" t="s">
        <v>302</v>
      </c>
      <c r="BW173" s="36">
        <v>172</v>
      </c>
      <c r="BX173" s="3"/>
      <c r="BY173" s="3"/>
      <c r="BZ173" s="3"/>
      <c r="CA173" s="3"/>
      <c r="CB173" s="3"/>
    </row>
    <row r="174" spans="1:80" s="14" customFormat="1">
      <c r="A174" s="16" t="s">
        <v>748</v>
      </c>
      <c r="B174" s="16" t="s">
        <v>478</v>
      </c>
      <c r="C174" s="16" t="s">
        <v>744</v>
      </c>
      <c r="D174" s="16">
        <v>13.8</v>
      </c>
      <c r="E174" s="16">
        <v>-61.1</v>
      </c>
      <c r="F174" s="16">
        <v>3.0625</v>
      </c>
      <c r="G174" s="16">
        <v>1995</v>
      </c>
      <c r="H174" s="16">
        <v>1995</v>
      </c>
      <c r="I174" s="16">
        <v>2002</v>
      </c>
      <c r="J174" s="16">
        <v>7</v>
      </c>
      <c r="K174" s="16"/>
      <c r="L174" s="16"/>
      <c r="M174" s="16"/>
      <c r="N174" s="16"/>
      <c r="O174" s="16"/>
      <c r="P174" s="16"/>
      <c r="Q174" s="16" t="s">
        <v>651</v>
      </c>
      <c r="R174" s="16" t="s">
        <v>901</v>
      </c>
      <c r="S174" s="16"/>
      <c r="T174" s="16" t="s">
        <v>393</v>
      </c>
      <c r="U174" s="16"/>
      <c r="V174" s="16"/>
      <c r="W174" s="16"/>
      <c r="X174" s="16"/>
      <c r="Y174" s="16"/>
      <c r="Z174" s="16"/>
      <c r="AA174" s="16"/>
      <c r="AB174" s="16"/>
      <c r="AC174" s="16">
        <v>0.97022670086235441</v>
      </c>
      <c r="AD174" s="17"/>
      <c r="AE174" s="16"/>
      <c r="AF174" s="16"/>
      <c r="AG174" s="16"/>
      <c r="AH174" s="16"/>
      <c r="AI174" s="16"/>
      <c r="AJ174" s="17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 t="s">
        <v>747</v>
      </c>
      <c r="AX174" s="16" t="s">
        <v>923</v>
      </c>
      <c r="AY174" s="16">
        <v>7</v>
      </c>
      <c r="AZ174" s="16" t="s">
        <v>750</v>
      </c>
      <c r="BA174" s="16">
        <v>2006</v>
      </c>
      <c r="BB174" s="16"/>
      <c r="BC174" s="16"/>
      <c r="BD174" s="16"/>
      <c r="BE174" s="16"/>
      <c r="BF174" s="16"/>
      <c r="BG174" s="16"/>
      <c r="BH174" s="17"/>
      <c r="BI174" s="16" t="s">
        <v>471</v>
      </c>
      <c r="BJ174" s="16"/>
      <c r="BK174" s="16"/>
      <c r="BL174" s="16" t="s">
        <v>393</v>
      </c>
      <c r="BM174" s="16" t="s">
        <v>393</v>
      </c>
      <c r="BN174" s="16"/>
      <c r="BO174" s="16"/>
      <c r="BP174" s="16" t="s">
        <v>393</v>
      </c>
      <c r="BQ174" s="16"/>
      <c r="BR174" s="16"/>
      <c r="BS174" s="16"/>
      <c r="BT174" s="16"/>
      <c r="BU174" s="16"/>
      <c r="BV174" s="16"/>
      <c r="BW174" s="36">
        <v>173</v>
      </c>
      <c r="BX174" s="3"/>
      <c r="BY174" s="3"/>
      <c r="BZ174" s="3"/>
      <c r="CA174" s="3"/>
      <c r="CB174" s="3"/>
    </row>
    <row r="175" spans="1:80" s="36" customFormat="1">
      <c r="A175" s="41" t="s">
        <v>753</v>
      </c>
      <c r="B175" s="36" t="s">
        <v>754</v>
      </c>
      <c r="C175" s="40" t="s">
        <v>752</v>
      </c>
      <c r="D175" s="36">
        <v>-5.4169999999999998</v>
      </c>
      <c r="E175" s="36">
        <v>150.1</v>
      </c>
      <c r="F175" s="36">
        <v>0.02</v>
      </c>
      <c r="G175" s="36">
        <v>1999</v>
      </c>
      <c r="H175" s="36">
        <v>1999</v>
      </c>
      <c r="I175" s="36">
        <v>2003</v>
      </c>
      <c r="J175" s="36">
        <v>4</v>
      </c>
      <c r="O175" s="36" t="s">
        <v>115</v>
      </c>
      <c r="Q175" s="36" t="s">
        <v>755</v>
      </c>
      <c r="T175" s="36" t="s">
        <v>393</v>
      </c>
      <c r="AD175" s="38"/>
      <c r="AJ175" s="38"/>
      <c r="AS175" s="36">
        <v>66.099999999999994</v>
      </c>
      <c r="AT175" s="36">
        <v>70.5</v>
      </c>
      <c r="AU175" s="36">
        <v>1.0665658093797277</v>
      </c>
      <c r="AV175" s="36" t="s">
        <v>428</v>
      </c>
      <c r="AW175" s="41" t="s">
        <v>751</v>
      </c>
      <c r="AX175" s="36" t="s">
        <v>718</v>
      </c>
      <c r="AY175" s="36">
        <v>5</v>
      </c>
      <c r="AZ175" s="36" t="s">
        <v>757</v>
      </c>
      <c r="BA175" s="36">
        <v>2004</v>
      </c>
      <c r="BH175" s="38"/>
      <c r="BI175" s="36" t="s">
        <v>471</v>
      </c>
      <c r="BL175" s="36" t="s">
        <v>393</v>
      </c>
      <c r="BP175" s="36" t="s">
        <v>393</v>
      </c>
      <c r="BV175" s="36" t="s">
        <v>301</v>
      </c>
      <c r="BW175" s="36">
        <v>174</v>
      </c>
    </row>
    <row r="176" spans="1:80" s="36" customFormat="1">
      <c r="A176" s="41" t="s">
        <v>753</v>
      </c>
      <c r="B176" s="36" t="s">
        <v>754</v>
      </c>
      <c r="C176" s="40" t="s">
        <v>752</v>
      </c>
      <c r="D176" s="36">
        <v>-5.4169999999999998</v>
      </c>
      <c r="E176" s="36">
        <v>150.1</v>
      </c>
      <c r="F176" s="36">
        <v>0.02</v>
      </c>
      <c r="G176" s="36">
        <v>1999</v>
      </c>
      <c r="H176" s="36">
        <v>1999</v>
      </c>
      <c r="I176" s="36">
        <v>2003</v>
      </c>
      <c r="J176" s="36">
        <v>4</v>
      </c>
      <c r="O176" s="36" t="s">
        <v>115</v>
      </c>
      <c r="Q176" s="36" t="s">
        <v>758</v>
      </c>
      <c r="T176" s="36" t="s">
        <v>393</v>
      </c>
      <c r="V176" s="36" t="s">
        <v>634</v>
      </c>
      <c r="W176" s="36" t="s">
        <v>439</v>
      </c>
      <c r="X176" s="36" t="s">
        <v>195</v>
      </c>
      <c r="AA176" s="36">
        <v>11.63</v>
      </c>
      <c r="AB176" s="36">
        <v>16.88</v>
      </c>
      <c r="AC176" s="36">
        <v>1.4514187446259672</v>
      </c>
      <c r="AD176" s="38" t="s">
        <v>428</v>
      </c>
      <c r="AJ176" s="38"/>
      <c r="AW176" s="41" t="s">
        <v>751</v>
      </c>
      <c r="AX176" s="36" t="s">
        <v>718</v>
      </c>
      <c r="AY176" s="36">
        <v>5</v>
      </c>
      <c r="AZ176" s="36" t="s">
        <v>757</v>
      </c>
      <c r="BA176" s="36">
        <v>2004</v>
      </c>
      <c r="BH176" s="38"/>
      <c r="BI176" s="36" t="s">
        <v>471</v>
      </c>
      <c r="BL176" s="36" t="s">
        <v>393</v>
      </c>
      <c r="BP176" s="36" t="s">
        <v>393</v>
      </c>
      <c r="BU176" s="36" t="s">
        <v>304</v>
      </c>
      <c r="BV176" s="36" t="s">
        <v>302</v>
      </c>
      <c r="BW176" s="36">
        <v>175</v>
      </c>
    </row>
    <row r="177" spans="1:80" s="36" customFormat="1">
      <c r="A177" s="36" t="s">
        <v>762</v>
      </c>
      <c r="B177" s="36" t="s">
        <v>769</v>
      </c>
      <c r="C177" s="36" t="s">
        <v>492</v>
      </c>
      <c r="D177" s="36">
        <v>43.4</v>
      </c>
      <c r="E177" s="36">
        <v>5.0999999999999996</v>
      </c>
      <c r="F177" s="36">
        <v>2.1</v>
      </c>
      <c r="G177" s="36">
        <v>1997</v>
      </c>
      <c r="H177" s="36">
        <v>1997</v>
      </c>
      <c r="I177" s="36">
        <v>2001</v>
      </c>
      <c r="J177" s="36">
        <v>4</v>
      </c>
      <c r="O177" s="36" t="s">
        <v>115</v>
      </c>
      <c r="Q177" s="36" t="s">
        <v>760</v>
      </c>
      <c r="T177" s="36" t="s">
        <v>393</v>
      </c>
      <c r="X177" s="36" t="s">
        <v>399</v>
      </c>
      <c r="Y177" s="36">
        <v>553</v>
      </c>
      <c r="Z177" s="36">
        <v>580</v>
      </c>
      <c r="AA177" s="36">
        <v>773</v>
      </c>
      <c r="AB177" s="36">
        <v>1136</v>
      </c>
      <c r="AC177" s="45">
        <v>1.4011865994557702</v>
      </c>
      <c r="AD177" s="38"/>
      <c r="AF177" s="36">
        <v>21</v>
      </c>
      <c r="AH177" s="36">
        <v>46</v>
      </c>
      <c r="AI177" s="36">
        <v>2.1904761904761907</v>
      </c>
      <c r="AJ177" s="38"/>
      <c r="AW177" s="41" t="s">
        <v>759</v>
      </c>
      <c r="AX177" s="36" t="s">
        <v>923</v>
      </c>
      <c r="AY177" s="36">
        <v>6</v>
      </c>
      <c r="AZ177" s="36" t="s">
        <v>761</v>
      </c>
      <c r="BA177" s="36">
        <v>2004</v>
      </c>
      <c r="BH177" s="38"/>
      <c r="BI177" s="36" t="s">
        <v>472</v>
      </c>
      <c r="BL177" s="36" t="s">
        <v>393</v>
      </c>
      <c r="BM177" s="36" t="s">
        <v>393</v>
      </c>
      <c r="BP177" s="36" t="s">
        <v>393</v>
      </c>
      <c r="BV177" s="36" t="s">
        <v>301</v>
      </c>
      <c r="BW177" s="36">
        <v>176</v>
      </c>
    </row>
    <row r="178" spans="1:80" s="14" customFormat="1">
      <c r="A178" s="14" t="s">
        <v>490</v>
      </c>
      <c r="B178" s="14" t="s">
        <v>491</v>
      </c>
      <c r="C178" s="14" t="s">
        <v>492</v>
      </c>
      <c r="D178" s="14">
        <v>42.5</v>
      </c>
      <c r="E178" s="14">
        <v>3.117</v>
      </c>
      <c r="F178" s="14">
        <v>6.5</v>
      </c>
      <c r="G178" s="14">
        <v>1974</v>
      </c>
      <c r="H178" s="14">
        <v>1974</v>
      </c>
      <c r="I178" s="14">
        <v>1995</v>
      </c>
      <c r="J178" s="14">
        <v>21</v>
      </c>
      <c r="L178" s="21" t="s">
        <v>960</v>
      </c>
      <c r="O178" s="14">
        <v>1</v>
      </c>
      <c r="Q178" s="14" t="s">
        <v>773</v>
      </c>
      <c r="R178" s="14" t="s">
        <v>771</v>
      </c>
      <c r="S178" s="14" t="s">
        <v>772</v>
      </c>
      <c r="V178" s="14" t="s">
        <v>183</v>
      </c>
      <c r="X178" s="14" t="s">
        <v>180</v>
      </c>
      <c r="AA178" s="14">
        <v>0.69</v>
      </c>
      <c r="AB178" s="14">
        <v>3.92</v>
      </c>
      <c r="AC178" s="14">
        <v>5.6811594202898554</v>
      </c>
      <c r="AD178" s="15" t="s">
        <v>428</v>
      </c>
      <c r="AJ178" s="15"/>
      <c r="AM178" s="14">
        <v>212</v>
      </c>
      <c r="AN178" s="14">
        <v>381</v>
      </c>
      <c r="AO178" s="14">
        <v>1.7971698113207548</v>
      </c>
      <c r="AP178" s="14" t="s">
        <v>428</v>
      </c>
      <c r="AW178" s="13" t="s">
        <v>770</v>
      </c>
      <c r="AZ178" s="14" t="s">
        <v>959</v>
      </c>
      <c r="BA178" s="14">
        <v>2001</v>
      </c>
      <c r="BH178" s="15"/>
      <c r="BI178" s="14" t="s">
        <v>472</v>
      </c>
      <c r="BJ178" s="14" t="s">
        <v>393</v>
      </c>
      <c r="BS178" s="14">
        <v>103</v>
      </c>
      <c r="BT178" s="14" t="s">
        <v>177</v>
      </c>
      <c r="BU178" s="14" t="s">
        <v>182</v>
      </c>
      <c r="BV178" s="14" t="s">
        <v>301</v>
      </c>
      <c r="BW178" s="36">
        <v>177</v>
      </c>
      <c r="BX178" s="3"/>
      <c r="BY178" s="3"/>
      <c r="BZ178" s="3"/>
      <c r="CA178" s="3"/>
      <c r="CB178" s="3"/>
    </row>
    <row r="179" spans="1:80" s="14" customFormat="1">
      <c r="A179" s="14" t="s">
        <v>490</v>
      </c>
      <c r="B179" s="14" t="s">
        <v>491</v>
      </c>
      <c r="C179" s="14" t="s">
        <v>492</v>
      </c>
      <c r="D179" s="14">
        <v>42.5</v>
      </c>
      <c r="E179" s="14">
        <v>3.117</v>
      </c>
      <c r="F179" s="14">
        <v>6.5</v>
      </c>
      <c r="G179" s="14">
        <v>1974</v>
      </c>
      <c r="H179" s="14">
        <v>1974</v>
      </c>
      <c r="I179" s="14">
        <v>1995</v>
      </c>
      <c r="J179" s="14">
        <v>21</v>
      </c>
      <c r="O179" s="14">
        <v>1</v>
      </c>
      <c r="Q179" s="14" t="s">
        <v>475</v>
      </c>
      <c r="R179" s="14" t="s">
        <v>729</v>
      </c>
      <c r="S179" s="14" t="s">
        <v>730</v>
      </c>
      <c r="V179" s="14" t="s">
        <v>197</v>
      </c>
      <c r="X179" s="14" t="s">
        <v>180</v>
      </c>
      <c r="AA179" s="14">
        <v>0.05</v>
      </c>
      <c r="AB179" s="14">
        <v>0.68</v>
      </c>
      <c r="AC179" s="14">
        <v>13.6</v>
      </c>
      <c r="AD179" s="15" t="s">
        <v>428</v>
      </c>
      <c r="AJ179" s="15"/>
      <c r="AM179" s="14">
        <v>400</v>
      </c>
      <c r="AN179" s="14">
        <v>379</v>
      </c>
      <c r="AO179" s="14">
        <v>0.94750000000000001</v>
      </c>
      <c r="AP179" s="14" t="s">
        <v>430</v>
      </c>
      <c r="AW179" s="13" t="s">
        <v>770</v>
      </c>
      <c r="BA179" s="14">
        <v>2001</v>
      </c>
      <c r="BH179" s="15"/>
      <c r="BI179" s="14" t="s">
        <v>472</v>
      </c>
      <c r="BJ179" s="14" t="s">
        <v>393</v>
      </c>
      <c r="BR179" s="14">
        <v>3.3</v>
      </c>
      <c r="BS179" s="14">
        <v>70</v>
      </c>
      <c r="BT179" s="14" t="s">
        <v>177</v>
      </c>
      <c r="BU179" s="14" t="s">
        <v>194</v>
      </c>
      <c r="BV179" s="14" t="s">
        <v>301</v>
      </c>
      <c r="BW179" s="36">
        <v>178</v>
      </c>
      <c r="BX179" s="3"/>
      <c r="BY179" s="3"/>
      <c r="BZ179" s="3"/>
      <c r="CA179" s="3"/>
      <c r="CB179" s="3"/>
    </row>
    <row r="180" spans="1:80" s="14" customFormat="1">
      <c r="A180" s="16" t="s">
        <v>490</v>
      </c>
      <c r="B180" s="16" t="s">
        <v>491</v>
      </c>
      <c r="C180" s="16" t="s">
        <v>492</v>
      </c>
      <c r="D180" s="16">
        <v>42.5</v>
      </c>
      <c r="E180" s="16">
        <v>3.117</v>
      </c>
      <c r="F180" s="16">
        <v>6.5</v>
      </c>
      <c r="G180" s="16">
        <v>1974</v>
      </c>
      <c r="H180" s="16">
        <v>1974</v>
      </c>
      <c r="I180" s="16">
        <v>1995</v>
      </c>
      <c r="J180" s="16">
        <v>21</v>
      </c>
      <c r="K180" s="16"/>
      <c r="L180" s="16"/>
      <c r="M180" s="16"/>
      <c r="N180" s="16"/>
      <c r="O180" s="16">
        <v>2</v>
      </c>
      <c r="P180" s="16"/>
      <c r="Q180" s="16" t="s">
        <v>651</v>
      </c>
      <c r="R180" s="16" t="s">
        <v>902</v>
      </c>
      <c r="S180" s="16"/>
      <c r="T180" s="16" t="s">
        <v>393</v>
      </c>
      <c r="U180" s="16"/>
      <c r="V180" s="16"/>
      <c r="W180" s="16"/>
      <c r="X180" s="16" t="s">
        <v>399</v>
      </c>
      <c r="Y180" s="16"/>
      <c r="Z180" s="16"/>
      <c r="AA180" s="16"/>
      <c r="AB180" s="16"/>
      <c r="AC180" s="16">
        <v>9.6405797101449267</v>
      </c>
      <c r="AD180" s="17"/>
      <c r="AE180" s="16"/>
      <c r="AF180" s="16"/>
      <c r="AG180" s="16"/>
      <c r="AH180" s="16"/>
      <c r="AI180" s="16"/>
      <c r="AJ180" s="17"/>
      <c r="AK180" s="16"/>
      <c r="AL180" s="16"/>
      <c r="AM180" s="16"/>
      <c r="AN180" s="16"/>
      <c r="AO180" s="16">
        <v>1.3723349056603773</v>
      </c>
      <c r="AP180" s="16"/>
      <c r="AQ180" s="16"/>
      <c r="AR180" s="16"/>
      <c r="AS180" s="16"/>
      <c r="AT180" s="16"/>
      <c r="AU180" s="16"/>
      <c r="AV180" s="16"/>
      <c r="AW180" s="16" t="s">
        <v>770</v>
      </c>
      <c r="AX180" s="16"/>
      <c r="AY180" s="16"/>
      <c r="AZ180" s="16"/>
      <c r="BA180" s="16">
        <v>2001</v>
      </c>
      <c r="BB180" s="16"/>
      <c r="BC180" s="16"/>
      <c r="BD180" s="16"/>
      <c r="BE180" s="16"/>
      <c r="BF180" s="16"/>
      <c r="BG180" s="16"/>
      <c r="BH180" s="17"/>
      <c r="BI180" s="16" t="s">
        <v>472</v>
      </c>
      <c r="BJ180" s="16"/>
      <c r="BK180" s="16"/>
      <c r="BL180" s="16" t="s">
        <v>393</v>
      </c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36">
        <v>179</v>
      </c>
      <c r="BX180" s="3"/>
      <c r="BY180" s="3"/>
      <c r="BZ180" s="3"/>
      <c r="CA180" s="3"/>
      <c r="CB180" s="3"/>
    </row>
    <row r="181" spans="1:80" s="16" customFormat="1">
      <c r="A181" s="14" t="s">
        <v>777</v>
      </c>
      <c r="B181" s="14" t="s">
        <v>8</v>
      </c>
      <c r="C181" s="14" t="s">
        <v>776</v>
      </c>
      <c r="D181" s="14">
        <v>-3.2</v>
      </c>
      <c r="E181" s="14">
        <v>40.17</v>
      </c>
      <c r="F181" s="14">
        <v>6.3</v>
      </c>
      <c r="G181" s="14">
        <v>1968</v>
      </c>
      <c r="H181" s="14">
        <v>1968</v>
      </c>
      <c r="I181" s="14">
        <v>2000</v>
      </c>
      <c r="J181" s="14">
        <v>32</v>
      </c>
      <c r="K181" s="14" t="s">
        <v>779</v>
      </c>
      <c r="L181" s="14"/>
      <c r="M181" s="14"/>
      <c r="N181" s="14"/>
      <c r="O181" s="16">
        <v>1</v>
      </c>
      <c r="P181" s="14"/>
      <c r="Q181" s="14" t="s">
        <v>391</v>
      </c>
      <c r="R181" s="20" t="s">
        <v>782</v>
      </c>
      <c r="S181" s="20" t="s">
        <v>783</v>
      </c>
      <c r="T181" s="14"/>
      <c r="U181" s="14"/>
      <c r="V181" s="14" t="s">
        <v>184</v>
      </c>
      <c r="W181" s="14"/>
      <c r="X181" s="14" t="s">
        <v>179</v>
      </c>
      <c r="Y181" s="14"/>
      <c r="Z181" s="14"/>
      <c r="AA181" s="20">
        <v>0.33</v>
      </c>
      <c r="AB181" s="20">
        <v>0.41</v>
      </c>
      <c r="AC181" s="14">
        <v>1.2424242424242422</v>
      </c>
      <c r="AD181" s="15" t="s">
        <v>428</v>
      </c>
      <c r="AE181" s="14"/>
      <c r="AF181" s="14"/>
      <c r="AG181" s="14"/>
      <c r="AH181" s="14"/>
      <c r="AI181" s="14"/>
      <c r="AJ181" s="15"/>
      <c r="AK181" s="14"/>
      <c r="AL181" s="14"/>
      <c r="AM181" s="20">
        <v>18</v>
      </c>
      <c r="AN181" s="20">
        <v>19.5</v>
      </c>
      <c r="AO181" s="14">
        <v>1.0833333333333333</v>
      </c>
      <c r="AP181" s="14" t="s">
        <v>428</v>
      </c>
      <c r="AQ181" s="14"/>
      <c r="AR181" s="14"/>
      <c r="AS181" s="14"/>
      <c r="AT181" s="14"/>
      <c r="AU181" s="14"/>
      <c r="AV181" s="14"/>
      <c r="AW181" s="13" t="s">
        <v>775</v>
      </c>
      <c r="AX181" s="14" t="s">
        <v>691</v>
      </c>
      <c r="AY181" s="14">
        <v>1</v>
      </c>
      <c r="AZ181" s="14" t="s">
        <v>817</v>
      </c>
      <c r="BA181" s="14">
        <v>2004</v>
      </c>
      <c r="BB181" s="14"/>
      <c r="BC181" s="14"/>
      <c r="BD181" s="14"/>
      <c r="BE181" s="14"/>
      <c r="BF181" s="14"/>
      <c r="BG181" s="14"/>
      <c r="BH181" s="15"/>
      <c r="BI181" s="14" t="s">
        <v>471</v>
      </c>
      <c r="BJ181" s="14" t="s">
        <v>393</v>
      </c>
      <c r="BK181" s="14"/>
      <c r="BL181" s="14"/>
      <c r="BM181" s="14"/>
      <c r="BN181" s="14"/>
      <c r="BO181" s="14"/>
      <c r="BP181" s="14"/>
      <c r="BQ181" s="14"/>
      <c r="BR181" s="14"/>
      <c r="BS181" s="14">
        <v>54</v>
      </c>
      <c r="BT181" s="14" t="s">
        <v>177</v>
      </c>
      <c r="BU181" s="14" t="s">
        <v>185</v>
      </c>
      <c r="BV181" s="14" t="s">
        <v>301</v>
      </c>
      <c r="BW181" s="36">
        <v>180</v>
      </c>
      <c r="BX181" s="3"/>
      <c r="BY181" s="3"/>
      <c r="BZ181" s="3"/>
      <c r="CA181" s="3"/>
      <c r="CB181" s="3"/>
    </row>
    <row r="182" spans="1:80" s="14" customFormat="1">
      <c r="A182" s="14" t="s">
        <v>777</v>
      </c>
      <c r="B182" s="14" t="s">
        <v>8</v>
      </c>
      <c r="C182" s="14" t="s">
        <v>776</v>
      </c>
      <c r="D182" s="14">
        <v>-3.2</v>
      </c>
      <c r="E182" s="14">
        <v>40.17</v>
      </c>
      <c r="F182" s="14">
        <v>6.3</v>
      </c>
      <c r="G182" s="14">
        <v>1968</v>
      </c>
      <c r="H182" s="14">
        <v>1968</v>
      </c>
      <c r="I182" s="14">
        <v>2000</v>
      </c>
      <c r="J182" s="14">
        <v>32</v>
      </c>
      <c r="K182" s="14" t="s">
        <v>779</v>
      </c>
      <c r="O182" s="14">
        <v>1</v>
      </c>
      <c r="Q182" s="14" t="s">
        <v>1051</v>
      </c>
      <c r="R182" s="20" t="s">
        <v>798</v>
      </c>
      <c r="S182" s="20" t="s">
        <v>799</v>
      </c>
      <c r="V182" s="14" t="s">
        <v>184</v>
      </c>
      <c r="X182" s="14" t="s">
        <v>179</v>
      </c>
      <c r="AA182" s="20">
        <v>0.02</v>
      </c>
      <c r="AB182" s="20">
        <v>0.51</v>
      </c>
      <c r="AC182" s="14">
        <v>25.5</v>
      </c>
      <c r="AD182" s="15" t="s">
        <v>428</v>
      </c>
      <c r="AJ182" s="15"/>
      <c r="AM182" s="20"/>
      <c r="AN182" s="20"/>
      <c r="AW182" s="13" t="s">
        <v>775</v>
      </c>
      <c r="AX182" s="14" t="s">
        <v>691</v>
      </c>
      <c r="AY182" s="14">
        <v>1</v>
      </c>
      <c r="BA182" s="14">
        <v>2004</v>
      </c>
      <c r="BH182" s="15"/>
      <c r="BI182" s="14" t="s">
        <v>471</v>
      </c>
      <c r="BJ182" s="14" t="s">
        <v>393</v>
      </c>
      <c r="BS182" s="14">
        <v>30</v>
      </c>
      <c r="BT182" s="14" t="s">
        <v>177</v>
      </c>
      <c r="BU182" s="14" t="s">
        <v>194</v>
      </c>
      <c r="BV182" s="14" t="s">
        <v>301</v>
      </c>
      <c r="BW182" s="36">
        <v>181</v>
      </c>
      <c r="BX182" s="3"/>
      <c r="BY182" s="3"/>
      <c r="BZ182" s="3"/>
      <c r="CA182" s="3"/>
      <c r="CB182" s="3"/>
    </row>
    <row r="183" spans="1:80" s="16" customFormat="1">
      <c r="A183" s="14" t="s">
        <v>777</v>
      </c>
      <c r="B183" s="14" t="s">
        <v>8</v>
      </c>
      <c r="C183" s="14" t="s">
        <v>776</v>
      </c>
      <c r="D183" s="14">
        <v>-3.2</v>
      </c>
      <c r="E183" s="14">
        <v>40.17</v>
      </c>
      <c r="F183" s="14">
        <v>6.3</v>
      </c>
      <c r="G183" s="14">
        <v>1968</v>
      </c>
      <c r="H183" s="14">
        <v>1968</v>
      </c>
      <c r="I183" s="14">
        <v>2000</v>
      </c>
      <c r="J183" s="14">
        <v>32</v>
      </c>
      <c r="K183" s="14" t="s">
        <v>779</v>
      </c>
      <c r="L183" s="14"/>
      <c r="M183" s="14"/>
      <c r="N183" s="14"/>
      <c r="O183" s="14">
        <v>1</v>
      </c>
      <c r="P183" s="14"/>
      <c r="Q183" s="14" t="s">
        <v>448</v>
      </c>
      <c r="R183" s="20" t="s">
        <v>784</v>
      </c>
      <c r="S183" s="20" t="s">
        <v>785</v>
      </c>
      <c r="T183" s="14"/>
      <c r="U183" s="14"/>
      <c r="V183" s="14" t="s">
        <v>184</v>
      </c>
      <c r="W183" s="14"/>
      <c r="X183" s="14" t="s">
        <v>179</v>
      </c>
      <c r="Y183" s="14"/>
      <c r="Z183" s="14"/>
      <c r="AA183" s="20">
        <v>0.2</v>
      </c>
      <c r="AB183" s="20">
        <v>0.18</v>
      </c>
      <c r="AC183" s="14">
        <v>0.9</v>
      </c>
      <c r="AD183" s="15" t="s">
        <v>430</v>
      </c>
      <c r="AE183" s="14"/>
      <c r="AF183" s="14"/>
      <c r="AG183" s="14"/>
      <c r="AH183" s="14"/>
      <c r="AI183" s="14"/>
      <c r="AJ183" s="15"/>
      <c r="AK183" s="14"/>
      <c r="AL183" s="14"/>
      <c r="AM183" s="20">
        <v>19.2</v>
      </c>
      <c r="AN183" s="20">
        <v>28</v>
      </c>
      <c r="AO183" s="14">
        <v>1.4583333333333335</v>
      </c>
      <c r="AP183" s="14" t="s">
        <v>428</v>
      </c>
      <c r="AQ183" s="14"/>
      <c r="AR183" s="14"/>
      <c r="AS183" s="14"/>
      <c r="AT183" s="14"/>
      <c r="AU183" s="14"/>
      <c r="AV183" s="14"/>
      <c r="AW183" s="13" t="s">
        <v>775</v>
      </c>
      <c r="AX183" s="14" t="s">
        <v>691</v>
      </c>
      <c r="AY183" s="14">
        <v>1</v>
      </c>
      <c r="AZ183" s="14"/>
      <c r="BA183" s="14">
        <v>2004</v>
      </c>
      <c r="BB183" s="14"/>
      <c r="BC183" s="14"/>
      <c r="BD183" s="14"/>
      <c r="BE183" s="14"/>
      <c r="BF183" s="14"/>
      <c r="BG183" s="14"/>
      <c r="BH183" s="15"/>
      <c r="BI183" s="14" t="s">
        <v>471</v>
      </c>
      <c r="BJ183" s="14" t="s">
        <v>393</v>
      </c>
      <c r="BK183" s="14"/>
      <c r="BL183" s="14"/>
      <c r="BM183" s="14"/>
      <c r="BN183" s="14"/>
      <c r="BO183" s="14"/>
      <c r="BP183" s="14"/>
      <c r="BQ183" s="14"/>
      <c r="BR183" s="14"/>
      <c r="BS183" s="14">
        <v>54</v>
      </c>
      <c r="BT183" s="14" t="s">
        <v>177</v>
      </c>
      <c r="BU183" s="14" t="s">
        <v>193</v>
      </c>
      <c r="BV183" s="14" t="s">
        <v>301</v>
      </c>
      <c r="BW183" s="36">
        <v>182</v>
      </c>
      <c r="BX183" s="3"/>
      <c r="BY183" s="3"/>
      <c r="BZ183" s="3"/>
      <c r="CA183" s="3"/>
      <c r="CB183" s="3"/>
    </row>
    <row r="184" spans="1:80" s="14" customFormat="1">
      <c r="A184" s="14" t="s">
        <v>777</v>
      </c>
      <c r="B184" s="14" t="s">
        <v>8</v>
      </c>
      <c r="C184" s="14" t="s">
        <v>776</v>
      </c>
      <c r="D184" s="14">
        <v>-3.2</v>
      </c>
      <c r="E184" s="14">
        <v>40.17</v>
      </c>
      <c r="F184" s="14">
        <v>6.3</v>
      </c>
      <c r="G184" s="14">
        <v>1968</v>
      </c>
      <c r="H184" s="14">
        <v>1968</v>
      </c>
      <c r="I184" s="14">
        <v>2000</v>
      </c>
      <c r="J184" s="14">
        <v>32</v>
      </c>
      <c r="K184" s="14" t="s">
        <v>779</v>
      </c>
      <c r="O184" s="14">
        <v>1</v>
      </c>
      <c r="Q184" s="14" t="s">
        <v>448</v>
      </c>
      <c r="R184" s="20" t="s">
        <v>786</v>
      </c>
      <c r="S184" s="20" t="s">
        <v>787</v>
      </c>
      <c r="V184" s="14" t="s">
        <v>184</v>
      </c>
      <c r="X184" s="14" t="s">
        <v>179</v>
      </c>
      <c r="AA184" s="20">
        <v>0.71</v>
      </c>
      <c r="AB184" s="20">
        <v>0.1</v>
      </c>
      <c r="AC184" s="14">
        <v>0.14084507042253522</v>
      </c>
      <c r="AD184" s="15" t="s">
        <v>428</v>
      </c>
      <c r="AJ184" s="15"/>
      <c r="AM184" s="20">
        <v>25</v>
      </c>
      <c r="AN184" s="20">
        <v>23.5</v>
      </c>
      <c r="AO184" s="14">
        <v>0.94</v>
      </c>
      <c r="AP184" s="14" t="s">
        <v>430</v>
      </c>
      <c r="AW184" s="13" t="s">
        <v>775</v>
      </c>
      <c r="AX184" s="14" t="s">
        <v>691</v>
      </c>
      <c r="AY184" s="14">
        <v>1</v>
      </c>
      <c r="BA184" s="14">
        <v>2004</v>
      </c>
      <c r="BH184" s="15"/>
      <c r="BI184" s="14" t="s">
        <v>471</v>
      </c>
      <c r="BJ184" s="14" t="s">
        <v>393</v>
      </c>
      <c r="BS184" s="14">
        <v>35</v>
      </c>
      <c r="BT184" s="14" t="s">
        <v>177</v>
      </c>
      <c r="BU184" s="14" t="s">
        <v>193</v>
      </c>
      <c r="BV184" s="14" t="s">
        <v>301</v>
      </c>
      <c r="BW184" s="36">
        <v>183</v>
      </c>
      <c r="BX184" s="3"/>
      <c r="BY184" s="3"/>
      <c r="BZ184" s="3"/>
      <c r="CA184" s="3"/>
      <c r="CB184" s="3"/>
    </row>
    <row r="185" spans="1:80" s="14" customFormat="1">
      <c r="A185" s="14" t="s">
        <v>777</v>
      </c>
      <c r="B185" s="14" t="s">
        <v>8</v>
      </c>
      <c r="C185" s="14" t="s">
        <v>776</v>
      </c>
      <c r="D185" s="14">
        <v>-3.2</v>
      </c>
      <c r="E185" s="14">
        <v>40.17</v>
      </c>
      <c r="F185" s="14">
        <v>6.3</v>
      </c>
      <c r="G185" s="14">
        <v>1968</v>
      </c>
      <c r="H185" s="14">
        <v>1968</v>
      </c>
      <c r="I185" s="14">
        <v>2000</v>
      </c>
      <c r="J185" s="14">
        <v>32</v>
      </c>
      <c r="K185" s="14" t="s">
        <v>779</v>
      </c>
      <c r="O185" s="14">
        <v>1</v>
      </c>
      <c r="Q185" s="14" t="s">
        <v>448</v>
      </c>
      <c r="R185" s="20" t="s">
        <v>795</v>
      </c>
      <c r="S185" s="20" t="s">
        <v>796</v>
      </c>
      <c r="V185" s="14" t="s">
        <v>184</v>
      </c>
      <c r="X185" s="14" t="s">
        <v>179</v>
      </c>
      <c r="AA185" s="20">
        <v>0.15</v>
      </c>
      <c r="AB185" s="20">
        <v>0.01</v>
      </c>
      <c r="AC185" s="14">
        <v>6.6666666666666666E-2</v>
      </c>
      <c r="AD185" s="15" t="s">
        <v>430</v>
      </c>
      <c r="AJ185" s="15"/>
      <c r="AM185" s="20">
        <v>27.9</v>
      </c>
      <c r="AN185" s="20">
        <v>45.9</v>
      </c>
      <c r="AO185" s="14">
        <v>1.6451612903225807</v>
      </c>
      <c r="AP185" s="14" t="s">
        <v>428</v>
      </c>
      <c r="AW185" s="13" t="s">
        <v>775</v>
      </c>
      <c r="AX185" s="14" t="s">
        <v>691</v>
      </c>
      <c r="AY185" s="14">
        <v>1</v>
      </c>
      <c r="BA185" s="14">
        <v>2004</v>
      </c>
      <c r="BH185" s="15"/>
      <c r="BI185" s="14" t="s">
        <v>471</v>
      </c>
      <c r="BJ185" s="14" t="s">
        <v>393</v>
      </c>
      <c r="BR185" s="14">
        <v>2</v>
      </c>
      <c r="BS185" s="14">
        <v>90</v>
      </c>
      <c r="BT185" s="14" t="s">
        <v>177</v>
      </c>
      <c r="BU185" s="14" t="s">
        <v>193</v>
      </c>
      <c r="BV185" s="14" t="s">
        <v>301</v>
      </c>
      <c r="BW185" s="36">
        <v>184</v>
      </c>
      <c r="BX185" s="3"/>
      <c r="BY185" s="3"/>
      <c r="BZ185" s="3"/>
      <c r="CA185" s="3"/>
      <c r="CB185" s="3"/>
    </row>
    <row r="186" spans="1:80" s="14" customFormat="1">
      <c r="A186" s="14" t="s">
        <v>777</v>
      </c>
      <c r="B186" s="14" t="s">
        <v>8</v>
      </c>
      <c r="C186" s="14" t="s">
        <v>776</v>
      </c>
      <c r="D186" s="14">
        <v>-3.2</v>
      </c>
      <c r="E186" s="14">
        <v>40.17</v>
      </c>
      <c r="F186" s="14">
        <v>6.3</v>
      </c>
      <c r="G186" s="14">
        <v>1968</v>
      </c>
      <c r="H186" s="14">
        <v>1968</v>
      </c>
      <c r="I186" s="14">
        <v>2000</v>
      </c>
      <c r="J186" s="14">
        <v>32</v>
      </c>
      <c r="K186" s="14" t="s">
        <v>779</v>
      </c>
      <c r="O186" s="14">
        <v>1</v>
      </c>
      <c r="Q186" s="14" t="s">
        <v>445</v>
      </c>
      <c r="R186" s="20" t="s">
        <v>647</v>
      </c>
      <c r="S186" s="20" t="s">
        <v>800</v>
      </c>
      <c r="V186" s="14" t="s">
        <v>184</v>
      </c>
      <c r="X186" s="14" t="s">
        <v>196</v>
      </c>
      <c r="AA186" s="20">
        <v>0.11</v>
      </c>
      <c r="AB186" s="20">
        <v>0.04</v>
      </c>
      <c r="AC186" s="14">
        <v>0.36363636363636365</v>
      </c>
      <c r="AD186" s="15" t="s">
        <v>430</v>
      </c>
      <c r="AJ186" s="15"/>
      <c r="AM186" s="20"/>
      <c r="AN186" s="20"/>
      <c r="AW186" s="13" t="s">
        <v>775</v>
      </c>
      <c r="AX186" s="14" t="s">
        <v>691</v>
      </c>
      <c r="AY186" s="14">
        <v>1</v>
      </c>
      <c r="BA186" s="14">
        <v>2004</v>
      </c>
      <c r="BH186" s="15"/>
      <c r="BI186" s="14" t="s">
        <v>471</v>
      </c>
      <c r="BJ186" s="14" t="s">
        <v>393</v>
      </c>
      <c r="BR186" s="14">
        <v>3.2</v>
      </c>
      <c r="BS186" s="14">
        <v>23</v>
      </c>
      <c r="BT186" s="14" t="s">
        <v>177</v>
      </c>
      <c r="BU186" s="14" t="s">
        <v>194</v>
      </c>
      <c r="BV186" s="14" t="s">
        <v>301</v>
      </c>
      <c r="BW186" s="36">
        <v>185</v>
      </c>
      <c r="BX186" s="3"/>
      <c r="BY186" s="3"/>
      <c r="BZ186" s="3"/>
      <c r="CA186" s="3"/>
      <c r="CB186" s="3"/>
    </row>
    <row r="187" spans="1:80" s="14" customFormat="1">
      <c r="A187" s="14" t="s">
        <v>777</v>
      </c>
      <c r="B187" s="14" t="s">
        <v>8</v>
      </c>
      <c r="C187" s="14" t="s">
        <v>776</v>
      </c>
      <c r="D187" s="14">
        <v>-3.2</v>
      </c>
      <c r="E187" s="14">
        <v>40.17</v>
      </c>
      <c r="F187" s="14">
        <v>6.3</v>
      </c>
      <c r="G187" s="14">
        <v>1968</v>
      </c>
      <c r="H187" s="14">
        <v>1968</v>
      </c>
      <c r="I187" s="14">
        <v>2000</v>
      </c>
      <c r="J187" s="14">
        <v>32</v>
      </c>
      <c r="K187" s="14" t="s">
        <v>779</v>
      </c>
      <c r="O187" s="14">
        <v>1</v>
      </c>
      <c r="Q187" s="14" t="s">
        <v>560</v>
      </c>
      <c r="R187" s="20" t="s">
        <v>801</v>
      </c>
      <c r="S187" s="20" t="s">
        <v>802</v>
      </c>
      <c r="V187" s="14" t="s">
        <v>184</v>
      </c>
      <c r="X187" s="14" t="s">
        <v>179</v>
      </c>
      <c r="AA187" s="20">
        <v>0.01</v>
      </c>
      <c r="AB187" s="20">
        <v>0.23</v>
      </c>
      <c r="AC187" s="14">
        <v>23</v>
      </c>
      <c r="AD187" s="15" t="s">
        <v>428</v>
      </c>
      <c r="AJ187" s="15"/>
      <c r="AM187" s="20">
        <v>20.5</v>
      </c>
      <c r="AN187" s="20">
        <v>23.8</v>
      </c>
      <c r="AO187" s="14">
        <v>1.1609756097560977</v>
      </c>
      <c r="AP187" s="14" t="s">
        <v>428</v>
      </c>
      <c r="AW187" s="13" t="s">
        <v>775</v>
      </c>
      <c r="AX187" s="14" t="s">
        <v>691</v>
      </c>
      <c r="AY187" s="14">
        <v>1</v>
      </c>
      <c r="BA187" s="14">
        <v>2004</v>
      </c>
      <c r="BH187" s="15"/>
      <c r="BI187" s="14" t="s">
        <v>471</v>
      </c>
      <c r="BJ187" s="14" t="s">
        <v>393</v>
      </c>
      <c r="BS187" s="14">
        <v>45</v>
      </c>
      <c r="BT187" s="14" t="s">
        <v>177</v>
      </c>
      <c r="BU187" s="14" t="s">
        <v>194</v>
      </c>
      <c r="BV187" s="14" t="s">
        <v>301</v>
      </c>
      <c r="BW187" s="36">
        <v>186</v>
      </c>
      <c r="BX187" s="3"/>
      <c r="BY187" s="3"/>
      <c r="BZ187" s="3"/>
      <c r="CA187" s="3"/>
      <c r="CB187" s="3"/>
    </row>
    <row r="188" spans="1:80" s="16" customFormat="1">
      <c r="A188" s="14" t="s">
        <v>777</v>
      </c>
      <c r="B188" s="14" t="s">
        <v>8</v>
      </c>
      <c r="C188" s="14" t="s">
        <v>776</v>
      </c>
      <c r="D188" s="14">
        <v>-3.2</v>
      </c>
      <c r="E188" s="14">
        <v>40.17</v>
      </c>
      <c r="F188" s="14">
        <v>6.3</v>
      </c>
      <c r="G188" s="14">
        <v>1968</v>
      </c>
      <c r="H188" s="14">
        <v>1968</v>
      </c>
      <c r="I188" s="14">
        <v>2000</v>
      </c>
      <c r="J188" s="14">
        <v>32</v>
      </c>
      <c r="K188" s="14" t="s">
        <v>779</v>
      </c>
      <c r="L188" s="14"/>
      <c r="M188" s="14"/>
      <c r="N188" s="14"/>
      <c r="O188" s="14">
        <v>1</v>
      </c>
      <c r="P188" s="14"/>
      <c r="Q188" s="14" t="s">
        <v>560</v>
      </c>
      <c r="R188" s="20" t="s">
        <v>801</v>
      </c>
      <c r="S188" s="20" t="s">
        <v>803</v>
      </c>
      <c r="T188" s="14"/>
      <c r="U188" s="14"/>
      <c r="V188" s="14" t="s">
        <v>184</v>
      </c>
      <c r="W188" s="14"/>
      <c r="X188" s="14" t="s">
        <v>179</v>
      </c>
      <c r="Y188" s="14"/>
      <c r="Z188" s="14"/>
      <c r="AA188" s="20">
        <v>0.02</v>
      </c>
      <c r="AB188" s="20">
        <v>0.01</v>
      </c>
      <c r="AC188" s="14">
        <v>0.5</v>
      </c>
      <c r="AD188" s="15" t="s">
        <v>430</v>
      </c>
      <c r="AE188" s="14"/>
      <c r="AF188" s="14"/>
      <c r="AG188" s="14"/>
      <c r="AH188" s="14"/>
      <c r="AI188" s="14"/>
      <c r="AJ188" s="15"/>
      <c r="AK188" s="14"/>
      <c r="AL188" s="14"/>
      <c r="AM188" s="20"/>
      <c r="AN188" s="20"/>
      <c r="AO188" s="14"/>
      <c r="AP188" s="14"/>
      <c r="AQ188" s="14"/>
      <c r="AR188" s="14"/>
      <c r="AS188" s="14"/>
      <c r="AT188" s="14"/>
      <c r="AU188" s="14"/>
      <c r="AV188" s="14"/>
      <c r="AW188" s="13" t="s">
        <v>775</v>
      </c>
      <c r="AX188" s="14" t="s">
        <v>691</v>
      </c>
      <c r="AY188" s="14">
        <v>1</v>
      </c>
      <c r="AZ188" s="14"/>
      <c r="BA188" s="14">
        <v>2004</v>
      </c>
      <c r="BB188" s="14"/>
      <c r="BC188" s="14"/>
      <c r="BD188" s="14"/>
      <c r="BE188" s="14"/>
      <c r="BF188" s="14"/>
      <c r="BG188" s="14"/>
      <c r="BH188" s="15"/>
      <c r="BI188" s="14" t="s">
        <v>471</v>
      </c>
      <c r="BJ188" s="14" t="s">
        <v>393</v>
      </c>
      <c r="BK188" s="14"/>
      <c r="BL188" s="14"/>
      <c r="BM188" s="14"/>
      <c r="BN188" s="14"/>
      <c r="BO188" s="14"/>
      <c r="BP188" s="14"/>
      <c r="BQ188" s="14"/>
      <c r="BR188" s="14"/>
      <c r="BS188" s="14">
        <v>45</v>
      </c>
      <c r="BT188" s="14" t="s">
        <v>177</v>
      </c>
      <c r="BU188" s="14" t="s">
        <v>194</v>
      </c>
      <c r="BV188" s="14" t="s">
        <v>301</v>
      </c>
      <c r="BW188" s="36">
        <v>187</v>
      </c>
      <c r="BX188" s="3"/>
      <c r="BY188" s="3"/>
      <c r="BZ188" s="3"/>
      <c r="CA188" s="3"/>
      <c r="CB188" s="3"/>
    </row>
    <row r="189" spans="1:80" s="14" customFormat="1">
      <c r="A189" s="14" t="s">
        <v>777</v>
      </c>
      <c r="B189" s="14" t="s">
        <v>8</v>
      </c>
      <c r="C189" s="14" t="s">
        <v>776</v>
      </c>
      <c r="D189" s="14">
        <v>-3.2</v>
      </c>
      <c r="E189" s="14">
        <v>40.17</v>
      </c>
      <c r="F189" s="14">
        <v>6.3</v>
      </c>
      <c r="G189" s="14">
        <v>1968</v>
      </c>
      <c r="H189" s="14">
        <v>1968</v>
      </c>
      <c r="I189" s="14">
        <v>2000</v>
      </c>
      <c r="J189" s="14">
        <v>32</v>
      </c>
      <c r="K189" s="14" t="s">
        <v>779</v>
      </c>
      <c r="O189" s="14">
        <v>1</v>
      </c>
      <c r="Q189" s="14" t="s">
        <v>444</v>
      </c>
      <c r="R189" s="20" t="s">
        <v>459</v>
      </c>
      <c r="S189" s="20" t="s">
        <v>804</v>
      </c>
      <c r="V189" s="14" t="s">
        <v>183</v>
      </c>
      <c r="X189" s="14" t="s">
        <v>180</v>
      </c>
      <c r="AA189" s="20">
        <v>0.02</v>
      </c>
      <c r="AB189" s="20">
        <v>0.09</v>
      </c>
      <c r="AC189" s="14">
        <v>4.5</v>
      </c>
      <c r="AD189" s="15" t="s">
        <v>428</v>
      </c>
      <c r="AJ189" s="15"/>
      <c r="AM189" s="20"/>
      <c r="AN189" s="20"/>
      <c r="AW189" s="13" t="s">
        <v>775</v>
      </c>
      <c r="AX189" s="14" t="s">
        <v>691</v>
      </c>
      <c r="AY189" s="14">
        <v>1</v>
      </c>
      <c r="BA189" s="14">
        <v>2004</v>
      </c>
      <c r="BH189" s="15"/>
      <c r="BI189" s="14" t="s">
        <v>471</v>
      </c>
      <c r="BJ189" s="14" t="s">
        <v>393</v>
      </c>
      <c r="BS189" s="14">
        <v>75</v>
      </c>
      <c r="BT189" s="14" t="s">
        <v>177</v>
      </c>
      <c r="BU189" s="14" t="s">
        <v>181</v>
      </c>
      <c r="BV189" s="14" t="s">
        <v>301</v>
      </c>
      <c r="BW189" s="36">
        <v>188</v>
      </c>
      <c r="BX189" s="3"/>
      <c r="BY189" s="3"/>
      <c r="BZ189" s="3"/>
      <c r="CA189" s="3"/>
      <c r="CB189" s="3"/>
    </row>
    <row r="190" spans="1:80" s="14" customFormat="1">
      <c r="A190" s="14" t="s">
        <v>777</v>
      </c>
      <c r="B190" s="14" t="s">
        <v>8</v>
      </c>
      <c r="C190" s="14" t="s">
        <v>776</v>
      </c>
      <c r="D190" s="14">
        <v>-3.2</v>
      </c>
      <c r="E190" s="14">
        <v>40.17</v>
      </c>
      <c r="F190" s="14">
        <v>6.3</v>
      </c>
      <c r="G190" s="14">
        <v>1968</v>
      </c>
      <c r="H190" s="14">
        <v>1968</v>
      </c>
      <c r="I190" s="14">
        <v>2000</v>
      </c>
      <c r="J190" s="14">
        <v>32</v>
      </c>
      <c r="K190" s="14" t="s">
        <v>779</v>
      </c>
      <c r="O190" s="14">
        <v>1</v>
      </c>
      <c r="Q190" s="14" t="s">
        <v>1052</v>
      </c>
      <c r="R190" s="20" t="s">
        <v>1053</v>
      </c>
      <c r="S190" s="20" t="s">
        <v>788</v>
      </c>
      <c r="V190" s="14" t="s">
        <v>184</v>
      </c>
      <c r="X190" s="14" t="s">
        <v>180</v>
      </c>
      <c r="AA190" s="20">
        <v>0.12</v>
      </c>
      <c r="AB190" s="20">
        <v>0.26</v>
      </c>
      <c r="AC190" s="14">
        <v>2.166666666666667</v>
      </c>
      <c r="AD190" s="15" t="s">
        <v>428</v>
      </c>
      <c r="AJ190" s="15"/>
      <c r="AM190" s="20">
        <v>26.1</v>
      </c>
      <c r="AN190" s="20">
        <v>26.8</v>
      </c>
      <c r="AO190" s="14">
        <v>1.0268199233716475</v>
      </c>
      <c r="AP190" s="14" t="s">
        <v>428</v>
      </c>
      <c r="AW190" s="13" t="s">
        <v>775</v>
      </c>
      <c r="AX190" s="14" t="s">
        <v>691</v>
      </c>
      <c r="AY190" s="14">
        <v>1</v>
      </c>
      <c r="BA190" s="14">
        <v>2004</v>
      </c>
      <c r="BH190" s="15"/>
      <c r="BI190" s="14" t="s">
        <v>471</v>
      </c>
      <c r="BJ190" s="14" t="s">
        <v>393</v>
      </c>
      <c r="BS190" s="14">
        <v>60</v>
      </c>
      <c r="BT190" s="14" t="s">
        <v>177</v>
      </c>
      <c r="BU190" s="14" t="s">
        <v>201</v>
      </c>
      <c r="BV190" s="14" t="s">
        <v>301</v>
      </c>
      <c r="BW190" s="36">
        <v>189</v>
      </c>
      <c r="BX190" s="3"/>
      <c r="BY190" s="3"/>
      <c r="BZ190" s="3"/>
      <c r="CA190" s="3"/>
      <c r="CB190" s="3"/>
    </row>
    <row r="191" spans="1:80" s="16" customFormat="1">
      <c r="A191" s="14" t="s">
        <v>777</v>
      </c>
      <c r="B191" s="14" t="s">
        <v>8</v>
      </c>
      <c r="C191" s="14" t="s">
        <v>776</v>
      </c>
      <c r="D191" s="14">
        <v>-3.2</v>
      </c>
      <c r="E191" s="14">
        <v>40.17</v>
      </c>
      <c r="F191" s="14">
        <v>6.3</v>
      </c>
      <c r="G191" s="14">
        <v>1968</v>
      </c>
      <c r="H191" s="14">
        <v>1968</v>
      </c>
      <c r="I191" s="14">
        <v>2000</v>
      </c>
      <c r="J191" s="14">
        <v>32</v>
      </c>
      <c r="K191" s="14" t="s">
        <v>779</v>
      </c>
      <c r="L191" s="14"/>
      <c r="M191" s="14"/>
      <c r="N191" s="14"/>
      <c r="O191" s="14">
        <v>1</v>
      </c>
      <c r="P191" s="14"/>
      <c r="Q191" s="14" t="s">
        <v>443</v>
      </c>
      <c r="R191" s="20" t="s">
        <v>499</v>
      </c>
      <c r="S191" s="20" t="s">
        <v>791</v>
      </c>
      <c r="T191" s="14"/>
      <c r="U191" s="14"/>
      <c r="V191" s="14" t="s">
        <v>184</v>
      </c>
      <c r="W191" s="14"/>
      <c r="X191" s="14" t="s">
        <v>180</v>
      </c>
      <c r="Y191" s="14"/>
      <c r="Z191" s="14"/>
      <c r="AA191" s="20">
        <v>0.83</v>
      </c>
      <c r="AB191" s="20">
        <v>4.07</v>
      </c>
      <c r="AC191" s="14">
        <v>4.9036144578313259</v>
      </c>
      <c r="AD191" s="15" t="s">
        <v>428</v>
      </c>
      <c r="AE191" s="14"/>
      <c r="AF191" s="14"/>
      <c r="AG191" s="14"/>
      <c r="AH191" s="14"/>
      <c r="AI191" s="14"/>
      <c r="AJ191" s="15"/>
      <c r="AK191" s="14"/>
      <c r="AL191" s="14"/>
      <c r="AM191" s="20">
        <v>18.3</v>
      </c>
      <c r="AN191" s="20">
        <v>20.8</v>
      </c>
      <c r="AO191" s="14">
        <v>1.1366120218579234</v>
      </c>
      <c r="AP191" s="14" t="s">
        <v>428</v>
      </c>
      <c r="AQ191" s="14"/>
      <c r="AR191" s="14"/>
      <c r="AS191" s="14"/>
      <c r="AT191" s="14"/>
      <c r="AU191" s="14"/>
      <c r="AV191" s="14"/>
      <c r="AW191" s="13" t="s">
        <v>775</v>
      </c>
      <c r="AX191" s="14" t="s">
        <v>691</v>
      </c>
      <c r="AY191" s="14">
        <v>1</v>
      </c>
      <c r="AZ191" s="14"/>
      <c r="BA191" s="14">
        <v>2004</v>
      </c>
      <c r="BB191" s="14"/>
      <c r="BC191" s="14"/>
      <c r="BD191" s="14"/>
      <c r="BE191" s="14"/>
      <c r="BF191" s="14"/>
      <c r="BG191" s="14"/>
      <c r="BH191" s="15"/>
      <c r="BI191" s="14" t="s">
        <v>471</v>
      </c>
      <c r="BJ191" s="14" t="s">
        <v>393</v>
      </c>
      <c r="BK191" s="14"/>
      <c r="BL191" s="14"/>
      <c r="BM191" s="14"/>
      <c r="BN191" s="14"/>
      <c r="BO191" s="14"/>
      <c r="BP191" s="14"/>
      <c r="BQ191" s="14"/>
      <c r="BR191" s="14"/>
      <c r="BS191" s="14">
        <v>65</v>
      </c>
      <c r="BT191" s="14" t="s">
        <v>177</v>
      </c>
      <c r="BU191" s="14" t="s">
        <v>201</v>
      </c>
      <c r="BV191" s="14" t="s">
        <v>301</v>
      </c>
      <c r="BW191" s="36">
        <v>190</v>
      </c>
      <c r="BX191" s="3"/>
      <c r="BY191" s="3"/>
      <c r="BZ191" s="3"/>
      <c r="CA191" s="3"/>
      <c r="CB191" s="3"/>
    </row>
    <row r="192" spans="1:80" s="14" customFormat="1">
      <c r="A192" s="14" t="s">
        <v>777</v>
      </c>
      <c r="B192" s="14" t="s">
        <v>8</v>
      </c>
      <c r="C192" s="14" t="s">
        <v>776</v>
      </c>
      <c r="D192" s="14">
        <v>-3.2</v>
      </c>
      <c r="E192" s="14">
        <v>40.17</v>
      </c>
      <c r="F192" s="14">
        <v>6.3</v>
      </c>
      <c r="G192" s="14">
        <v>1968</v>
      </c>
      <c r="H192" s="14">
        <v>1968</v>
      </c>
      <c r="I192" s="14">
        <v>2000</v>
      </c>
      <c r="J192" s="14">
        <v>32</v>
      </c>
      <c r="K192" s="14" t="s">
        <v>779</v>
      </c>
      <c r="O192" s="14">
        <v>1</v>
      </c>
      <c r="Q192" s="14" t="s">
        <v>443</v>
      </c>
      <c r="R192" s="20" t="s">
        <v>499</v>
      </c>
      <c r="S192" s="20" t="s">
        <v>500</v>
      </c>
      <c r="V192" s="14" t="s">
        <v>184</v>
      </c>
      <c r="X192" s="14" t="s">
        <v>180</v>
      </c>
      <c r="AA192" s="20">
        <v>0.16</v>
      </c>
      <c r="AB192" s="20">
        <v>0.1</v>
      </c>
      <c r="AC192" s="14">
        <v>0.625</v>
      </c>
      <c r="AD192" s="15" t="s">
        <v>430</v>
      </c>
      <c r="AJ192" s="15"/>
      <c r="AM192" s="20">
        <v>21.9</v>
      </c>
      <c r="AN192" s="20">
        <v>22.6</v>
      </c>
      <c r="AO192" s="14">
        <v>1.0319634703196348</v>
      </c>
      <c r="AP192" s="14" t="s">
        <v>428</v>
      </c>
      <c r="AW192" s="13" t="s">
        <v>775</v>
      </c>
      <c r="AX192" s="14" t="s">
        <v>691</v>
      </c>
      <c r="AY192" s="14">
        <v>1</v>
      </c>
      <c r="BA192" s="14">
        <v>2004</v>
      </c>
      <c r="BH192" s="15"/>
      <c r="BI192" s="14" t="s">
        <v>471</v>
      </c>
      <c r="BJ192" s="14" t="s">
        <v>393</v>
      </c>
      <c r="BR192" s="14">
        <v>4.0999999999999996</v>
      </c>
      <c r="BS192" s="14">
        <v>90</v>
      </c>
      <c r="BT192" s="14" t="s">
        <v>177</v>
      </c>
      <c r="BU192" s="14" t="s">
        <v>201</v>
      </c>
      <c r="BV192" s="14" t="s">
        <v>301</v>
      </c>
      <c r="BW192" s="36">
        <v>191</v>
      </c>
      <c r="BX192" s="3"/>
      <c r="BY192" s="3"/>
      <c r="BZ192" s="3"/>
      <c r="CA192" s="3"/>
      <c r="CB192" s="3"/>
    </row>
    <row r="193" spans="1:80" s="14" customFormat="1">
      <c r="A193" s="14" t="s">
        <v>777</v>
      </c>
      <c r="B193" s="14" t="s">
        <v>8</v>
      </c>
      <c r="C193" s="14" t="s">
        <v>776</v>
      </c>
      <c r="D193" s="14">
        <v>-3.2</v>
      </c>
      <c r="E193" s="14">
        <v>40.17</v>
      </c>
      <c r="F193" s="14">
        <v>6.3</v>
      </c>
      <c r="G193" s="14">
        <v>1968</v>
      </c>
      <c r="H193" s="14">
        <v>1968</v>
      </c>
      <c r="I193" s="14">
        <v>2000</v>
      </c>
      <c r="J193" s="14">
        <v>32</v>
      </c>
      <c r="K193" s="14" t="s">
        <v>779</v>
      </c>
      <c r="O193" s="14">
        <v>1</v>
      </c>
      <c r="Q193" s="14" t="s">
        <v>442</v>
      </c>
      <c r="R193" s="20" t="s">
        <v>643</v>
      </c>
      <c r="S193" s="20" t="s">
        <v>774</v>
      </c>
      <c r="V193" s="14" t="s">
        <v>184</v>
      </c>
      <c r="X193" s="14" t="s">
        <v>179</v>
      </c>
      <c r="AA193" s="20">
        <v>0.11</v>
      </c>
      <c r="AB193" s="20">
        <v>0.02</v>
      </c>
      <c r="AC193" s="14">
        <v>0.18181818181818182</v>
      </c>
      <c r="AD193" s="15" t="s">
        <v>430</v>
      </c>
      <c r="AJ193" s="15"/>
      <c r="AM193" s="20">
        <v>23.1</v>
      </c>
      <c r="AN193" s="20">
        <v>21.3</v>
      </c>
      <c r="AO193" s="14">
        <v>0.92207792207792205</v>
      </c>
      <c r="AP193" s="14" t="s">
        <v>430</v>
      </c>
      <c r="AW193" s="13" t="s">
        <v>775</v>
      </c>
      <c r="AX193" s="14" t="s">
        <v>691</v>
      </c>
      <c r="AY193" s="14">
        <v>1</v>
      </c>
      <c r="BA193" s="14">
        <v>2004</v>
      </c>
      <c r="BH193" s="15"/>
      <c r="BI193" s="14" t="s">
        <v>471</v>
      </c>
      <c r="BJ193" s="14" t="s">
        <v>393</v>
      </c>
      <c r="BR193" s="14">
        <v>3.8</v>
      </c>
      <c r="BS193" s="14">
        <v>35</v>
      </c>
      <c r="BT193" s="14" t="s">
        <v>177</v>
      </c>
      <c r="BU193" s="14" t="s">
        <v>194</v>
      </c>
      <c r="BV193" s="14" t="s">
        <v>301</v>
      </c>
      <c r="BW193" s="36">
        <v>192</v>
      </c>
      <c r="BX193" s="3"/>
      <c r="BY193" s="3"/>
      <c r="BZ193" s="3"/>
      <c r="CA193" s="3"/>
      <c r="CB193" s="3"/>
    </row>
    <row r="194" spans="1:80" s="14" customFormat="1">
      <c r="A194" s="14" t="s">
        <v>777</v>
      </c>
      <c r="B194" s="14" t="s">
        <v>8</v>
      </c>
      <c r="C194" s="14" t="s">
        <v>776</v>
      </c>
      <c r="D194" s="14">
        <v>-3.2</v>
      </c>
      <c r="E194" s="14">
        <v>40.17</v>
      </c>
      <c r="F194" s="14">
        <v>6.3</v>
      </c>
      <c r="G194" s="14">
        <v>1968</v>
      </c>
      <c r="H194" s="14">
        <v>1968</v>
      </c>
      <c r="I194" s="14">
        <v>2000</v>
      </c>
      <c r="J194" s="14">
        <v>32</v>
      </c>
      <c r="K194" s="14" t="s">
        <v>779</v>
      </c>
      <c r="O194" s="14">
        <v>1</v>
      </c>
      <c r="Q194" s="14" t="s">
        <v>391</v>
      </c>
      <c r="R194" s="20" t="s">
        <v>387</v>
      </c>
      <c r="S194" s="20" t="s">
        <v>805</v>
      </c>
      <c r="V194" s="14" t="s">
        <v>184</v>
      </c>
      <c r="X194" s="14" t="s">
        <v>179</v>
      </c>
      <c r="AA194" s="20">
        <v>0.22</v>
      </c>
      <c r="AB194" s="20">
        <v>0.13</v>
      </c>
      <c r="AC194" s="14">
        <v>0.59090909090909094</v>
      </c>
      <c r="AD194" s="15" t="s">
        <v>430</v>
      </c>
      <c r="AJ194" s="15"/>
      <c r="AM194" s="20">
        <v>18.899999999999999</v>
      </c>
      <c r="AN194" s="20">
        <v>30.2</v>
      </c>
      <c r="AO194" s="14">
        <v>1.5978835978835979</v>
      </c>
      <c r="AP194" s="14" t="s">
        <v>428</v>
      </c>
      <c r="AW194" s="13" t="s">
        <v>775</v>
      </c>
      <c r="AX194" s="14" t="s">
        <v>691</v>
      </c>
      <c r="AY194" s="14">
        <v>1</v>
      </c>
      <c r="BA194" s="14">
        <v>2004</v>
      </c>
      <c r="BH194" s="15"/>
      <c r="BI194" s="14" t="s">
        <v>471</v>
      </c>
      <c r="BJ194" s="14" t="s">
        <v>393</v>
      </c>
      <c r="BS194" s="14">
        <v>75</v>
      </c>
      <c r="BT194" s="14" t="s">
        <v>177</v>
      </c>
      <c r="BU194" s="14" t="s">
        <v>191</v>
      </c>
      <c r="BV194" s="14" t="s">
        <v>301</v>
      </c>
      <c r="BW194" s="36">
        <v>193</v>
      </c>
      <c r="BX194" s="3"/>
      <c r="BY194" s="3"/>
      <c r="BZ194" s="3"/>
      <c r="CA194" s="3"/>
      <c r="CB194" s="3"/>
    </row>
    <row r="195" spans="1:80" s="14" customFormat="1">
      <c r="A195" s="14" t="s">
        <v>777</v>
      </c>
      <c r="B195" s="14" t="s">
        <v>8</v>
      </c>
      <c r="C195" s="14" t="s">
        <v>776</v>
      </c>
      <c r="D195" s="14">
        <v>-3.2</v>
      </c>
      <c r="E195" s="14">
        <v>40.17</v>
      </c>
      <c r="F195" s="14">
        <v>6.3</v>
      </c>
      <c r="G195" s="14">
        <v>1968</v>
      </c>
      <c r="H195" s="14">
        <v>1968</v>
      </c>
      <c r="I195" s="14">
        <v>2000</v>
      </c>
      <c r="J195" s="14">
        <v>32</v>
      </c>
      <c r="K195" s="14" t="s">
        <v>779</v>
      </c>
      <c r="O195" s="14">
        <v>1</v>
      </c>
      <c r="Q195" s="14" t="s">
        <v>1054</v>
      </c>
      <c r="R195" s="20" t="s">
        <v>793</v>
      </c>
      <c r="S195" s="20" t="s">
        <v>806</v>
      </c>
      <c r="V195" s="14" t="s">
        <v>184</v>
      </c>
      <c r="X195" s="14" t="s">
        <v>179</v>
      </c>
      <c r="AA195" s="20">
        <v>0.03</v>
      </c>
      <c r="AB195" s="20">
        <v>0.03</v>
      </c>
      <c r="AC195" s="14">
        <v>1</v>
      </c>
      <c r="AD195" s="15" t="s">
        <v>428</v>
      </c>
      <c r="AJ195" s="15"/>
      <c r="AM195" s="20"/>
      <c r="AN195" s="20"/>
      <c r="AW195" s="13" t="s">
        <v>775</v>
      </c>
      <c r="AX195" s="14" t="s">
        <v>691</v>
      </c>
      <c r="AY195" s="14">
        <v>1</v>
      </c>
      <c r="BA195" s="14">
        <v>2004</v>
      </c>
      <c r="BH195" s="15"/>
      <c r="BI195" s="14" t="s">
        <v>471</v>
      </c>
      <c r="BJ195" s="14" t="s">
        <v>393</v>
      </c>
      <c r="BS195" s="14">
        <v>40</v>
      </c>
      <c r="BT195" s="14" t="s">
        <v>177</v>
      </c>
      <c r="BU195" s="14" t="s">
        <v>194</v>
      </c>
      <c r="BV195" s="14" t="s">
        <v>301</v>
      </c>
      <c r="BW195" s="36">
        <v>194</v>
      </c>
      <c r="BX195" s="3"/>
      <c r="BY195" s="3"/>
      <c r="BZ195" s="3"/>
      <c r="CA195" s="3"/>
      <c r="CB195" s="3"/>
    </row>
    <row r="196" spans="1:80" s="14" customFormat="1">
      <c r="A196" s="14" t="s">
        <v>777</v>
      </c>
      <c r="B196" s="14" t="s">
        <v>8</v>
      </c>
      <c r="C196" s="14" t="s">
        <v>776</v>
      </c>
      <c r="D196" s="14">
        <v>-3.2</v>
      </c>
      <c r="E196" s="14">
        <v>40.17</v>
      </c>
      <c r="F196" s="14">
        <v>6.3</v>
      </c>
      <c r="G196" s="14">
        <v>1968</v>
      </c>
      <c r="H196" s="14">
        <v>1968</v>
      </c>
      <c r="I196" s="14">
        <v>2000</v>
      </c>
      <c r="J196" s="14">
        <v>32</v>
      </c>
      <c r="K196" s="14" t="s">
        <v>779</v>
      </c>
      <c r="O196" s="14">
        <v>1</v>
      </c>
      <c r="Q196" s="14" t="s">
        <v>447</v>
      </c>
      <c r="R196" s="20" t="s">
        <v>645</v>
      </c>
      <c r="S196" s="20" t="s">
        <v>807</v>
      </c>
      <c r="V196" s="14" t="s">
        <v>184</v>
      </c>
      <c r="X196" s="14" t="s">
        <v>179</v>
      </c>
      <c r="AA196" s="20">
        <v>0.11</v>
      </c>
      <c r="AB196" s="20">
        <v>0.04</v>
      </c>
      <c r="AC196" s="14">
        <v>0.36363636363636365</v>
      </c>
      <c r="AD196" s="15" t="s">
        <v>430</v>
      </c>
      <c r="AJ196" s="15"/>
      <c r="AM196" s="20"/>
      <c r="AN196" s="20"/>
      <c r="AW196" s="13" t="s">
        <v>775</v>
      </c>
      <c r="AX196" s="14" t="s">
        <v>691</v>
      </c>
      <c r="AY196" s="14">
        <v>1</v>
      </c>
      <c r="BA196" s="14">
        <v>2004</v>
      </c>
      <c r="BH196" s="15"/>
      <c r="BI196" s="14" t="s">
        <v>471</v>
      </c>
      <c r="BJ196" s="14" t="s">
        <v>393</v>
      </c>
      <c r="BR196" s="14">
        <v>2</v>
      </c>
      <c r="BS196" s="14">
        <v>30</v>
      </c>
      <c r="BT196" s="14" t="s">
        <v>177</v>
      </c>
      <c r="BU196" s="14" t="s">
        <v>193</v>
      </c>
      <c r="BV196" s="14" t="s">
        <v>301</v>
      </c>
      <c r="BW196" s="36">
        <v>195</v>
      </c>
      <c r="BX196" s="3"/>
      <c r="BY196" s="3"/>
      <c r="BZ196" s="3"/>
      <c r="CA196" s="3"/>
      <c r="CB196" s="3"/>
    </row>
    <row r="197" spans="1:80" s="16" customFormat="1">
      <c r="A197" s="14" t="s">
        <v>777</v>
      </c>
      <c r="B197" s="14" t="s">
        <v>8</v>
      </c>
      <c r="C197" s="14" t="s">
        <v>776</v>
      </c>
      <c r="D197" s="14">
        <v>-3.2</v>
      </c>
      <c r="E197" s="14">
        <v>40.17</v>
      </c>
      <c r="F197" s="14">
        <v>6.3</v>
      </c>
      <c r="G197" s="14">
        <v>1968</v>
      </c>
      <c r="H197" s="14">
        <v>1968</v>
      </c>
      <c r="I197" s="14">
        <v>2000</v>
      </c>
      <c r="J197" s="14">
        <v>32</v>
      </c>
      <c r="K197" s="14" t="s">
        <v>779</v>
      </c>
      <c r="L197" s="14"/>
      <c r="M197" s="14"/>
      <c r="N197" s="14"/>
      <c r="O197" s="14">
        <v>1</v>
      </c>
      <c r="P197" s="14"/>
      <c r="Q197" s="14" t="s">
        <v>447</v>
      </c>
      <c r="R197" s="20" t="s">
        <v>645</v>
      </c>
      <c r="S197" s="20" t="s">
        <v>797</v>
      </c>
      <c r="T197" s="14"/>
      <c r="U197" s="14"/>
      <c r="V197" s="14" t="s">
        <v>184</v>
      </c>
      <c r="W197" s="14"/>
      <c r="X197" s="14" t="s">
        <v>179</v>
      </c>
      <c r="Y197" s="14"/>
      <c r="Z197" s="14"/>
      <c r="AA197" s="20">
        <v>1.62</v>
      </c>
      <c r="AB197" s="20">
        <v>4.22</v>
      </c>
      <c r="AC197" s="14">
        <v>2.6049382716049378</v>
      </c>
      <c r="AD197" s="15" t="s">
        <v>428</v>
      </c>
      <c r="AE197" s="14"/>
      <c r="AF197" s="14"/>
      <c r="AG197" s="14"/>
      <c r="AH197" s="14"/>
      <c r="AI197" s="14"/>
      <c r="AJ197" s="15"/>
      <c r="AK197" s="14"/>
      <c r="AL197" s="14"/>
      <c r="AM197" s="20">
        <v>21.5</v>
      </c>
      <c r="AN197" s="20">
        <v>19.8</v>
      </c>
      <c r="AO197" s="14">
        <v>0.92093023255813955</v>
      </c>
      <c r="AP197" s="14" t="s">
        <v>430</v>
      </c>
      <c r="AQ197" s="14"/>
      <c r="AR197" s="14"/>
      <c r="AS197" s="14"/>
      <c r="AT197" s="14"/>
      <c r="AU197" s="14"/>
      <c r="AV197" s="14"/>
      <c r="AW197" s="13" t="s">
        <v>775</v>
      </c>
      <c r="AX197" s="14" t="s">
        <v>691</v>
      </c>
      <c r="AY197" s="14">
        <v>1</v>
      </c>
      <c r="AZ197" s="14" t="s">
        <v>818</v>
      </c>
      <c r="BA197" s="14">
        <v>2004</v>
      </c>
      <c r="BB197" s="14"/>
      <c r="BC197" s="14"/>
      <c r="BD197" s="14"/>
      <c r="BE197" s="14"/>
      <c r="BF197" s="14"/>
      <c r="BG197" s="14"/>
      <c r="BH197" s="15"/>
      <c r="BI197" s="14" t="s">
        <v>471</v>
      </c>
      <c r="BJ197" s="14" t="s">
        <v>393</v>
      </c>
      <c r="BK197" s="14"/>
      <c r="BL197" s="14"/>
      <c r="BM197" s="14"/>
      <c r="BN197" s="14"/>
      <c r="BO197" s="14"/>
      <c r="BP197" s="14"/>
      <c r="BQ197" s="14"/>
      <c r="BR197" s="14"/>
      <c r="BS197" s="14">
        <v>45</v>
      </c>
      <c r="BT197" s="14" t="s">
        <v>177</v>
      </c>
      <c r="BU197" s="14" t="s">
        <v>193</v>
      </c>
      <c r="BV197" s="14" t="s">
        <v>301</v>
      </c>
      <c r="BW197" s="36">
        <v>196</v>
      </c>
      <c r="BX197" s="3"/>
      <c r="BY197" s="3"/>
      <c r="BZ197" s="3"/>
      <c r="CA197" s="3"/>
      <c r="CB197" s="3"/>
    </row>
    <row r="198" spans="1:80" s="14" customFormat="1">
      <c r="A198" s="14" t="s">
        <v>777</v>
      </c>
      <c r="B198" s="14" t="s">
        <v>8</v>
      </c>
      <c r="C198" s="14" t="s">
        <v>776</v>
      </c>
      <c r="D198" s="14">
        <v>-3.2</v>
      </c>
      <c r="E198" s="14">
        <v>40.17</v>
      </c>
      <c r="F198" s="14">
        <v>6.3</v>
      </c>
      <c r="G198" s="14">
        <v>1968</v>
      </c>
      <c r="H198" s="14">
        <v>1968</v>
      </c>
      <c r="I198" s="14">
        <v>2000</v>
      </c>
      <c r="J198" s="14">
        <v>32</v>
      </c>
      <c r="K198" s="14" t="s">
        <v>779</v>
      </c>
      <c r="O198" s="14">
        <v>1</v>
      </c>
      <c r="Q198" s="14" t="s">
        <v>447</v>
      </c>
      <c r="R198" s="20" t="s">
        <v>645</v>
      </c>
      <c r="S198" s="20" t="s">
        <v>797</v>
      </c>
      <c r="V198" s="14" t="s">
        <v>184</v>
      </c>
      <c r="X198" s="14" t="s">
        <v>179</v>
      </c>
      <c r="AA198" s="20"/>
      <c r="AB198" s="20"/>
      <c r="AD198" s="15"/>
      <c r="AJ198" s="15"/>
      <c r="AM198" s="20">
        <v>14.3</v>
      </c>
      <c r="AN198" s="20">
        <v>18.2</v>
      </c>
      <c r="AO198" s="14">
        <v>1.2727272727272727</v>
      </c>
      <c r="AP198" s="14" t="s">
        <v>428</v>
      </c>
      <c r="AW198" s="13" t="s">
        <v>775</v>
      </c>
      <c r="AX198" s="14" t="s">
        <v>691</v>
      </c>
      <c r="AY198" s="14">
        <v>1</v>
      </c>
      <c r="BA198" s="14">
        <v>2004</v>
      </c>
      <c r="BH198" s="15"/>
      <c r="BI198" s="14" t="s">
        <v>471</v>
      </c>
      <c r="BJ198" s="14" t="s">
        <v>393</v>
      </c>
      <c r="BS198" s="14">
        <v>45</v>
      </c>
      <c r="BT198" s="14" t="s">
        <v>177</v>
      </c>
      <c r="BU198" s="14" t="s">
        <v>193</v>
      </c>
      <c r="BV198" s="14" t="s">
        <v>301</v>
      </c>
      <c r="BW198" s="36">
        <v>197</v>
      </c>
      <c r="BX198" s="3"/>
      <c r="BY198" s="3"/>
      <c r="BZ198" s="3"/>
      <c r="CA198" s="3"/>
      <c r="CB198" s="3"/>
    </row>
    <row r="199" spans="1:80" s="14" customFormat="1">
      <c r="A199" s="14" t="s">
        <v>777</v>
      </c>
      <c r="B199" s="14" t="s">
        <v>8</v>
      </c>
      <c r="C199" s="14" t="s">
        <v>776</v>
      </c>
      <c r="D199" s="14">
        <v>-3.2</v>
      </c>
      <c r="E199" s="14">
        <v>40.17</v>
      </c>
      <c r="F199" s="14">
        <v>6.3</v>
      </c>
      <c r="G199" s="14">
        <v>1968</v>
      </c>
      <c r="H199" s="14">
        <v>1968</v>
      </c>
      <c r="I199" s="14">
        <v>2000</v>
      </c>
      <c r="J199" s="14">
        <v>32</v>
      </c>
      <c r="K199" s="14" t="s">
        <v>779</v>
      </c>
      <c r="O199" s="14">
        <v>1</v>
      </c>
      <c r="Q199" s="14" t="s">
        <v>1054</v>
      </c>
      <c r="R199" s="20" t="s">
        <v>793</v>
      </c>
      <c r="S199" s="20" t="s">
        <v>794</v>
      </c>
      <c r="V199" s="14" t="s">
        <v>184</v>
      </c>
      <c r="X199" s="14" t="s">
        <v>179</v>
      </c>
      <c r="AA199" s="20"/>
      <c r="AB199" s="20"/>
      <c r="AD199" s="15"/>
      <c r="AJ199" s="15"/>
      <c r="AM199" s="20">
        <v>27.4</v>
      </c>
      <c r="AN199" s="20">
        <v>30.8</v>
      </c>
      <c r="AO199" s="14">
        <v>1.1240875912408761</v>
      </c>
      <c r="AP199" s="14" t="s">
        <v>428</v>
      </c>
      <c r="AW199" s="13" t="s">
        <v>775</v>
      </c>
      <c r="AX199" s="14" t="s">
        <v>691</v>
      </c>
      <c r="AY199" s="14">
        <v>1</v>
      </c>
      <c r="BA199" s="14">
        <v>2004</v>
      </c>
      <c r="BH199" s="15"/>
      <c r="BI199" s="14" t="s">
        <v>471</v>
      </c>
      <c r="BJ199" s="14" t="s">
        <v>393</v>
      </c>
      <c r="BS199" s="14">
        <v>60</v>
      </c>
      <c r="BT199" s="14" t="s">
        <v>177</v>
      </c>
      <c r="BU199" s="14" t="s">
        <v>194</v>
      </c>
      <c r="BV199" s="14" t="s">
        <v>301</v>
      </c>
      <c r="BW199" s="36">
        <v>198</v>
      </c>
      <c r="BX199" s="3"/>
      <c r="BY199" s="3"/>
      <c r="BZ199" s="3"/>
      <c r="CA199" s="3"/>
      <c r="CB199" s="3"/>
    </row>
    <row r="200" spans="1:80" s="14" customFormat="1">
      <c r="A200" s="16" t="s">
        <v>777</v>
      </c>
      <c r="B200" s="16" t="s">
        <v>8</v>
      </c>
      <c r="C200" s="16" t="s">
        <v>776</v>
      </c>
      <c r="D200" s="16">
        <v>-3.2</v>
      </c>
      <c r="E200" s="16">
        <v>40.17</v>
      </c>
      <c r="F200" s="16">
        <v>6.3</v>
      </c>
      <c r="G200" s="16">
        <v>1968</v>
      </c>
      <c r="H200" s="16">
        <v>1968</v>
      </c>
      <c r="I200" s="16">
        <v>2000</v>
      </c>
      <c r="J200" s="16">
        <v>32</v>
      </c>
      <c r="K200" s="16" t="s">
        <v>779</v>
      </c>
      <c r="L200" s="16"/>
      <c r="M200" s="16"/>
      <c r="N200" s="16"/>
      <c r="O200" s="14">
        <v>17</v>
      </c>
      <c r="P200" s="16"/>
      <c r="Q200" s="32" t="s">
        <v>651</v>
      </c>
      <c r="R200" s="16" t="s">
        <v>903</v>
      </c>
      <c r="S200" s="32"/>
      <c r="T200" s="16" t="s">
        <v>393</v>
      </c>
      <c r="U200" s="16"/>
      <c r="V200" s="16"/>
      <c r="W200" s="16"/>
      <c r="X200" s="16"/>
      <c r="Y200" s="16"/>
      <c r="Z200" s="16"/>
      <c r="AA200" s="32"/>
      <c r="AB200" s="32"/>
      <c r="AC200" s="16">
        <v>4.038244433859786</v>
      </c>
      <c r="AD200" s="17"/>
      <c r="AE200" s="16"/>
      <c r="AF200" s="16"/>
      <c r="AG200" s="16"/>
      <c r="AH200" s="16"/>
      <c r="AI200" s="16"/>
      <c r="AJ200" s="17"/>
      <c r="AK200" s="16"/>
      <c r="AL200" s="16"/>
      <c r="AM200" s="32"/>
      <c r="AN200" s="32"/>
      <c r="AO200" s="16">
        <v>1.1785311999063355</v>
      </c>
      <c r="AP200" s="16"/>
      <c r="AQ200" s="16"/>
      <c r="AR200" s="16"/>
      <c r="AS200" s="16"/>
      <c r="AT200" s="16"/>
      <c r="AU200" s="16"/>
      <c r="AV200" s="16"/>
      <c r="AW200" s="18" t="s">
        <v>775</v>
      </c>
      <c r="AX200" s="16"/>
      <c r="AY200" s="16">
        <v>1</v>
      </c>
      <c r="AZ200" s="16"/>
      <c r="BA200" s="16">
        <v>2004</v>
      </c>
      <c r="BB200" s="16"/>
      <c r="BC200" s="16"/>
      <c r="BD200" s="16"/>
      <c r="BE200" s="16"/>
      <c r="BF200" s="16"/>
      <c r="BG200" s="16"/>
      <c r="BH200" s="17"/>
      <c r="BI200" s="6" t="s">
        <v>471</v>
      </c>
      <c r="BJ200" s="16"/>
      <c r="BK200" s="16"/>
      <c r="BL200" s="16" t="s">
        <v>393</v>
      </c>
      <c r="BM200" s="16"/>
      <c r="BN200" s="16"/>
      <c r="BO200" s="16"/>
      <c r="BP200" s="16"/>
      <c r="BQ200" s="16" t="s">
        <v>393</v>
      </c>
      <c r="BR200" s="16"/>
      <c r="BS200" s="16"/>
      <c r="BT200" s="16"/>
      <c r="BU200" s="16"/>
      <c r="BV200" s="16"/>
      <c r="BW200" s="36">
        <v>199</v>
      </c>
      <c r="BX200" s="3"/>
      <c r="BY200" s="3"/>
      <c r="BZ200" s="3"/>
      <c r="CA200" s="3"/>
      <c r="CB200" s="3"/>
    </row>
    <row r="201" spans="1:80" s="14" customFormat="1">
      <c r="A201" s="14" t="s">
        <v>778</v>
      </c>
      <c r="B201" s="14" t="s">
        <v>8</v>
      </c>
      <c r="C201" s="14" t="s">
        <v>776</v>
      </c>
      <c r="D201" s="14">
        <v>-3.37</v>
      </c>
      <c r="E201" s="14">
        <v>40</v>
      </c>
      <c r="F201" s="14">
        <v>10</v>
      </c>
      <c r="G201" s="14">
        <v>1968</v>
      </c>
      <c r="H201" s="14">
        <v>1968</v>
      </c>
      <c r="I201" s="14">
        <v>2000</v>
      </c>
      <c r="J201" s="14">
        <v>32</v>
      </c>
      <c r="K201" s="14" t="s">
        <v>779</v>
      </c>
      <c r="O201" s="14">
        <v>1</v>
      </c>
      <c r="Q201" s="14" t="s">
        <v>670</v>
      </c>
      <c r="R201" s="20" t="s">
        <v>780</v>
      </c>
      <c r="S201" s="20" t="s">
        <v>781</v>
      </c>
      <c r="V201" s="14" t="s">
        <v>184</v>
      </c>
      <c r="X201" s="14" t="s">
        <v>195</v>
      </c>
      <c r="AA201" s="20">
        <v>0.08</v>
      </c>
      <c r="AB201" s="20">
        <v>0.02</v>
      </c>
      <c r="AC201" s="14">
        <v>0.25</v>
      </c>
      <c r="AD201" s="15" t="s">
        <v>430</v>
      </c>
      <c r="AJ201" s="15"/>
      <c r="AW201" s="13" t="s">
        <v>775</v>
      </c>
      <c r="AX201" s="14" t="s">
        <v>691</v>
      </c>
      <c r="AY201" s="14">
        <v>1</v>
      </c>
      <c r="AZ201" s="14" t="s">
        <v>817</v>
      </c>
      <c r="BA201" s="14">
        <v>2004</v>
      </c>
      <c r="BH201" s="15"/>
      <c r="BI201" s="14" t="s">
        <v>471</v>
      </c>
      <c r="BJ201" s="14" t="s">
        <v>393</v>
      </c>
      <c r="BS201" s="14">
        <v>16</v>
      </c>
      <c r="BT201" s="14" t="s">
        <v>177</v>
      </c>
      <c r="BU201" s="14" t="s">
        <v>191</v>
      </c>
      <c r="BV201" s="14" t="s">
        <v>301</v>
      </c>
      <c r="BW201" s="36">
        <v>200</v>
      </c>
      <c r="BX201" s="3"/>
      <c r="BY201" s="3"/>
      <c r="BZ201" s="3"/>
      <c r="CA201" s="3"/>
      <c r="CB201" s="3"/>
    </row>
    <row r="202" spans="1:80" s="14" customFormat="1">
      <c r="A202" s="14" t="s">
        <v>778</v>
      </c>
      <c r="B202" s="14" t="s">
        <v>8</v>
      </c>
      <c r="C202" s="14" t="s">
        <v>776</v>
      </c>
      <c r="D202" s="14">
        <v>-3.37</v>
      </c>
      <c r="E202" s="14">
        <v>40</v>
      </c>
      <c r="F202" s="14">
        <v>10</v>
      </c>
      <c r="G202" s="14">
        <v>1968</v>
      </c>
      <c r="H202" s="14">
        <v>1968</v>
      </c>
      <c r="I202" s="14">
        <v>2000</v>
      </c>
      <c r="J202" s="14">
        <v>32</v>
      </c>
      <c r="K202" s="14" t="s">
        <v>779</v>
      </c>
      <c r="O202" s="14">
        <v>1</v>
      </c>
      <c r="Q202" s="14" t="s">
        <v>391</v>
      </c>
      <c r="R202" s="20" t="s">
        <v>782</v>
      </c>
      <c r="S202" s="20" t="s">
        <v>783</v>
      </c>
      <c r="V202" s="14" t="s">
        <v>184</v>
      </c>
      <c r="X202" s="14" t="s">
        <v>179</v>
      </c>
      <c r="AA202" s="20">
        <v>0.15</v>
      </c>
      <c r="AB202" s="20">
        <v>0.26</v>
      </c>
      <c r="AC202" s="14">
        <v>1.7333333333333334</v>
      </c>
      <c r="AD202" s="15" t="s">
        <v>428</v>
      </c>
      <c r="AJ202" s="15"/>
      <c r="AM202" s="20">
        <v>19.2</v>
      </c>
      <c r="AN202" s="20">
        <v>24.8</v>
      </c>
      <c r="AO202" s="14">
        <v>1.2916666666666667</v>
      </c>
      <c r="AP202" s="14" t="s">
        <v>428</v>
      </c>
      <c r="AW202" s="13" t="s">
        <v>775</v>
      </c>
      <c r="AX202" s="14" t="s">
        <v>691</v>
      </c>
      <c r="AY202" s="14">
        <v>1</v>
      </c>
      <c r="BA202" s="14">
        <v>2004</v>
      </c>
      <c r="BH202" s="15"/>
      <c r="BI202" s="14" t="s">
        <v>471</v>
      </c>
      <c r="BJ202" s="14" t="s">
        <v>393</v>
      </c>
      <c r="BS202" s="14">
        <v>54</v>
      </c>
      <c r="BT202" s="14" t="s">
        <v>177</v>
      </c>
      <c r="BU202" s="14" t="s">
        <v>185</v>
      </c>
      <c r="BV202" s="14" t="s">
        <v>301</v>
      </c>
      <c r="BW202" s="36">
        <v>201</v>
      </c>
      <c r="BX202" s="3"/>
      <c r="BY202" s="3"/>
      <c r="BZ202" s="3"/>
      <c r="CA202" s="3"/>
      <c r="CB202" s="3"/>
    </row>
    <row r="203" spans="1:80" s="14" customFormat="1">
      <c r="A203" s="14" t="s">
        <v>778</v>
      </c>
      <c r="B203" s="14" t="s">
        <v>8</v>
      </c>
      <c r="C203" s="14" t="s">
        <v>776</v>
      </c>
      <c r="D203" s="14">
        <v>-3.37</v>
      </c>
      <c r="E203" s="14">
        <v>40</v>
      </c>
      <c r="F203" s="14">
        <v>10</v>
      </c>
      <c r="G203" s="14">
        <v>1968</v>
      </c>
      <c r="H203" s="14">
        <v>1968</v>
      </c>
      <c r="I203" s="14">
        <v>2000</v>
      </c>
      <c r="J203" s="14">
        <v>32</v>
      </c>
      <c r="K203" s="14" t="s">
        <v>779</v>
      </c>
      <c r="O203" s="14">
        <v>1</v>
      </c>
      <c r="Q203" s="14" t="s">
        <v>448</v>
      </c>
      <c r="R203" s="20" t="s">
        <v>784</v>
      </c>
      <c r="S203" s="20" t="s">
        <v>785</v>
      </c>
      <c r="V203" s="14" t="s">
        <v>184</v>
      </c>
      <c r="X203" s="14" t="s">
        <v>179</v>
      </c>
      <c r="AA203" s="20">
        <v>0.08</v>
      </c>
      <c r="AB203" s="20">
        <v>0.16</v>
      </c>
      <c r="AC203" s="14">
        <v>2</v>
      </c>
      <c r="AD203" s="15" t="s">
        <v>428</v>
      </c>
      <c r="AJ203" s="15"/>
      <c r="AM203" s="20">
        <v>22.7</v>
      </c>
      <c r="AN203" s="20">
        <v>26.6</v>
      </c>
      <c r="AO203" s="14">
        <v>1.1718061674008811</v>
      </c>
      <c r="AP203" s="14" t="s">
        <v>428</v>
      </c>
      <c r="AW203" s="13" t="s">
        <v>775</v>
      </c>
      <c r="AX203" s="14" t="s">
        <v>691</v>
      </c>
      <c r="AY203" s="14">
        <v>1</v>
      </c>
      <c r="BA203" s="14">
        <v>2004</v>
      </c>
      <c r="BH203" s="15"/>
      <c r="BI203" s="14" t="s">
        <v>471</v>
      </c>
      <c r="BJ203" s="14" t="s">
        <v>393</v>
      </c>
      <c r="BS203" s="14">
        <v>54</v>
      </c>
      <c r="BT203" s="14" t="s">
        <v>177</v>
      </c>
      <c r="BU203" s="14" t="s">
        <v>193</v>
      </c>
      <c r="BV203" s="14" t="s">
        <v>301</v>
      </c>
      <c r="BW203" s="36">
        <v>202</v>
      </c>
      <c r="BX203" s="3"/>
      <c r="BY203" s="3"/>
      <c r="BZ203" s="3"/>
      <c r="CA203" s="3"/>
      <c r="CB203" s="3"/>
    </row>
    <row r="204" spans="1:80" s="14" customFormat="1">
      <c r="A204" s="14" t="s">
        <v>778</v>
      </c>
      <c r="B204" s="14" t="s">
        <v>8</v>
      </c>
      <c r="C204" s="14" t="s">
        <v>776</v>
      </c>
      <c r="D204" s="14">
        <v>-3.37</v>
      </c>
      <c r="E204" s="14">
        <v>40</v>
      </c>
      <c r="F204" s="14">
        <v>10</v>
      </c>
      <c r="G204" s="14">
        <v>1968</v>
      </c>
      <c r="H204" s="14">
        <v>1968</v>
      </c>
      <c r="I204" s="14">
        <v>2000</v>
      </c>
      <c r="J204" s="14">
        <v>32</v>
      </c>
      <c r="K204" s="14" t="s">
        <v>779</v>
      </c>
      <c r="O204" s="14">
        <v>1</v>
      </c>
      <c r="Q204" s="14" t="s">
        <v>448</v>
      </c>
      <c r="R204" s="20" t="s">
        <v>786</v>
      </c>
      <c r="S204" s="20" t="s">
        <v>787</v>
      </c>
      <c r="V204" s="14" t="s">
        <v>184</v>
      </c>
      <c r="X204" s="14" t="s">
        <v>179</v>
      </c>
      <c r="AA204" s="20">
        <v>0.97</v>
      </c>
      <c r="AB204" s="20">
        <v>0.09</v>
      </c>
      <c r="AC204" s="14">
        <v>9.2783505154639179E-2</v>
      </c>
      <c r="AD204" s="15" t="s">
        <v>430</v>
      </c>
      <c r="AJ204" s="15"/>
      <c r="AM204" s="20">
        <v>25.3</v>
      </c>
      <c r="AN204" s="20">
        <v>24.5</v>
      </c>
      <c r="AO204" s="14">
        <v>0.96837944664031617</v>
      </c>
      <c r="AP204" s="14" t="s">
        <v>430</v>
      </c>
      <c r="AW204" s="13" t="s">
        <v>775</v>
      </c>
      <c r="AX204" s="14" t="s">
        <v>691</v>
      </c>
      <c r="AY204" s="14">
        <v>1</v>
      </c>
      <c r="BA204" s="14">
        <v>2004</v>
      </c>
      <c r="BH204" s="15"/>
      <c r="BI204" s="14" t="s">
        <v>471</v>
      </c>
      <c r="BJ204" s="14" t="s">
        <v>393</v>
      </c>
      <c r="BS204" s="14">
        <v>35</v>
      </c>
      <c r="BT204" s="14" t="s">
        <v>177</v>
      </c>
      <c r="BU204" s="14" t="s">
        <v>193</v>
      </c>
      <c r="BV204" s="14" t="s">
        <v>301</v>
      </c>
      <c r="BW204" s="36">
        <v>203</v>
      </c>
      <c r="BX204" s="3"/>
      <c r="BY204" s="3"/>
      <c r="BZ204" s="3"/>
      <c r="CA204" s="3"/>
      <c r="CB204" s="3"/>
    </row>
    <row r="205" spans="1:80" s="14" customFormat="1">
      <c r="A205" s="14" t="s">
        <v>778</v>
      </c>
      <c r="B205" s="14" t="s">
        <v>8</v>
      </c>
      <c r="C205" s="14" t="s">
        <v>776</v>
      </c>
      <c r="D205" s="14">
        <v>-3.37</v>
      </c>
      <c r="E205" s="14">
        <v>40</v>
      </c>
      <c r="F205" s="14">
        <v>10</v>
      </c>
      <c r="G205" s="14">
        <v>1968</v>
      </c>
      <c r="H205" s="14">
        <v>1968</v>
      </c>
      <c r="I205" s="14">
        <v>2000</v>
      </c>
      <c r="J205" s="14">
        <v>32</v>
      </c>
      <c r="K205" s="14" t="s">
        <v>779</v>
      </c>
      <c r="O205" s="14">
        <v>1</v>
      </c>
      <c r="Q205" s="14" t="s">
        <v>1052</v>
      </c>
      <c r="R205" s="20" t="s">
        <v>1053</v>
      </c>
      <c r="S205" s="20" t="s">
        <v>788</v>
      </c>
      <c r="V205" s="14" t="s">
        <v>184</v>
      </c>
      <c r="X205" s="14" t="s">
        <v>180</v>
      </c>
      <c r="AA205" s="20">
        <v>0.02</v>
      </c>
      <c r="AB205" s="20">
        <v>0.9</v>
      </c>
      <c r="AC205" s="14">
        <v>45</v>
      </c>
      <c r="AD205" s="15" t="s">
        <v>428</v>
      </c>
      <c r="AJ205" s="15"/>
      <c r="AM205" s="20">
        <v>26.4</v>
      </c>
      <c r="AN205" s="20">
        <v>30.8</v>
      </c>
      <c r="AO205" s="14">
        <v>1.1666666666666667</v>
      </c>
      <c r="AP205" s="14" t="s">
        <v>428</v>
      </c>
      <c r="AW205" s="13" t="s">
        <v>775</v>
      </c>
      <c r="AX205" s="14" t="s">
        <v>691</v>
      </c>
      <c r="AY205" s="14">
        <v>1</v>
      </c>
      <c r="BA205" s="14">
        <v>2004</v>
      </c>
      <c r="BH205" s="15"/>
      <c r="BI205" s="14" t="s">
        <v>471</v>
      </c>
      <c r="BJ205" s="14" t="s">
        <v>393</v>
      </c>
      <c r="BS205" s="14">
        <v>60</v>
      </c>
      <c r="BT205" s="14" t="s">
        <v>177</v>
      </c>
      <c r="BU205" s="14" t="s">
        <v>201</v>
      </c>
      <c r="BV205" s="14" t="s">
        <v>301</v>
      </c>
      <c r="BW205" s="36">
        <v>204</v>
      </c>
      <c r="BX205" s="3"/>
      <c r="BY205" s="3"/>
      <c r="BZ205" s="3"/>
      <c r="CA205" s="3"/>
      <c r="CB205" s="3"/>
    </row>
    <row r="206" spans="1:80" s="16" customFormat="1">
      <c r="A206" s="14" t="s">
        <v>778</v>
      </c>
      <c r="B206" s="14" t="s">
        <v>8</v>
      </c>
      <c r="C206" s="14" t="s">
        <v>776</v>
      </c>
      <c r="D206" s="14">
        <v>-3.37</v>
      </c>
      <c r="E206" s="14">
        <v>40</v>
      </c>
      <c r="F206" s="14">
        <v>10</v>
      </c>
      <c r="G206" s="14">
        <v>1968</v>
      </c>
      <c r="H206" s="14">
        <v>1968</v>
      </c>
      <c r="I206" s="14">
        <v>2000</v>
      </c>
      <c r="J206" s="14">
        <v>32</v>
      </c>
      <c r="K206" s="14" t="s">
        <v>779</v>
      </c>
      <c r="L206" s="14"/>
      <c r="M206" s="14"/>
      <c r="N206" s="14"/>
      <c r="O206" s="14">
        <v>1</v>
      </c>
      <c r="P206" s="14"/>
      <c r="Q206" s="14" t="s">
        <v>1055</v>
      </c>
      <c r="R206" s="20" t="s">
        <v>789</v>
      </c>
      <c r="S206" s="20" t="s">
        <v>790</v>
      </c>
      <c r="T206" s="14"/>
      <c r="U206" s="14"/>
      <c r="V206" s="14" t="s">
        <v>184</v>
      </c>
      <c r="W206" s="14"/>
      <c r="X206" s="14" t="s">
        <v>179</v>
      </c>
      <c r="Y206" s="14"/>
      <c r="Z206" s="14"/>
      <c r="AA206" s="20">
        <v>0.15</v>
      </c>
      <c r="AB206" s="20">
        <v>0.09</v>
      </c>
      <c r="AC206" s="14">
        <v>0.6</v>
      </c>
      <c r="AD206" s="15" t="s">
        <v>430</v>
      </c>
      <c r="AE206" s="14"/>
      <c r="AF206" s="14"/>
      <c r="AG206" s="14"/>
      <c r="AH206" s="14"/>
      <c r="AI206" s="14"/>
      <c r="AJ206" s="15"/>
      <c r="AK206" s="14"/>
      <c r="AL206" s="14"/>
      <c r="AM206" s="20">
        <v>16.2</v>
      </c>
      <c r="AN206" s="20">
        <v>16.7</v>
      </c>
      <c r="AO206" s="14">
        <v>1.0308641975308641</v>
      </c>
      <c r="AP206" s="14" t="s">
        <v>428</v>
      </c>
      <c r="AQ206" s="14"/>
      <c r="AR206" s="14"/>
      <c r="AS206" s="14"/>
      <c r="AT206" s="14"/>
      <c r="AU206" s="14"/>
      <c r="AV206" s="14"/>
      <c r="AW206" s="13" t="s">
        <v>775</v>
      </c>
      <c r="AX206" s="14" t="s">
        <v>691</v>
      </c>
      <c r="AY206" s="14">
        <v>1</v>
      </c>
      <c r="AZ206" s="14"/>
      <c r="BA206" s="14">
        <v>2004</v>
      </c>
      <c r="BB206" s="14"/>
      <c r="BC206" s="14"/>
      <c r="BD206" s="14"/>
      <c r="BE206" s="14"/>
      <c r="BF206" s="14"/>
      <c r="BG206" s="14"/>
      <c r="BH206" s="15"/>
      <c r="BI206" s="14" t="s">
        <v>471</v>
      </c>
      <c r="BJ206" s="14" t="s">
        <v>393</v>
      </c>
      <c r="BK206" s="14"/>
      <c r="BL206" s="14"/>
      <c r="BM206" s="14"/>
      <c r="BN206" s="14"/>
      <c r="BO206" s="14"/>
      <c r="BP206" s="14"/>
      <c r="BQ206" s="14"/>
      <c r="BR206" s="14"/>
      <c r="BS206" s="14">
        <v>25</v>
      </c>
      <c r="BT206" s="14" t="s">
        <v>177</v>
      </c>
      <c r="BU206" s="14" t="s">
        <v>194</v>
      </c>
      <c r="BV206" s="14" t="s">
        <v>301</v>
      </c>
      <c r="BW206" s="36">
        <v>205</v>
      </c>
      <c r="BX206" s="3"/>
      <c r="BY206" s="3"/>
      <c r="BZ206" s="3"/>
      <c r="CA206" s="3"/>
      <c r="CB206" s="3"/>
    </row>
    <row r="207" spans="1:80" s="14" customFormat="1">
      <c r="A207" s="14" t="s">
        <v>778</v>
      </c>
      <c r="B207" s="14" t="s">
        <v>8</v>
      </c>
      <c r="C207" s="14" t="s">
        <v>776</v>
      </c>
      <c r="D207" s="14">
        <v>-3.37</v>
      </c>
      <c r="E207" s="14">
        <v>40</v>
      </c>
      <c r="F207" s="14">
        <v>10</v>
      </c>
      <c r="G207" s="14">
        <v>1968</v>
      </c>
      <c r="H207" s="14">
        <v>1968</v>
      </c>
      <c r="I207" s="14">
        <v>2000</v>
      </c>
      <c r="J207" s="14">
        <v>32</v>
      </c>
      <c r="K207" s="14" t="s">
        <v>779</v>
      </c>
      <c r="O207" s="14">
        <v>1</v>
      </c>
      <c r="Q207" s="14" t="s">
        <v>443</v>
      </c>
      <c r="R207" s="20" t="s">
        <v>499</v>
      </c>
      <c r="S207" s="20" t="s">
        <v>791</v>
      </c>
      <c r="V207" s="14" t="s">
        <v>184</v>
      </c>
      <c r="X207" s="14" t="s">
        <v>180</v>
      </c>
      <c r="AA207" s="20">
        <v>1.0900000000000001</v>
      </c>
      <c r="AB207" s="20">
        <v>2.68</v>
      </c>
      <c r="AC207" s="14">
        <v>2.4587155963302751</v>
      </c>
      <c r="AD207" s="15" t="s">
        <v>428</v>
      </c>
      <c r="AJ207" s="15"/>
      <c r="AM207" s="20">
        <v>17.7</v>
      </c>
      <c r="AN207" s="20">
        <v>18.3</v>
      </c>
      <c r="AO207" s="14">
        <v>1.0338983050847459</v>
      </c>
      <c r="AP207" s="14" t="s">
        <v>428</v>
      </c>
      <c r="AW207" s="13" t="s">
        <v>775</v>
      </c>
      <c r="AX207" s="14" t="s">
        <v>691</v>
      </c>
      <c r="AY207" s="14">
        <v>1</v>
      </c>
      <c r="BA207" s="14">
        <v>2004</v>
      </c>
      <c r="BH207" s="15"/>
      <c r="BI207" s="14" t="s">
        <v>471</v>
      </c>
      <c r="BJ207" s="14" t="s">
        <v>393</v>
      </c>
      <c r="BS207" s="14">
        <v>65</v>
      </c>
      <c r="BT207" s="14" t="s">
        <v>177</v>
      </c>
      <c r="BU207" s="14" t="s">
        <v>201</v>
      </c>
      <c r="BV207" s="14" t="s">
        <v>301</v>
      </c>
      <c r="BW207" s="36">
        <v>206</v>
      </c>
      <c r="BX207" s="3"/>
      <c r="BY207" s="3"/>
      <c r="BZ207" s="3"/>
      <c r="CA207" s="3"/>
      <c r="CB207" s="3"/>
    </row>
    <row r="208" spans="1:80" s="14" customFormat="1">
      <c r="A208" s="14" t="s">
        <v>778</v>
      </c>
      <c r="B208" s="14" t="s">
        <v>8</v>
      </c>
      <c r="C208" s="14" t="s">
        <v>776</v>
      </c>
      <c r="D208" s="14">
        <v>-3.37</v>
      </c>
      <c r="E208" s="14">
        <v>40</v>
      </c>
      <c r="F208" s="14">
        <v>10</v>
      </c>
      <c r="G208" s="14">
        <v>1968</v>
      </c>
      <c r="H208" s="14">
        <v>1968</v>
      </c>
      <c r="I208" s="14">
        <v>2000</v>
      </c>
      <c r="J208" s="14">
        <v>32</v>
      </c>
      <c r="K208" s="14" t="s">
        <v>779</v>
      </c>
      <c r="O208" s="14">
        <v>1</v>
      </c>
      <c r="Q208" s="14" t="s">
        <v>443</v>
      </c>
      <c r="R208" s="20" t="s">
        <v>499</v>
      </c>
      <c r="S208" s="20" t="s">
        <v>792</v>
      </c>
      <c r="V208" s="14" t="s">
        <v>203</v>
      </c>
      <c r="X208" s="14" t="s">
        <v>180</v>
      </c>
      <c r="AA208" s="20">
        <v>0.04</v>
      </c>
      <c r="AB208" s="20">
        <v>0.42</v>
      </c>
      <c r="AC208" s="14">
        <v>10.5</v>
      </c>
      <c r="AD208" s="15" t="s">
        <v>428</v>
      </c>
      <c r="AJ208" s="15"/>
      <c r="AM208" s="20"/>
      <c r="AN208" s="20"/>
      <c r="AW208" s="13" t="s">
        <v>775</v>
      </c>
      <c r="AX208" s="14" t="s">
        <v>691</v>
      </c>
      <c r="AY208" s="14">
        <v>1</v>
      </c>
      <c r="BA208" s="14">
        <v>2004</v>
      </c>
      <c r="BH208" s="15"/>
      <c r="BI208" s="14" t="s">
        <v>471</v>
      </c>
      <c r="BJ208" s="14" t="s">
        <v>393</v>
      </c>
      <c r="BR208" s="14">
        <v>3.7</v>
      </c>
      <c r="BS208" s="14">
        <v>87</v>
      </c>
      <c r="BT208" s="14" t="s">
        <v>177</v>
      </c>
      <c r="BU208" s="14" t="s">
        <v>201</v>
      </c>
      <c r="BV208" s="14" t="s">
        <v>301</v>
      </c>
      <c r="BW208" s="36">
        <v>207</v>
      </c>
      <c r="BX208" s="3"/>
      <c r="BY208" s="3"/>
      <c r="BZ208" s="3"/>
      <c r="CA208" s="3"/>
      <c r="CB208" s="3"/>
    </row>
    <row r="209" spans="1:80">
      <c r="A209" s="14" t="s">
        <v>778</v>
      </c>
      <c r="B209" s="14" t="s">
        <v>8</v>
      </c>
      <c r="C209" s="14" t="s">
        <v>776</v>
      </c>
      <c r="D209" s="14">
        <v>-3.37</v>
      </c>
      <c r="E209" s="14">
        <v>40</v>
      </c>
      <c r="F209" s="14">
        <v>10</v>
      </c>
      <c r="G209" s="14">
        <v>1968</v>
      </c>
      <c r="H209" s="14">
        <v>1968</v>
      </c>
      <c r="I209" s="14">
        <v>2000</v>
      </c>
      <c r="J209" s="14">
        <v>32</v>
      </c>
      <c r="K209" s="14" t="s">
        <v>779</v>
      </c>
      <c r="L209" s="14"/>
      <c r="M209" s="14"/>
      <c r="N209" s="14"/>
      <c r="O209" s="14">
        <v>1</v>
      </c>
      <c r="P209" s="14"/>
      <c r="Q209" s="14" t="s">
        <v>443</v>
      </c>
      <c r="R209" s="20" t="s">
        <v>499</v>
      </c>
      <c r="S209" s="20" t="s">
        <v>500</v>
      </c>
      <c r="T209" s="14"/>
      <c r="U209" s="14"/>
      <c r="V209" s="14" t="s">
        <v>184</v>
      </c>
      <c r="W209" s="14"/>
      <c r="X209" s="14" t="s">
        <v>180</v>
      </c>
      <c r="Y209" s="14"/>
      <c r="Z209" s="14"/>
      <c r="AA209" s="20">
        <v>0.18</v>
      </c>
      <c r="AB209" s="20">
        <v>3.1</v>
      </c>
      <c r="AC209" s="14">
        <v>17.222222222222225</v>
      </c>
      <c r="AD209" s="15" t="s">
        <v>428</v>
      </c>
      <c r="AE209" s="14"/>
      <c r="AF209" s="14"/>
      <c r="AG209" s="14"/>
      <c r="AH209" s="14"/>
      <c r="AI209" s="14"/>
      <c r="AJ209" s="15"/>
      <c r="AK209" s="14"/>
      <c r="AL209" s="14"/>
      <c r="AM209" s="20">
        <v>20.399999999999999</v>
      </c>
      <c r="AN209" s="20">
        <v>22.9</v>
      </c>
      <c r="AO209" s="14">
        <v>1.1225490196078431</v>
      </c>
      <c r="AP209" s="14" t="s">
        <v>428</v>
      </c>
      <c r="AQ209" s="14"/>
      <c r="AR209" s="14"/>
      <c r="AS209" s="14"/>
      <c r="AT209" s="14"/>
      <c r="AU209" s="14"/>
      <c r="AV209" s="14"/>
      <c r="AW209" s="13" t="s">
        <v>775</v>
      </c>
      <c r="AX209" s="14" t="s">
        <v>691</v>
      </c>
      <c r="AY209" s="14">
        <v>1</v>
      </c>
      <c r="AZ209" s="14"/>
      <c r="BA209" s="14">
        <v>2004</v>
      </c>
      <c r="BB209" s="14"/>
      <c r="BC209" s="14"/>
      <c r="BD209" s="14"/>
      <c r="BE209" s="14"/>
      <c r="BF209" s="14"/>
      <c r="BG209" s="14"/>
      <c r="BH209" s="15"/>
      <c r="BI209" s="14" t="s">
        <v>471</v>
      </c>
      <c r="BJ209" s="14" t="s">
        <v>393</v>
      </c>
      <c r="BK209" s="14"/>
      <c r="BL209" s="14"/>
      <c r="BM209" s="14"/>
      <c r="BN209" s="14"/>
      <c r="BO209" s="14"/>
      <c r="BP209" s="14"/>
      <c r="BQ209" s="14"/>
      <c r="BR209" s="14">
        <v>4.0999999999999996</v>
      </c>
      <c r="BS209" s="14">
        <v>90</v>
      </c>
      <c r="BT209" s="14" t="s">
        <v>177</v>
      </c>
      <c r="BU209" s="14" t="s">
        <v>201</v>
      </c>
      <c r="BV209" s="14" t="s">
        <v>301</v>
      </c>
      <c r="BW209" s="36">
        <v>208</v>
      </c>
    </row>
    <row r="210" spans="1:80" s="14" customFormat="1">
      <c r="A210" s="14" t="s">
        <v>778</v>
      </c>
      <c r="B210" s="14" t="s">
        <v>8</v>
      </c>
      <c r="C210" s="14" t="s">
        <v>776</v>
      </c>
      <c r="D210" s="14">
        <v>-3.37</v>
      </c>
      <c r="E210" s="14">
        <v>40</v>
      </c>
      <c r="F210" s="14">
        <v>10</v>
      </c>
      <c r="G210" s="14">
        <v>1968</v>
      </c>
      <c r="H210" s="14">
        <v>1968</v>
      </c>
      <c r="I210" s="14">
        <v>2000</v>
      </c>
      <c r="J210" s="14">
        <v>32</v>
      </c>
      <c r="K210" s="14" t="s">
        <v>779</v>
      </c>
      <c r="O210" s="14">
        <v>1</v>
      </c>
      <c r="Q210" s="14" t="s">
        <v>442</v>
      </c>
      <c r="R210" s="20" t="s">
        <v>643</v>
      </c>
      <c r="S210" s="20" t="s">
        <v>774</v>
      </c>
      <c r="V210" s="14" t="s">
        <v>184</v>
      </c>
      <c r="X210" s="14" t="s">
        <v>179</v>
      </c>
      <c r="AA210" s="20">
        <v>0.06</v>
      </c>
      <c r="AB210" s="20">
        <v>0.08</v>
      </c>
      <c r="AC210" s="14">
        <v>1.3333333333333335</v>
      </c>
      <c r="AD210" s="15" t="s">
        <v>428</v>
      </c>
      <c r="AJ210" s="15"/>
      <c r="AM210" s="20"/>
      <c r="AN210" s="20"/>
      <c r="AW210" s="13" t="s">
        <v>775</v>
      </c>
      <c r="AX210" s="14" t="s">
        <v>691</v>
      </c>
      <c r="AY210" s="14">
        <v>1</v>
      </c>
      <c r="BA210" s="14">
        <v>2004</v>
      </c>
      <c r="BH210" s="15"/>
      <c r="BI210" s="14" t="s">
        <v>471</v>
      </c>
      <c r="BJ210" s="14" t="s">
        <v>393</v>
      </c>
      <c r="BR210" s="14">
        <v>3.8</v>
      </c>
      <c r="BS210" s="14">
        <v>35</v>
      </c>
      <c r="BT210" s="14" t="s">
        <v>177</v>
      </c>
      <c r="BU210" s="14" t="s">
        <v>194</v>
      </c>
      <c r="BV210" s="14" t="s">
        <v>301</v>
      </c>
      <c r="BW210" s="36">
        <v>209</v>
      </c>
      <c r="BX210" s="3"/>
      <c r="BY210" s="3"/>
      <c r="BZ210" s="3"/>
      <c r="CA210" s="3"/>
      <c r="CB210" s="3"/>
    </row>
    <row r="211" spans="1:80" s="16" customFormat="1">
      <c r="A211" s="14" t="s">
        <v>778</v>
      </c>
      <c r="B211" s="14" t="s">
        <v>8</v>
      </c>
      <c r="C211" s="14" t="s">
        <v>776</v>
      </c>
      <c r="D211" s="14">
        <v>-3.37</v>
      </c>
      <c r="E211" s="14">
        <v>40</v>
      </c>
      <c r="F211" s="14">
        <v>10</v>
      </c>
      <c r="G211" s="14">
        <v>1968</v>
      </c>
      <c r="H211" s="14">
        <v>1968</v>
      </c>
      <c r="I211" s="14">
        <v>2000</v>
      </c>
      <c r="J211" s="14">
        <v>32</v>
      </c>
      <c r="K211" s="14" t="s">
        <v>779</v>
      </c>
      <c r="L211" s="14"/>
      <c r="M211" s="14"/>
      <c r="N211" s="14"/>
      <c r="O211" s="14">
        <v>1</v>
      </c>
      <c r="P211" s="14"/>
      <c r="Q211" s="14" t="s">
        <v>1054</v>
      </c>
      <c r="R211" s="20" t="s">
        <v>793</v>
      </c>
      <c r="S211" s="20" t="s">
        <v>794</v>
      </c>
      <c r="T211" s="14"/>
      <c r="U211" s="14"/>
      <c r="V211" s="14" t="s">
        <v>184</v>
      </c>
      <c r="W211" s="14"/>
      <c r="X211" s="14" t="s">
        <v>179</v>
      </c>
      <c r="Y211" s="14"/>
      <c r="Z211" s="14"/>
      <c r="AA211" s="20">
        <v>0.06</v>
      </c>
      <c r="AB211" s="20">
        <v>0.22</v>
      </c>
      <c r="AC211" s="14">
        <v>3.666666666666667</v>
      </c>
      <c r="AD211" s="15" t="s">
        <v>428</v>
      </c>
      <c r="AE211" s="14"/>
      <c r="AF211" s="14"/>
      <c r="AG211" s="14"/>
      <c r="AH211" s="14"/>
      <c r="AI211" s="14"/>
      <c r="AJ211" s="15"/>
      <c r="AK211" s="14"/>
      <c r="AL211" s="14"/>
      <c r="AM211" s="20">
        <v>27.8</v>
      </c>
      <c r="AN211" s="20">
        <v>27.7</v>
      </c>
      <c r="AO211" s="14">
        <v>0.99640287769784164</v>
      </c>
      <c r="AP211" s="14" t="s">
        <v>430</v>
      </c>
      <c r="AQ211" s="14"/>
      <c r="AR211" s="14"/>
      <c r="AS211" s="14"/>
      <c r="AT211" s="14"/>
      <c r="AU211" s="14"/>
      <c r="AV211" s="14"/>
      <c r="AW211" s="13" t="s">
        <v>775</v>
      </c>
      <c r="AX211" s="14" t="s">
        <v>691</v>
      </c>
      <c r="AY211" s="14">
        <v>1</v>
      </c>
      <c r="AZ211" s="14"/>
      <c r="BA211" s="14">
        <v>2004</v>
      </c>
      <c r="BB211" s="14"/>
      <c r="BC211" s="14"/>
      <c r="BD211" s="14"/>
      <c r="BE211" s="14"/>
      <c r="BF211" s="14"/>
      <c r="BG211" s="14"/>
      <c r="BH211" s="15"/>
      <c r="BI211" s="14" t="s">
        <v>471</v>
      </c>
      <c r="BJ211" s="14" t="s">
        <v>393</v>
      </c>
      <c r="BK211" s="14"/>
      <c r="BL211" s="14"/>
      <c r="BM211" s="14"/>
      <c r="BN211" s="14"/>
      <c r="BO211" s="14"/>
      <c r="BP211" s="14"/>
      <c r="BQ211" s="14"/>
      <c r="BR211" s="14"/>
      <c r="BS211" s="14">
        <v>60</v>
      </c>
      <c r="BT211" s="14" t="s">
        <v>177</v>
      </c>
      <c r="BU211" s="14" t="s">
        <v>194</v>
      </c>
      <c r="BV211" s="14" t="s">
        <v>301</v>
      </c>
      <c r="BW211" s="36">
        <v>210</v>
      </c>
      <c r="BX211" s="3"/>
      <c r="BY211" s="3"/>
      <c r="BZ211" s="3"/>
      <c r="CA211" s="3"/>
      <c r="CB211" s="3"/>
    </row>
    <row r="212" spans="1:80" s="14" customFormat="1">
      <c r="A212" s="14" t="s">
        <v>778</v>
      </c>
      <c r="B212" s="14" t="s">
        <v>8</v>
      </c>
      <c r="C212" s="14" t="s">
        <v>776</v>
      </c>
      <c r="D212" s="14">
        <v>-3.37</v>
      </c>
      <c r="E212" s="14">
        <v>40</v>
      </c>
      <c r="F212" s="14">
        <v>10</v>
      </c>
      <c r="G212" s="14">
        <v>1968</v>
      </c>
      <c r="H212" s="14">
        <v>1968</v>
      </c>
      <c r="I212" s="14">
        <v>2000</v>
      </c>
      <c r="J212" s="14">
        <v>32</v>
      </c>
      <c r="K212" s="14" t="s">
        <v>779</v>
      </c>
      <c r="O212" s="14">
        <v>1</v>
      </c>
      <c r="Q212" s="14" t="s">
        <v>448</v>
      </c>
      <c r="R212" s="20" t="s">
        <v>795</v>
      </c>
      <c r="S212" s="20" t="s">
        <v>796</v>
      </c>
      <c r="V212" s="14" t="s">
        <v>184</v>
      </c>
      <c r="X212" s="14" t="s">
        <v>179</v>
      </c>
      <c r="AA212" s="20">
        <v>0.12</v>
      </c>
      <c r="AB212" s="20">
        <v>0.51</v>
      </c>
      <c r="AC212" s="14">
        <v>4.25</v>
      </c>
      <c r="AD212" s="15" t="s">
        <v>428</v>
      </c>
      <c r="AJ212" s="15"/>
      <c r="AM212" s="20"/>
      <c r="AN212" s="20"/>
      <c r="AW212" s="13" t="s">
        <v>775</v>
      </c>
      <c r="AX212" s="14" t="s">
        <v>691</v>
      </c>
      <c r="AY212" s="14">
        <v>1</v>
      </c>
      <c r="BA212" s="14">
        <v>2004</v>
      </c>
      <c r="BH212" s="15"/>
      <c r="BI212" s="14" t="s">
        <v>471</v>
      </c>
      <c r="BJ212" s="14" t="s">
        <v>393</v>
      </c>
      <c r="BR212" s="14">
        <v>2</v>
      </c>
      <c r="BS212" s="14">
        <v>90</v>
      </c>
      <c r="BT212" s="14" t="s">
        <v>177</v>
      </c>
      <c r="BU212" s="14" t="s">
        <v>193</v>
      </c>
      <c r="BV212" s="14" t="s">
        <v>301</v>
      </c>
      <c r="BW212" s="36">
        <v>211</v>
      </c>
      <c r="BX212" s="3"/>
      <c r="BY212" s="3"/>
      <c r="BZ212" s="3"/>
      <c r="CA212" s="3"/>
      <c r="CB212" s="3"/>
    </row>
    <row r="213" spans="1:80" s="14" customFormat="1">
      <c r="A213" s="14" t="s">
        <v>778</v>
      </c>
      <c r="B213" s="14" t="s">
        <v>8</v>
      </c>
      <c r="C213" s="14" t="s">
        <v>776</v>
      </c>
      <c r="D213" s="14">
        <v>-3.37</v>
      </c>
      <c r="E213" s="14">
        <v>40</v>
      </c>
      <c r="F213" s="14">
        <v>10</v>
      </c>
      <c r="G213" s="14">
        <v>1968</v>
      </c>
      <c r="H213" s="14">
        <v>1968</v>
      </c>
      <c r="I213" s="14">
        <v>2000</v>
      </c>
      <c r="J213" s="14">
        <v>32</v>
      </c>
      <c r="K213" s="14" t="s">
        <v>779</v>
      </c>
      <c r="O213" s="14">
        <v>1</v>
      </c>
      <c r="Q213" s="14" t="s">
        <v>447</v>
      </c>
      <c r="R213" s="20" t="s">
        <v>645</v>
      </c>
      <c r="S213" s="20" t="s">
        <v>797</v>
      </c>
      <c r="V213" s="14" t="s">
        <v>184</v>
      </c>
      <c r="X213" s="14" t="s">
        <v>179</v>
      </c>
      <c r="AA213" s="20">
        <v>2.83</v>
      </c>
      <c r="AB213" s="20">
        <v>0.7</v>
      </c>
      <c r="AC213" s="14">
        <v>0.24734982332155475</v>
      </c>
      <c r="AD213" s="15" t="s">
        <v>430</v>
      </c>
      <c r="AJ213" s="15"/>
      <c r="AM213" s="20">
        <v>20.9</v>
      </c>
      <c r="AN213" s="20">
        <v>20.399999999999999</v>
      </c>
      <c r="AO213" s="14">
        <v>0.97607655502392343</v>
      </c>
      <c r="AP213" s="14" t="s">
        <v>430</v>
      </c>
      <c r="AW213" s="13" t="s">
        <v>775</v>
      </c>
      <c r="AX213" s="14" t="s">
        <v>691</v>
      </c>
      <c r="AY213" s="14">
        <v>1</v>
      </c>
      <c r="AZ213" s="14" t="s">
        <v>818</v>
      </c>
      <c r="BA213" s="14">
        <v>2004</v>
      </c>
      <c r="BH213" s="15"/>
      <c r="BI213" s="14" t="s">
        <v>471</v>
      </c>
      <c r="BJ213" s="14" t="s">
        <v>393</v>
      </c>
      <c r="BS213" s="14">
        <v>45</v>
      </c>
      <c r="BT213" s="14" t="s">
        <v>177</v>
      </c>
      <c r="BU213" s="14" t="s">
        <v>193</v>
      </c>
      <c r="BV213" s="14" t="s">
        <v>301</v>
      </c>
      <c r="BW213" s="36">
        <v>212</v>
      </c>
      <c r="BX213" s="3"/>
      <c r="BY213" s="3"/>
      <c r="BZ213" s="3"/>
      <c r="CA213" s="3"/>
      <c r="CB213" s="3"/>
    </row>
    <row r="214" spans="1:80" s="14" customFormat="1">
      <c r="A214" s="16" t="s">
        <v>778</v>
      </c>
      <c r="B214" s="16" t="s">
        <v>8</v>
      </c>
      <c r="C214" s="16" t="s">
        <v>776</v>
      </c>
      <c r="D214" s="16">
        <v>-3.37</v>
      </c>
      <c r="E214" s="16">
        <v>40</v>
      </c>
      <c r="F214" s="16">
        <v>10</v>
      </c>
      <c r="G214" s="16">
        <v>1968</v>
      </c>
      <c r="H214" s="16">
        <v>1968</v>
      </c>
      <c r="I214" s="16">
        <v>2000</v>
      </c>
      <c r="J214" s="16">
        <v>32</v>
      </c>
      <c r="K214" s="16" t="s">
        <v>779</v>
      </c>
      <c r="L214" s="16"/>
      <c r="M214" s="16"/>
      <c r="N214" s="16"/>
      <c r="O214" s="16">
        <v>13</v>
      </c>
      <c r="P214" s="16"/>
      <c r="Q214" s="16" t="s">
        <v>651</v>
      </c>
      <c r="R214" s="16" t="s">
        <v>903</v>
      </c>
      <c r="S214" s="16"/>
      <c r="T214" s="16" t="s">
        <v>393</v>
      </c>
      <c r="U214" s="16"/>
      <c r="V214" s="16"/>
      <c r="W214" s="16"/>
      <c r="X214" s="16"/>
      <c r="Y214" s="16"/>
      <c r="Z214" s="16"/>
      <c r="AA214" s="16"/>
      <c r="AB214" s="16"/>
      <c r="AC214" s="16">
        <v>6.8734157292586167</v>
      </c>
      <c r="AD214" s="17"/>
      <c r="AE214" s="16"/>
      <c r="AF214" s="16"/>
      <c r="AG214" s="16"/>
      <c r="AH214" s="16"/>
      <c r="AI214" s="16"/>
      <c r="AJ214" s="17"/>
      <c r="AK214" s="16"/>
      <c r="AL214" s="16"/>
      <c r="AM214" s="16"/>
      <c r="AN214" s="16"/>
      <c r="AO214" s="16">
        <v>1.0842566558133053</v>
      </c>
      <c r="AP214" s="16"/>
      <c r="AQ214" s="16"/>
      <c r="AR214" s="16"/>
      <c r="AS214" s="16"/>
      <c r="AT214" s="16"/>
      <c r="AU214" s="16"/>
      <c r="AV214" s="16"/>
      <c r="AW214" s="18" t="s">
        <v>775</v>
      </c>
      <c r="AX214" s="16"/>
      <c r="AY214" s="16">
        <v>1</v>
      </c>
      <c r="AZ214" s="16"/>
      <c r="BA214" s="16">
        <v>2004</v>
      </c>
      <c r="BB214" s="16"/>
      <c r="BC214" s="16"/>
      <c r="BD214" s="16"/>
      <c r="BE214" s="16"/>
      <c r="BF214" s="16"/>
      <c r="BG214" s="16"/>
      <c r="BH214" s="17"/>
      <c r="BI214" s="16" t="s">
        <v>471</v>
      </c>
      <c r="BJ214" s="16"/>
      <c r="BK214" s="16"/>
      <c r="BL214" s="16" t="s">
        <v>393</v>
      </c>
      <c r="BM214" s="16"/>
      <c r="BN214" s="16"/>
      <c r="BO214" s="16"/>
      <c r="BP214" s="16"/>
      <c r="BQ214" s="16" t="s">
        <v>393</v>
      </c>
      <c r="BR214" s="16"/>
      <c r="BS214" s="16"/>
      <c r="BT214" s="16"/>
      <c r="BU214" s="16"/>
      <c r="BV214" s="16" t="s">
        <v>301</v>
      </c>
      <c r="BW214" s="36">
        <v>213</v>
      </c>
      <c r="BX214" s="3"/>
      <c r="BY214" s="3"/>
      <c r="BZ214" s="3"/>
      <c r="CA214" s="3"/>
      <c r="CB214" s="3"/>
    </row>
    <row r="215" spans="1:80" s="36" customFormat="1">
      <c r="A215" s="36" t="s">
        <v>652</v>
      </c>
      <c r="B215" s="36" t="s">
        <v>650</v>
      </c>
      <c r="C215" s="36" t="s">
        <v>498</v>
      </c>
      <c r="D215" s="36">
        <v>-20.132999999999999</v>
      </c>
      <c r="E215" s="36">
        <v>149.93299999999999</v>
      </c>
      <c r="F215" s="36">
        <v>4.26</v>
      </c>
      <c r="G215" s="36">
        <v>1988</v>
      </c>
      <c r="H215" s="36">
        <v>1988</v>
      </c>
      <c r="I215" s="36">
        <v>2002</v>
      </c>
      <c r="J215" s="36">
        <v>14</v>
      </c>
      <c r="K215" s="36" t="s">
        <v>564</v>
      </c>
      <c r="O215" s="36">
        <v>9</v>
      </c>
      <c r="Q215" s="36" t="s">
        <v>822</v>
      </c>
      <c r="T215" s="36" t="s">
        <v>393</v>
      </c>
      <c r="AA215" s="36">
        <v>1097</v>
      </c>
      <c r="AB215" s="36">
        <v>647</v>
      </c>
      <c r="AC215" s="36">
        <v>0.5897903372835005</v>
      </c>
      <c r="AD215" s="38" t="s">
        <v>430</v>
      </c>
      <c r="AJ215" s="38"/>
      <c r="AW215" s="41" t="s">
        <v>819</v>
      </c>
      <c r="AX215" s="36" t="s">
        <v>718</v>
      </c>
      <c r="AY215" s="36">
        <v>1</v>
      </c>
      <c r="AZ215" s="36" t="s">
        <v>821</v>
      </c>
      <c r="BA215" s="36">
        <v>2003</v>
      </c>
      <c r="BH215" s="38"/>
      <c r="BI215" s="36" t="s">
        <v>471</v>
      </c>
      <c r="BL215" s="36" t="s">
        <v>393</v>
      </c>
      <c r="BV215" s="36" t="s">
        <v>301</v>
      </c>
      <c r="BW215" s="36">
        <v>214</v>
      </c>
    </row>
    <row r="216" spans="1:80" s="36" customFormat="1">
      <c r="A216" s="36" t="s">
        <v>652</v>
      </c>
      <c r="B216" s="36" t="s">
        <v>650</v>
      </c>
      <c r="C216" s="36" t="s">
        <v>498</v>
      </c>
      <c r="D216" s="36">
        <v>-20.132999999999999</v>
      </c>
      <c r="E216" s="36">
        <v>149.93299999999999</v>
      </c>
      <c r="F216" s="36">
        <v>4.26</v>
      </c>
      <c r="G216" s="36">
        <v>1988</v>
      </c>
      <c r="H216" s="36">
        <v>1988</v>
      </c>
      <c r="I216" s="36">
        <v>2002</v>
      </c>
      <c r="J216" s="36">
        <v>14</v>
      </c>
      <c r="K216" s="36" t="s">
        <v>564</v>
      </c>
      <c r="O216" s="36">
        <v>2</v>
      </c>
      <c r="Q216" s="36" t="s">
        <v>444</v>
      </c>
      <c r="R216" s="36" t="s">
        <v>501</v>
      </c>
      <c r="S216" s="36" t="s">
        <v>820</v>
      </c>
      <c r="T216" s="36" t="s">
        <v>393</v>
      </c>
      <c r="V216" s="36" t="s">
        <v>183</v>
      </c>
      <c r="X216" s="36" t="s">
        <v>180</v>
      </c>
      <c r="AD216" s="38"/>
      <c r="AG216" s="36">
        <v>3850</v>
      </c>
      <c r="AH216" s="36">
        <v>11830</v>
      </c>
      <c r="AI216" s="36">
        <v>3.0727272727272728</v>
      </c>
      <c r="AJ216" s="38" t="s">
        <v>428</v>
      </c>
      <c r="AW216" s="41" t="s">
        <v>819</v>
      </c>
      <c r="AX216" s="36" t="s">
        <v>718</v>
      </c>
      <c r="AY216" s="36">
        <v>1</v>
      </c>
      <c r="BA216" s="36">
        <v>2003</v>
      </c>
      <c r="BH216" s="38"/>
      <c r="BI216" s="36" t="s">
        <v>471</v>
      </c>
      <c r="BL216" s="36" t="s">
        <v>393</v>
      </c>
      <c r="BU216" s="36" t="s">
        <v>181</v>
      </c>
      <c r="BV216" s="36" t="s">
        <v>301</v>
      </c>
      <c r="BW216" s="36">
        <v>215</v>
      </c>
    </row>
    <row r="217" spans="1:80" s="36" customFormat="1">
      <c r="A217" s="36" t="s">
        <v>653</v>
      </c>
      <c r="B217" s="36" t="s">
        <v>650</v>
      </c>
      <c r="C217" s="36" t="s">
        <v>498</v>
      </c>
      <c r="D217" s="36">
        <v>-18.567</v>
      </c>
      <c r="E217" s="36">
        <v>146.483</v>
      </c>
      <c r="F217" s="19"/>
      <c r="G217" s="36">
        <v>1988</v>
      </c>
      <c r="H217" s="36">
        <v>1988</v>
      </c>
      <c r="I217" s="36">
        <v>2002</v>
      </c>
      <c r="J217" s="36">
        <v>14</v>
      </c>
      <c r="K217" s="36" t="s">
        <v>564</v>
      </c>
      <c r="O217" s="36">
        <v>9</v>
      </c>
      <c r="Q217" s="36" t="s">
        <v>822</v>
      </c>
      <c r="T217" s="36" t="s">
        <v>393</v>
      </c>
      <c r="AA217" s="36">
        <v>1216</v>
      </c>
      <c r="AB217" s="36">
        <v>486</v>
      </c>
      <c r="AC217" s="36">
        <v>0.39967105263157893</v>
      </c>
      <c r="AD217" s="38" t="s">
        <v>430</v>
      </c>
      <c r="AJ217" s="38"/>
      <c r="AW217" s="41" t="s">
        <v>819</v>
      </c>
      <c r="AX217" s="36" t="s">
        <v>718</v>
      </c>
      <c r="AY217" s="36">
        <v>1</v>
      </c>
      <c r="AZ217" s="36" t="s">
        <v>821</v>
      </c>
      <c r="BA217" s="36">
        <v>2003</v>
      </c>
      <c r="BH217" s="38"/>
      <c r="BI217" s="36" t="s">
        <v>471</v>
      </c>
      <c r="BL217" s="36" t="s">
        <v>393</v>
      </c>
      <c r="BV217" s="36" t="s">
        <v>301</v>
      </c>
      <c r="BW217" s="36">
        <v>216</v>
      </c>
    </row>
    <row r="218" spans="1:80" s="36" customFormat="1">
      <c r="A218" s="36" t="s">
        <v>653</v>
      </c>
      <c r="B218" s="36" t="s">
        <v>650</v>
      </c>
      <c r="C218" s="36" t="s">
        <v>498</v>
      </c>
      <c r="D218" s="36">
        <v>-18.567</v>
      </c>
      <c r="E218" s="36">
        <v>146.483</v>
      </c>
      <c r="F218" s="19"/>
      <c r="G218" s="36">
        <v>1988</v>
      </c>
      <c r="H218" s="36">
        <v>1988</v>
      </c>
      <c r="I218" s="36">
        <v>2002</v>
      </c>
      <c r="J218" s="36">
        <v>14</v>
      </c>
      <c r="K218" s="36" t="s">
        <v>564</v>
      </c>
      <c r="O218" s="36">
        <v>1.5</v>
      </c>
      <c r="Q218" s="36" t="s">
        <v>444</v>
      </c>
      <c r="R218" s="36" t="s">
        <v>501</v>
      </c>
      <c r="S218" s="36" t="s">
        <v>820</v>
      </c>
      <c r="T218" s="36" t="s">
        <v>393</v>
      </c>
      <c r="V218" s="36" t="s">
        <v>183</v>
      </c>
      <c r="X218" s="36" t="s">
        <v>180</v>
      </c>
      <c r="AD218" s="38"/>
      <c r="AG218" s="36">
        <v>2800</v>
      </c>
      <c r="AH218" s="36">
        <v>7700</v>
      </c>
      <c r="AI218" s="36">
        <v>2.75</v>
      </c>
      <c r="AJ218" s="38" t="s">
        <v>428</v>
      </c>
      <c r="AW218" s="41" t="s">
        <v>819</v>
      </c>
      <c r="AX218" s="36" t="s">
        <v>718</v>
      </c>
      <c r="AY218" s="36">
        <v>1</v>
      </c>
      <c r="BA218" s="36">
        <v>2003</v>
      </c>
      <c r="BH218" s="38"/>
      <c r="BI218" s="36" t="s">
        <v>471</v>
      </c>
      <c r="BL218" s="36" t="s">
        <v>393</v>
      </c>
      <c r="BU218" s="36" t="s">
        <v>181</v>
      </c>
      <c r="BV218" s="36" t="s">
        <v>301</v>
      </c>
      <c r="BW218" s="36">
        <v>217</v>
      </c>
    </row>
    <row r="219" spans="1:80" s="14" customFormat="1">
      <c r="A219" s="13" t="s">
        <v>824</v>
      </c>
      <c r="B219" s="14" t="s">
        <v>491</v>
      </c>
      <c r="C219" s="14" t="s">
        <v>514</v>
      </c>
      <c r="D219" s="14">
        <v>42.27</v>
      </c>
      <c r="E219" s="14">
        <v>3.22</v>
      </c>
      <c r="F219" s="14">
        <v>3</v>
      </c>
      <c r="G219" s="14">
        <v>1983</v>
      </c>
      <c r="H219" s="14">
        <v>1983</v>
      </c>
      <c r="O219" s="14">
        <v>1</v>
      </c>
      <c r="Q219" s="14" t="s">
        <v>560</v>
      </c>
      <c r="R219" s="14" t="s">
        <v>566</v>
      </c>
      <c r="S219" s="14" t="s">
        <v>568</v>
      </c>
      <c r="V219" s="14" t="s">
        <v>184</v>
      </c>
      <c r="X219" s="14" t="s">
        <v>196</v>
      </c>
      <c r="AD219" s="15"/>
      <c r="AG219" s="14">
        <v>316</v>
      </c>
      <c r="AH219" s="14">
        <v>1233</v>
      </c>
      <c r="AI219" s="14">
        <v>3.9018987341772151</v>
      </c>
      <c r="AJ219" s="15" t="s">
        <v>428</v>
      </c>
      <c r="AW219" s="13" t="s">
        <v>823</v>
      </c>
      <c r="AX219" s="14" t="s">
        <v>718</v>
      </c>
      <c r="AY219" s="14" t="s">
        <v>550</v>
      </c>
      <c r="AZ219" s="14" t="s">
        <v>828</v>
      </c>
      <c r="BA219" s="14">
        <v>2005</v>
      </c>
      <c r="BH219" s="15"/>
      <c r="BI219" s="14" t="s">
        <v>472</v>
      </c>
      <c r="BJ219" s="14" t="s">
        <v>393</v>
      </c>
      <c r="BR219" s="14">
        <v>3.4</v>
      </c>
      <c r="BS219" s="14">
        <v>30</v>
      </c>
      <c r="BT219" s="14" t="s">
        <v>202</v>
      </c>
      <c r="BU219" s="14" t="s">
        <v>194</v>
      </c>
      <c r="BV219" s="14" t="s">
        <v>301</v>
      </c>
      <c r="BW219" s="36">
        <v>218</v>
      </c>
      <c r="BX219" s="3"/>
      <c r="BY219" s="3"/>
      <c r="BZ219" s="3"/>
      <c r="CA219" s="3"/>
      <c r="CB219" s="3"/>
    </row>
    <row r="220" spans="1:80" s="14" customFormat="1">
      <c r="A220" s="13" t="s">
        <v>824</v>
      </c>
      <c r="B220" s="14" t="s">
        <v>491</v>
      </c>
      <c r="C220" s="14" t="s">
        <v>514</v>
      </c>
      <c r="D220" s="14">
        <v>42.27</v>
      </c>
      <c r="E220" s="14">
        <v>3.22</v>
      </c>
      <c r="F220" s="14">
        <v>3</v>
      </c>
      <c r="G220" s="14">
        <v>1983</v>
      </c>
      <c r="H220" s="14">
        <v>1983</v>
      </c>
      <c r="O220" s="14">
        <v>1</v>
      </c>
      <c r="Q220" s="14" t="s">
        <v>475</v>
      </c>
      <c r="R220" s="14" t="s">
        <v>577</v>
      </c>
      <c r="S220" s="14" t="s">
        <v>721</v>
      </c>
      <c r="V220" s="14" t="s">
        <v>183</v>
      </c>
      <c r="X220" s="14" t="s">
        <v>179</v>
      </c>
      <c r="AD220" s="15"/>
      <c r="AG220" s="14">
        <v>1644</v>
      </c>
      <c r="AH220" s="14">
        <v>6719</v>
      </c>
      <c r="AI220" s="14">
        <v>4.0869829683698295</v>
      </c>
      <c r="AJ220" s="15" t="s">
        <v>428</v>
      </c>
      <c r="AW220" s="13" t="s">
        <v>823</v>
      </c>
      <c r="AX220" s="14" t="s">
        <v>718</v>
      </c>
      <c r="BA220" s="14">
        <v>2005</v>
      </c>
      <c r="BH220" s="15"/>
      <c r="BI220" s="14" t="s">
        <v>472</v>
      </c>
      <c r="BJ220" s="14" t="s">
        <v>393</v>
      </c>
      <c r="BR220" s="14">
        <v>3.1</v>
      </c>
      <c r="BS220" s="14">
        <v>45</v>
      </c>
      <c r="BT220" s="14" t="s">
        <v>177</v>
      </c>
      <c r="BU220" s="14" t="s">
        <v>194</v>
      </c>
      <c r="BV220" s="14" t="s">
        <v>301</v>
      </c>
      <c r="BW220" s="36">
        <v>219</v>
      </c>
      <c r="BX220" s="3"/>
      <c r="BY220" s="3"/>
      <c r="BZ220" s="3"/>
      <c r="CA220" s="3"/>
      <c r="CB220" s="3"/>
    </row>
    <row r="221" spans="1:80" s="14" customFormat="1">
      <c r="A221" s="13" t="s">
        <v>824</v>
      </c>
      <c r="B221" s="14" t="s">
        <v>491</v>
      </c>
      <c r="C221" s="14" t="s">
        <v>514</v>
      </c>
      <c r="D221" s="14">
        <v>42.27</v>
      </c>
      <c r="E221" s="14">
        <v>3.22</v>
      </c>
      <c r="F221" s="14">
        <v>3</v>
      </c>
      <c r="G221" s="14">
        <v>1983</v>
      </c>
      <c r="H221" s="14">
        <v>1983</v>
      </c>
      <c r="O221" s="14">
        <v>1</v>
      </c>
      <c r="Q221" s="14" t="s">
        <v>475</v>
      </c>
      <c r="R221" s="14" t="s">
        <v>577</v>
      </c>
      <c r="S221" s="14" t="s">
        <v>722</v>
      </c>
      <c r="V221" s="14" t="s">
        <v>183</v>
      </c>
      <c r="X221" s="14" t="s">
        <v>180</v>
      </c>
      <c r="AD221" s="15"/>
      <c r="AG221" s="14">
        <v>1075</v>
      </c>
      <c r="AH221" s="14">
        <v>2071</v>
      </c>
      <c r="AI221" s="14">
        <v>1.9265116279069767</v>
      </c>
      <c r="AJ221" s="15" t="s">
        <v>428</v>
      </c>
      <c r="AW221" s="13" t="s">
        <v>823</v>
      </c>
      <c r="AX221" s="14" t="s">
        <v>718</v>
      </c>
      <c r="BA221" s="14">
        <v>2005</v>
      </c>
      <c r="BH221" s="15"/>
      <c r="BI221" s="14" t="s">
        <v>472</v>
      </c>
      <c r="BJ221" s="14" t="s">
        <v>393</v>
      </c>
      <c r="BR221" s="14">
        <v>3.3</v>
      </c>
      <c r="BS221" s="14">
        <v>45</v>
      </c>
      <c r="BT221" s="14" t="s">
        <v>177</v>
      </c>
      <c r="BU221" s="14" t="s">
        <v>194</v>
      </c>
      <c r="BV221" s="14" t="s">
        <v>301</v>
      </c>
      <c r="BW221" s="36">
        <v>220</v>
      </c>
      <c r="BX221" s="3"/>
      <c r="BY221" s="3"/>
      <c r="BZ221" s="3"/>
      <c r="CA221" s="3"/>
      <c r="CB221" s="3"/>
    </row>
    <row r="222" spans="1:80" s="14" customFormat="1">
      <c r="A222" s="13" t="s">
        <v>824</v>
      </c>
      <c r="B222" s="14" t="s">
        <v>491</v>
      </c>
      <c r="C222" s="14" t="s">
        <v>514</v>
      </c>
      <c r="D222" s="14">
        <v>42.27</v>
      </c>
      <c r="E222" s="14">
        <v>3.22</v>
      </c>
      <c r="F222" s="14">
        <v>3</v>
      </c>
      <c r="G222" s="14">
        <v>1983</v>
      </c>
      <c r="H222" s="14">
        <v>1983</v>
      </c>
      <c r="O222" s="14">
        <v>1</v>
      </c>
      <c r="Q222" s="14" t="s">
        <v>560</v>
      </c>
      <c r="R222" s="14" t="s">
        <v>825</v>
      </c>
      <c r="S222" s="14" t="s">
        <v>826</v>
      </c>
      <c r="V222" s="14" t="s">
        <v>184</v>
      </c>
      <c r="X222" s="14" t="s">
        <v>179</v>
      </c>
      <c r="AD222" s="15"/>
      <c r="AG222" s="14">
        <v>269</v>
      </c>
      <c r="AH222" s="14">
        <v>1107</v>
      </c>
      <c r="AI222" s="14">
        <v>4.1152416356877319</v>
      </c>
      <c r="AJ222" s="15" t="s">
        <v>428</v>
      </c>
      <c r="AW222" s="13" t="s">
        <v>823</v>
      </c>
      <c r="AX222" s="14" t="s">
        <v>718</v>
      </c>
      <c r="BA222" s="14">
        <v>2005</v>
      </c>
      <c r="BH222" s="15"/>
      <c r="BI222" s="14" t="s">
        <v>472</v>
      </c>
      <c r="BJ222" s="14" t="s">
        <v>393</v>
      </c>
      <c r="BR222" s="14">
        <v>3.3</v>
      </c>
      <c r="BS222" s="14">
        <v>45</v>
      </c>
      <c r="BT222" s="14" t="s">
        <v>202</v>
      </c>
      <c r="BU222" s="14" t="s">
        <v>194</v>
      </c>
      <c r="BV222" s="14" t="s">
        <v>301</v>
      </c>
      <c r="BW222" s="36">
        <v>221</v>
      </c>
      <c r="BX222" s="3"/>
      <c r="BY222" s="3"/>
      <c r="BZ222" s="3"/>
      <c r="CA222" s="3"/>
      <c r="CB222" s="3"/>
    </row>
    <row r="223" spans="1:80" s="14" customFormat="1">
      <c r="A223" s="13" t="s">
        <v>824</v>
      </c>
      <c r="B223" s="14" t="s">
        <v>491</v>
      </c>
      <c r="C223" s="14" t="s">
        <v>514</v>
      </c>
      <c r="D223" s="14">
        <v>42.27</v>
      </c>
      <c r="E223" s="14">
        <v>3.22</v>
      </c>
      <c r="F223" s="14">
        <v>3</v>
      </c>
      <c r="G223" s="14">
        <v>1983</v>
      </c>
      <c r="H223" s="14">
        <v>1983</v>
      </c>
      <c r="O223" s="14">
        <v>1</v>
      </c>
      <c r="Q223" s="14" t="s">
        <v>560</v>
      </c>
      <c r="R223" s="14" t="s">
        <v>567</v>
      </c>
      <c r="S223" s="14" t="s">
        <v>827</v>
      </c>
      <c r="V223" s="14" t="s">
        <v>184</v>
      </c>
      <c r="X223" s="14" t="s">
        <v>179</v>
      </c>
      <c r="AD223" s="15"/>
      <c r="AG223" s="14">
        <v>553</v>
      </c>
      <c r="AH223" s="14">
        <v>964</v>
      </c>
      <c r="AI223" s="14">
        <v>1.7432188065099457</v>
      </c>
      <c r="AJ223" s="15" t="s">
        <v>428</v>
      </c>
      <c r="AW223" s="13" t="s">
        <v>823</v>
      </c>
      <c r="AX223" s="14" t="s">
        <v>718</v>
      </c>
      <c r="BA223" s="14">
        <v>2005</v>
      </c>
      <c r="BH223" s="15"/>
      <c r="BI223" s="14" t="s">
        <v>472</v>
      </c>
      <c r="BJ223" s="14" t="s">
        <v>393</v>
      </c>
      <c r="BR223" s="14">
        <v>3.2</v>
      </c>
      <c r="BS223" s="14">
        <v>44</v>
      </c>
      <c r="BT223" s="14" t="s">
        <v>202</v>
      </c>
      <c r="BU223" s="14" t="s">
        <v>194</v>
      </c>
      <c r="BV223" s="14" t="s">
        <v>301</v>
      </c>
      <c r="BW223" s="36">
        <v>222</v>
      </c>
      <c r="BX223" s="3"/>
      <c r="BY223" s="3"/>
      <c r="BZ223" s="3"/>
      <c r="CA223" s="3"/>
      <c r="CB223" s="3"/>
    </row>
    <row r="224" spans="1:80" s="14" customFormat="1">
      <c r="A224" s="13" t="s">
        <v>824</v>
      </c>
      <c r="B224" s="14" t="s">
        <v>491</v>
      </c>
      <c r="C224" s="14" t="s">
        <v>514</v>
      </c>
      <c r="D224" s="14">
        <v>42.27</v>
      </c>
      <c r="E224" s="14">
        <v>3.22</v>
      </c>
      <c r="F224" s="14">
        <v>3</v>
      </c>
      <c r="G224" s="14">
        <v>1983</v>
      </c>
      <c r="H224" s="14">
        <v>1983</v>
      </c>
      <c r="O224" s="14">
        <v>1</v>
      </c>
      <c r="Q224" s="14" t="s">
        <v>475</v>
      </c>
      <c r="R224" s="14" t="s">
        <v>729</v>
      </c>
      <c r="S224" s="14" t="s">
        <v>730</v>
      </c>
      <c r="V224" s="14" t="s">
        <v>197</v>
      </c>
      <c r="X224" s="14" t="s">
        <v>180</v>
      </c>
      <c r="AD224" s="15"/>
      <c r="AG224" s="14">
        <v>411</v>
      </c>
      <c r="AH224" s="14">
        <v>379</v>
      </c>
      <c r="AI224" s="14">
        <v>0.92214111922141118</v>
      </c>
      <c r="AJ224" s="15" t="s">
        <v>430</v>
      </c>
      <c r="AW224" s="13" t="s">
        <v>823</v>
      </c>
      <c r="AX224" s="14" t="s">
        <v>718</v>
      </c>
      <c r="BA224" s="14">
        <v>2005</v>
      </c>
      <c r="BH224" s="15"/>
      <c r="BI224" s="14" t="s">
        <v>472</v>
      </c>
      <c r="BJ224" s="14" t="s">
        <v>393</v>
      </c>
      <c r="BR224" s="14">
        <v>3.3</v>
      </c>
      <c r="BS224" s="14">
        <v>70</v>
      </c>
      <c r="BT224" s="14" t="s">
        <v>177</v>
      </c>
      <c r="BU224" s="14" t="s">
        <v>194</v>
      </c>
      <c r="BV224" s="14" t="s">
        <v>301</v>
      </c>
      <c r="BW224" s="36">
        <v>223</v>
      </c>
      <c r="BX224" s="3"/>
      <c r="BY224" s="3"/>
      <c r="BZ224" s="3"/>
      <c r="CA224" s="3"/>
      <c r="CB224" s="3"/>
    </row>
    <row r="225" spans="1:80" s="14" customFormat="1">
      <c r="A225" s="18" t="s">
        <v>824</v>
      </c>
      <c r="B225" s="16" t="s">
        <v>491</v>
      </c>
      <c r="C225" s="16" t="s">
        <v>514</v>
      </c>
      <c r="D225" s="16">
        <v>42.27</v>
      </c>
      <c r="E225" s="16">
        <v>3.22</v>
      </c>
      <c r="F225" s="16">
        <v>3</v>
      </c>
      <c r="G225" s="16">
        <v>1983</v>
      </c>
      <c r="H225" s="16">
        <v>1983</v>
      </c>
      <c r="I225" s="16"/>
      <c r="J225" s="16"/>
      <c r="K225" s="16"/>
      <c r="L225" s="16"/>
      <c r="M225" s="16"/>
      <c r="N225" s="16"/>
      <c r="O225" s="16">
        <v>6</v>
      </c>
      <c r="P225" s="16"/>
      <c r="Q225" s="16" t="s">
        <v>651</v>
      </c>
      <c r="R225" s="16" t="s">
        <v>904</v>
      </c>
      <c r="S225" s="16"/>
      <c r="T225" s="16" t="s">
        <v>393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7"/>
      <c r="AE225" s="16"/>
      <c r="AF225" s="16"/>
      <c r="AG225" s="16"/>
      <c r="AH225" s="16"/>
      <c r="AI225" s="16">
        <v>2.782665815312185</v>
      </c>
      <c r="AJ225" s="17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 t="s">
        <v>823</v>
      </c>
      <c r="AX225" s="16"/>
      <c r="AY225" s="16"/>
      <c r="AZ225" s="16" t="s">
        <v>1056</v>
      </c>
      <c r="BA225" s="16">
        <v>2005</v>
      </c>
      <c r="BB225" s="16"/>
      <c r="BC225" s="16"/>
      <c r="BD225" s="16"/>
      <c r="BE225" s="16"/>
      <c r="BF225" s="16"/>
      <c r="BG225" s="16"/>
      <c r="BH225" s="17"/>
      <c r="BI225" s="16" t="s">
        <v>472</v>
      </c>
      <c r="BJ225" s="16"/>
      <c r="BK225" s="16"/>
      <c r="BL225" s="16" t="s">
        <v>393</v>
      </c>
      <c r="BM225" s="16"/>
      <c r="BN225" s="16"/>
      <c r="BO225" s="16"/>
      <c r="BP225" s="16"/>
      <c r="BQ225" s="16"/>
      <c r="BR225" s="16"/>
      <c r="BS225" s="16"/>
      <c r="BT225" s="16"/>
      <c r="BU225" s="16"/>
      <c r="BV225" s="16" t="s">
        <v>301</v>
      </c>
      <c r="BW225" s="36">
        <v>224</v>
      </c>
      <c r="BX225" s="3"/>
      <c r="BY225" s="3"/>
      <c r="BZ225" s="3"/>
      <c r="CA225" s="3"/>
      <c r="CB225" s="3"/>
    </row>
    <row r="226" spans="1:80" s="14" customFormat="1">
      <c r="A226" s="13" t="s">
        <v>830</v>
      </c>
      <c r="C226" s="14" t="s">
        <v>498</v>
      </c>
      <c r="D226" s="14">
        <v>-37.799999999999997</v>
      </c>
      <c r="E226" s="14">
        <v>144.80000000000001</v>
      </c>
      <c r="F226" s="14">
        <v>0.3</v>
      </c>
      <c r="G226" s="14">
        <v>1992</v>
      </c>
      <c r="H226" s="14">
        <v>1992</v>
      </c>
      <c r="I226" s="14" t="s">
        <v>839</v>
      </c>
      <c r="J226" s="14" t="s">
        <v>393</v>
      </c>
      <c r="N226" s="14" t="s">
        <v>831</v>
      </c>
      <c r="O226" s="14">
        <v>1</v>
      </c>
      <c r="Q226" s="14" t="s">
        <v>847</v>
      </c>
      <c r="R226" s="14" t="s">
        <v>832</v>
      </c>
      <c r="S226" s="14" t="s">
        <v>799</v>
      </c>
      <c r="W226" s="14" t="s">
        <v>439</v>
      </c>
      <c r="X226" s="14" t="s">
        <v>399</v>
      </c>
      <c r="AD226" s="15"/>
      <c r="AJ226" s="15"/>
      <c r="AK226" s="14">
        <v>35.299999999999997</v>
      </c>
      <c r="AL226" s="14">
        <v>29.7</v>
      </c>
      <c r="AM226" s="14">
        <v>38.700000000000003</v>
      </c>
      <c r="AN226" s="14">
        <v>34.200000000000003</v>
      </c>
      <c r="AO226" s="46">
        <v>1.0503484456972829</v>
      </c>
      <c r="AW226" s="13" t="s">
        <v>829</v>
      </c>
      <c r="AX226" s="14" t="s">
        <v>718</v>
      </c>
      <c r="AZ226" s="14" t="s">
        <v>840</v>
      </c>
      <c r="BA226" s="14">
        <v>2000</v>
      </c>
      <c r="BH226" s="15"/>
      <c r="BI226" s="14" t="s">
        <v>472</v>
      </c>
      <c r="BJ226" s="14" t="s">
        <v>393</v>
      </c>
      <c r="BM226" s="14" t="s">
        <v>393</v>
      </c>
      <c r="BP226" s="14" t="s">
        <v>393</v>
      </c>
      <c r="BV226" s="14" t="s">
        <v>302</v>
      </c>
      <c r="BW226" s="36">
        <v>225</v>
      </c>
      <c r="BX226" s="3"/>
      <c r="BY226" s="3"/>
      <c r="BZ226" s="3"/>
      <c r="CA226" s="3"/>
      <c r="CB226" s="3"/>
    </row>
    <row r="227" spans="1:80" s="14" customFormat="1">
      <c r="A227" s="13" t="s">
        <v>830</v>
      </c>
      <c r="C227" s="14" t="s">
        <v>498</v>
      </c>
      <c r="D227" s="14">
        <v>-37.799999999999997</v>
      </c>
      <c r="E227" s="14">
        <v>144.80000000000001</v>
      </c>
      <c r="F227" s="14">
        <v>0.3</v>
      </c>
      <c r="G227" s="14">
        <v>1992</v>
      </c>
      <c r="H227" s="14">
        <v>1992</v>
      </c>
      <c r="I227" s="14" t="s">
        <v>839</v>
      </c>
      <c r="J227" s="14" t="s">
        <v>393</v>
      </c>
      <c r="O227" s="14">
        <v>1</v>
      </c>
      <c r="Q227" s="14" t="s">
        <v>847</v>
      </c>
      <c r="R227" s="14" t="s">
        <v>833</v>
      </c>
      <c r="S227" s="14" t="s">
        <v>905</v>
      </c>
      <c r="W227" s="14" t="s">
        <v>439</v>
      </c>
      <c r="X227" s="14" t="s">
        <v>399</v>
      </c>
      <c r="AD227" s="15"/>
      <c r="AJ227" s="15"/>
      <c r="AK227" s="14">
        <v>31</v>
      </c>
      <c r="AL227" s="14">
        <v>33.5</v>
      </c>
      <c r="AM227" s="14">
        <v>27.2</v>
      </c>
      <c r="AN227" s="14">
        <v>36.200000000000003</v>
      </c>
      <c r="AO227" s="46">
        <v>1.2315627743634767</v>
      </c>
      <c r="AW227" s="13" t="s">
        <v>829</v>
      </c>
      <c r="AX227" s="14" t="s">
        <v>718</v>
      </c>
      <c r="BA227" s="14">
        <v>2000</v>
      </c>
      <c r="BH227" s="15"/>
      <c r="BI227" s="14" t="s">
        <v>472</v>
      </c>
      <c r="BJ227" s="14" t="s">
        <v>393</v>
      </c>
      <c r="BM227" s="14" t="s">
        <v>393</v>
      </c>
      <c r="BP227" s="14" t="s">
        <v>393</v>
      </c>
      <c r="BV227" s="14" t="s">
        <v>302</v>
      </c>
      <c r="BW227" s="36">
        <v>226</v>
      </c>
      <c r="BX227" s="3"/>
      <c r="BY227" s="3"/>
      <c r="BZ227" s="3"/>
      <c r="CA227" s="3"/>
      <c r="CB227" s="3"/>
    </row>
    <row r="228" spans="1:80" s="14" customFormat="1">
      <c r="A228" s="13" t="s">
        <v>830</v>
      </c>
      <c r="C228" s="14" t="s">
        <v>498</v>
      </c>
      <c r="D228" s="14">
        <v>-37.799999999999997</v>
      </c>
      <c r="E228" s="14">
        <v>144.80000000000001</v>
      </c>
      <c r="F228" s="14">
        <v>0.3</v>
      </c>
      <c r="G228" s="14">
        <v>1992</v>
      </c>
      <c r="H228" s="14">
        <v>1992</v>
      </c>
      <c r="I228" s="14" t="s">
        <v>839</v>
      </c>
      <c r="J228" s="14" t="s">
        <v>393</v>
      </c>
      <c r="O228" s="14">
        <v>1</v>
      </c>
      <c r="Q228" s="14" t="s">
        <v>847</v>
      </c>
      <c r="R228" s="14" t="s">
        <v>834</v>
      </c>
      <c r="S228" s="14" t="s">
        <v>907</v>
      </c>
      <c r="W228" s="14" t="s">
        <v>439</v>
      </c>
      <c r="X228" s="14" t="s">
        <v>399</v>
      </c>
      <c r="AD228" s="15"/>
      <c r="AJ228" s="15"/>
      <c r="AK228" s="14">
        <v>20.9</v>
      </c>
      <c r="AL228" s="14">
        <v>25.6</v>
      </c>
      <c r="AM228" s="14">
        <v>20.2</v>
      </c>
      <c r="AN228" s="14">
        <v>24.2</v>
      </c>
      <c r="AO228" s="46">
        <v>0.97807085396039595</v>
      </c>
      <c r="AW228" s="13" t="s">
        <v>829</v>
      </c>
      <c r="AX228" s="14" t="s">
        <v>718</v>
      </c>
      <c r="BA228" s="14">
        <v>2000</v>
      </c>
      <c r="BH228" s="15"/>
      <c r="BI228" s="14" t="s">
        <v>472</v>
      </c>
      <c r="BJ228" s="14" t="s">
        <v>393</v>
      </c>
      <c r="BM228" s="14" t="s">
        <v>393</v>
      </c>
      <c r="BP228" s="14" t="s">
        <v>393</v>
      </c>
      <c r="BU228" s="14" t="s">
        <v>322</v>
      </c>
      <c r="BV228" s="14" t="s">
        <v>302</v>
      </c>
      <c r="BW228" s="36">
        <v>227</v>
      </c>
      <c r="BX228" s="3"/>
      <c r="BY228" s="3"/>
      <c r="BZ228" s="3"/>
      <c r="CA228" s="3"/>
      <c r="CB228" s="3"/>
    </row>
    <row r="229" spans="1:80" s="14" customFormat="1">
      <c r="A229" s="13" t="s">
        <v>830</v>
      </c>
      <c r="C229" s="14" t="s">
        <v>498</v>
      </c>
      <c r="D229" s="14">
        <v>-37.799999999999997</v>
      </c>
      <c r="E229" s="14">
        <v>144.80000000000001</v>
      </c>
      <c r="F229" s="14">
        <v>0.3</v>
      </c>
      <c r="G229" s="14">
        <v>1992</v>
      </c>
      <c r="H229" s="14">
        <v>1992</v>
      </c>
      <c r="I229" s="14" t="s">
        <v>839</v>
      </c>
      <c r="J229" s="14" t="s">
        <v>393</v>
      </c>
      <c r="O229" s="14">
        <v>1</v>
      </c>
      <c r="Q229" s="14" t="s">
        <v>847</v>
      </c>
      <c r="R229" s="14" t="s">
        <v>835</v>
      </c>
      <c r="S229" s="14" t="s">
        <v>908</v>
      </c>
      <c r="W229" s="14" t="s">
        <v>439</v>
      </c>
      <c r="X229" s="14" t="s">
        <v>399</v>
      </c>
      <c r="AD229" s="15"/>
      <c r="AJ229" s="15"/>
      <c r="AK229" s="14">
        <v>19.3</v>
      </c>
      <c r="AL229" s="14">
        <v>24.9</v>
      </c>
      <c r="AM229" s="14">
        <v>20.6</v>
      </c>
      <c r="AN229" s="14">
        <v>27.3</v>
      </c>
      <c r="AO229" s="46">
        <v>1.0271961632939526</v>
      </c>
      <c r="AW229" s="13" t="s">
        <v>829</v>
      </c>
      <c r="AX229" s="14" t="s">
        <v>718</v>
      </c>
      <c r="BA229" s="14">
        <v>2000</v>
      </c>
      <c r="BH229" s="15"/>
      <c r="BI229" s="14" t="s">
        <v>472</v>
      </c>
      <c r="BJ229" s="14" t="s">
        <v>393</v>
      </c>
      <c r="BM229" s="14" t="s">
        <v>393</v>
      </c>
      <c r="BP229" s="14" t="s">
        <v>393</v>
      </c>
      <c r="BV229" s="14" t="s">
        <v>302</v>
      </c>
      <c r="BW229" s="36">
        <v>228</v>
      </c>
      <c r="BX229" s="3"/>
      <c r="BY229" s="3"/>
      <c r="BZ229" s="3"/>
      <c r="CA229" s="3"/>
      <c r="CB229" s="3"/>
    </row>
    <row r="230" spans="1:80" s="14" customFormat="1">
      <c r="A230" s="13" t="s">
        <v>830</v>
      </c>
      <c r="C230" s="14" t="s">
        <v>498</v>
      </c>
      <c r="D230" s="14">
        <v>-37.799999999999997</v>
      </c>
      <c r="E230" s="14">
        <v>144.80000000000001</v>
      </c>
      <c r="F230" s="14">
        <v>0.3</v>
      </c>
      <c r="G230" s="14">
        <v>1992</v>
      </c>
      <c r="H230" s="14">
        <v>1992</v>
      </c>
      <c r="I230" s="14" t="s">
        <v>839</v>
      </c>
      <c r="J230" s="14" t="s">
        <v>393</v>
      </c>
      <c r="O230" s="14">
        <v>1</v>
      </c>
      <c r="Q230" s="14" t="s">
        <v>847</v>
      </c>
      <c r="R230" s="14" t="s">
        <v>836</v>
      </c>
      <c r="S230" s="14" t="s">
        <v>910</v>
      </c>
      <c r="W230" s="14" t="s">
        <v>439</v>
      </c>
      <c r="X230" s="14" t="s">
        <v>404</v>
      </c>
      <c r="AD230" s="15"/>
      <c r="AJ230" s="15"/>
      <c r="AK230" s="14">
        <v>24.7</v>
      </c>
      <c r="AL230" s="14">
        <v>24.3</v>
      </c>
      <c r="AM230" s="14">
        <v>27.2</v>
      </c>
      <c r="AN230" s="14">
        <v>21.8</v>
      </c>
      <c r="AO230" s="46">
        <v>0.81466351972887918</v>
      </c>
      <c r="AW230" s="13" t="s">
        <v>829</v>
      </c>
      <c r="AX230" s="14" t="s">
        <v>718</v>
      </c>
      <c r="BA230" s="14">
        <v>2000</v>
      </c>
      <c r="BH230" s="15"/>
      <c r="BI230" s="14" t="s">
        <v>472</v>
      </c>
      <c r="BJ230" s="14" t="s">
        <v>393</v>
      </c>
      <c r="BM230" s="14" t="s">
        <v>393</v>
      </c>
      <c r="BP230" s="14" t="s">
        <v>393</v>
      </c>
      <c r="BV230" s="14" t="s">
        <v>302</v>
      </c>
      <c r="BW230" s="36">
        <v>229</v>
      </c>
      <c r="BX230" s="3"/>
      <c r="BY230" s="3"/>
      <c r="BZ230" s="3"/>
      <c r="CA230" s="3"/>
      <c r="CB230" s="3"/>
    </row>
    <row r="231" spans="1:80" s="14" customFormat="1">
      <c r="A231" s="13" t="s">
        <v>830</v>
      </c>
      <c r="C231" s="14" t="s">
        <v>498</v>
      </c>
      <c r="D231" s="14">
        <v>-37.799999999999997</v>
      </c>
      <c r="E231" s="14">
        <v>144.80000000000001</v>
      </c>
      <c r="F231" s="14">
        <v>0.3</v>
      </c>
      <c r="G231" s="14">
        <v>1992</v>
      </c>
      <c r="H231" s="14">
        <v>1992</v>
      </c>
      <c r="I231" s="14" t="s">
        <v>839</v>
      </c>
      <c r="J231" s="14" t="s">
        <v>393</v>
      </c>
      <c r="O231" s="14">
        <v>1</v>
      </c>
      <c r="Q231" s="14" t="s">
        <v>847</v>
      </c>
      <c r="R231" s="14" t="s">
        <v>837</v>
      </c>
      <c r="S231" s="14" t="s">
        <v>906</v>
      </c>
      <c r="W231" s="14" t="s">
        <v>439</v>
      </c>
      <c r="X231" s="14" t="s">
        <v>404</v>
      </c>
      <c r="AD231" s="15"/>
      <c r="AJ231" s="15"/>
      <c r="AK231" s="14">
        <v>14.4</v>
      </c>
      <c r="AL231" s="14">
        <v>12.8</v>
      </c>
      <c r="AM231" s="14">
        <v>9</v>
      </c>
      <c r="AN231" s="14">
        <v>10.1</v>
      </c>
      <c r="AO231" s="46">
        <v>1.2625</v>
      </c>
      <c r="AW231" s="13" t="s">
        <v>829</v>
      </c>
      <c r="AX231" s="14" t="s">
        <v>718</v>
      </c>
      <c r="BA231" s="14">
        <v>2000</v>
      </c>
      <c r="BH231" s="15"/>
      <c r="BI231" s="14" t="s">
        <v>472</v>
      </c>
      <c r="BJ231" s="14" t="s">
        <v>393</v>
      </c>
      <c r="BM231" s="14" t="s">
        <v>393</v>
      </c>
      <c r="BP231" s="14" t="s">
        <v>393</v>
      </c>
      <c r="BU231" s="14" t="s">
        <v>322</v>
      </c>
      <c r="BV231" s="14" t="s">
        <v>302</v>
      </c>
      <c r="BW231" s="36">
        <v>230</v>
      </c>
      <c r="BX231" s="3"/>
      <c r="BY231" s="3"/>
      <c r="BZ231" s="3"/>
      <c r="CA231" s="3"/>
      <c r="CB231" s="3"/>
    </row>
    <row r="232" spans="1:80">
      <c r="A232" s="13" t="s">
        <v>830</v>
      </c>
      <c r="B232" s="14"/>
      <c r="C232" s="14" t="s">
        <v>498</v>
      </c>
      <c r="D232" s="14">
        <v>-37.799999999999997</v>
      </c>
      <c r="E232" s="14">
        <v>144.80000000000001</v>
      </c>
      <c r="F232" s="14">
        <v>0.3</v>
      </c>
      <c r="G232" s="14">
        <v>1992</v>
      </c>
      <c r="H232" s="14">
        <v>1992</v>
      </c>
      <c r="I232" s="14" t="s">
        <v>839</v>
      </c>
      <c r="J232" s="14" t="s">
        <v>393</v>
      </c>
      <c r="K232" s="14"/>
      <c r="L232" s="14"/>
      <c r="M232" s="14"/>
      <c r="N232" s="14"/>
      <c r="O232" s="14">
        <v>1</v>
      </c>
      <c r="P232" s="14"/>
      <c r="Q232" s="14" t="s">
        <v>847</v>
      </c>
      <c r="R232" s="14" t="s">
        <v>838</v>
      </c>
      <c r="S232" s="14" t="s">
        <v>909</v>
      </c>
      <c r="T232" s="14"/>
      <c r="U232" s="14"/>
      <c r="V232" s="14"/>
      <c r="W232" s="14" t="s">
        <v>439</v>
      </c>
      <c r="X232" s="14" t="s">
        <v>404</v>
      </c>
      <c r="Y232" s="14"/>
      <c r="Z232" s="14"/>
      <c r="AA232" s="14"/>
      <c r="AB232" s="14"/>
      <c r="AC232" s="14"/>
      <c r="AD232" s="15"/>
      <c r="AE232" s="14"/>
      <c r="AF232" s="14"/>
      <c r="AG232" s="14"/>
      <c r="AH232" s="14"/>
      <c r="AI232" s="14"/>
      <c r="AJ232" s="15"/>
      <c r="AK232" s="14">
        <v>14.2</v>
      </c>
      <c r="AL232" s="14">
        <v>15.2</v>
      </c>
      <c r="AM232" s="14">
        <v>11.8</v>
      </c>
      <c r="AN232" s="14">
        <v>12.3</v>
      </c>
      <c r="AO232" s="46">
        <v>0.97379571810883137</v>
      </c>
      <c r="AP232" s="14"/>
      <c r="AQ232" s="14"/>
      <c r="AR232" s="14"/>
      <c r="AS232" s="14"/>
      <c r="AT232" s="14"/>
      <c r="AU232" s="14"/>
      <c r="AV232" s="14"/>
      <c r="AW232" s="13" t="s">
        <v>829</v>
      </c>
      <c r="AX232" s="14" t="s">
        <v>718</v>
      </c>
      <c r="AY232" s="14"/>
      <c r="AZ232" s="14"/>
      <c r="BA232" s="14">
        <v>2000</v>
      </c>
      <c r="BB232" s="14"/>
      <c r="BC232" s="14"/>
      <c r="BD232" s="14"/>
      <c r="BE232" s="14"/>
      <c r="BF232" s="14"/>
      <c r="BG232" s="14"/>
      <c r="BH232" s="15"/>
      <c r="BI232" s="14" t="s">
        <v>472</v>
      </c>
      <c r="BJ232" s="14" t="s">
        <v>393</v>
      </c>
      <c r="BK232" s="14"/>
      <c r="BL232" s="14"/>
      <c r="BM232" s="14" t="s">
        <v>393</v>
      </c>
      <c r="BN232" s="14"/>
      <c r="BO232" s="14"/>
      <c r="BP232" s="14" t="s">
        <v>393</v>
      </c>
      <c r="BQ232" s="14"/>
      <c r="BR232" s="14"/>
      <c r="BS232" s="14"/>
      <c r="BT232" s="14"/>
      <c r="BU232" s="14"/>
      <c r="BV232" s="14" t="s">
        <v>302</v>
      </c>
      <c r="BW232" s="36">
        <v>231</v>
      </c>
    </row>
    <row r="233" spans="1:80" s="14" customFormat="1">
      <c r="A233" s="18" t="s">
        <v>830</v>
      </c>
      <c r="B233" s="16"/>
      <c r="C233" s="16" t="s">
        <v>498</v>
      </c>
      <c r="D233" s="16">
        <v>-37.799999999999997</v>
      </c>
      <c r="E233" s="16">
        <v>144.80000000000001</v>
      </c>
      <c r="F233" s="16">
        <v>0.3</v>
      </c>
      <c r="G233" s="16">
        <v>1992</v>
      </c>
      <c r="H233" s="16">
        <v>1992</v>
      </c>
      <c r="I233" s="16" t="s">
        <v>839</v>
      </c>
      <c r="J233" s="16" t="s">
        <v>393</v>
      </c>
      <c r="K233" s="16"/>
      <c r="L233" s="16"/>
      <c r="M233" s="16"/>
      <c r="N233" s="16"/>
      <c r="O233" s="16">
        <v>7</v>
      </c>
      <c r="P233" s="16"/>
      <c r="Q233" s="16" t="s">
        <v>651</v>
      </c>
      <c r="R233" s="16" t="s">
        <v>911</v>
      </c>
      <c r="S233" s="16"/>
      <c r="T233" s="16" t="s">
        <v>393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7"/>
      <c r="AE233" s="16"/>
      <c r="AF233" s="16"/>
      <c r="AG233" s="16"/>
      <c r="AH233" s="16"/>
      <c r="AI233" s="16"/>
      <c r="AJ233" s="17"/>
      <c r="AK233" s="16"/>
      <c r="AL233" s="16"/>
      <c r="AM233" s="16"/>
      <c r="AN233" s="16"/>
      <c r="AO233" s="16">
        <v>1.0483053535932598</v>
      </c>
      <c r="AP233" s="16"/>
      <c r="AQ233" s="16"/>
      <c r="AR233" s="16"/>
      <c r="AS233" s="16"/>
      <c r="AT233" s="16"/>
      <c r="AU233" s="16"/>
      <c r="AV233" s="16"/>
      <c r="AW233" s="18" t="s">
        <v>829</v>
      </c>
      <c r="AX233" s="16" t="s">
        <v>924</v>
      </c>
      <c r="AY233" s="16"/>
      <c r="AZ233" s="16"/>
      <c r="BA233" s="16">
        <v>2000</v>
      </c>
      <c r="BB233" s="16"/>
      <c r="BC233" s="16"/>
      <c r="BD233" s="16"/>
      <c r="BE233" s="16"/>
      <c r="BF233" s="16"/>
      <c r="BG233" s="16"/>
      <c r="BH233" s="17"/>
      <c r="BI233" s="16" t="s">
        <v>472</v>
      </c>
      <c r="BJ233" s="16"/>
      <c r="BK233" s="16"/>
      <c r="BL233" s="16" t="s">
        <v>393</v>
      </c>
      <c r="BM233" s="16" t="s">
        <v>393</v>
      </c>
      <c r="BN233" s="16"/>
      <c r="BO233" s="16"/>
      <c r="BP233" s="16" t="s">
        <v>393</v>
      </c>
      <c r="BQ233" s="16"/>
      <c r="BR233" s="16"/>
      <c r="BS233" s="16"/>
      <c r="BT233" s="16"/>
      <c r="BU233" s="16"/>
      <c r="BV233" s="16" t="s">
        <v>302</v>
      </c>
      <c r="BW233" s="36">
        <v>232</v>
      </c>
      <c r="BX233" s="3"/>
      <c r="BY233" s="3"/>
      <c r="BZ233" s="3"/>
      <c r="CA233" s="3"/>
      <c r="CB233" s="3"/>
    </row>
    <row r="234" spans="1:80" s="60" customFormat="1">
      <c r="A234" s="59" t="s">
        <v>842</v>
      </c>
      <c r="C234" s="60" t="s">
        <v>461</v>
      </c>
      <c r="D234" s="60">
        <v>-36.35</v>
      </c>
      <c r="E234" s="60">
        <v>174.83</v>
      </c>
      <c r="F234" s="60">
        <v>3.5</v>
      </c>
      <c r="G234" s="60">
        <v>1982</v>
      </c>
      <c r="H234" s="60">
        <v>1983</v>
      </c>
      <c r="I234" s="60">
        <v>2003</v>
      </c>
      <c r="J234" s="60">
        <v>20</v>
      </c>
      <c r="O234" s="60">
        <v>1</v>
      </c>
      <c r="Q234" s="60" t="s">
        <v>411</v>
      </c>
      <c r="R234" s="60" t="s">
        <v>466</v>
      </c>
      <c r="S234" s="60" t="s">
        <v>467</v>
      </c>
      <c r="W234" s="60" t="s">
        <v>439</v>
      </c>
      <c r="AA234" s="60">
        <v>0.05</v>
      </c>
      <c r="AB234" s="60">
        <v>1.1299999999999999</v>
      </c>
      <c r="AC234" s="60">
        <v>22.6</v>
      </c>
      <c r="AD234" s="61" t="s">
        <v>428</v>
      </c>
      <c r="AJ234" s="61"/>
      <c r="AW234" s="59" t="s">
        <v>841</v>
      </c>
      <c r="AX234" s="60" t="s">
        <v>718</v>
      </c>
      <c r="AZ234" s="60" t="s">
        <v>843</v>
      </c>
      <c r="BA234" s="60">
        <v>2005</v>
      </c>
      <c r="BH234" s="61"/>
      <c r="BI234" s="60" t="s">
        <v>472</v>
      </c>
      <c r="BJ234" s="60" t="s">
        <v>393</v>
      </c>
      <c r="BU234" s="60" t="s">
        <v>194</v>
      </c>
      <c r="BV234" s="60" t="s">
        <v>302</v>
      </c>
      <c r="BW234" s="60">
        <v>233</v>
      </c>
      <c r="BX234" s="60" t="s">
        <v>912</v>
      </c>
    </row>
    <row r="235" spans="1:80" s="60" customFormat="1">
      <c r="A235" s="59" t="s">
        <v>842</v>
      </c>
      <c r="C235" s="60" t="s">
        <v>461</v>
      </c>
      <c r="D235" s="60">
        <v>-36.35</v>
      </c>
      <c r="E235" s="60">
        <v>174.83</v>
      </c>
      <c r="F235" s="60">
        <v>3.5</v>
      </c>
      <c r="G235" s="60">
        <v>1982</v>
      </c>
      <c r="H235" s="60">
        <v>1983</v>
      </c>
      <c r="I235" s="60">
        <v>2002</v>
      </c>
      <c r="J235" s="60">
        <v>19</v>
      </c>
      <c r="O235" s="60">
        <v>1</v>
      </c>
      <c r="Q235" s="60" t="s">
        <v>475</v>
      </c>
      <c r="R235" s="60" t="s">
        <v>212</v>
      </c>
      <c r="S235" s="60" t="s">
        <v>464</v>
      </c>
      <c r="V235" s="60" t="s">
        <v>183</v>
      </c>
      <c r="W235" s="60" t="s">
        <v>465</v>
      </c>
      <c r="X235" s="60" t="s">
        <v>180</v>
      </c>
      <c r="AA235" s="60">
        <v>0.95</v>
      </c>
      <c r="AB235" s="60">
        <v>13.3</v>
      </c>
      <c r="AC235" s="60">
        <v>14</v>
      </c>
      <c r="AD235" s="61" t="s">
        <v>428</v>
      </c>
      <c r="AJ235" s="61"/>
      <c r="AW235" s="59" t="s">
        <v>841</v>
      </c>
      <c r="AX235" s="60" t="s">
        <v>718</v>
      </c>
      <c r="BA235" s="60">
        <v>2005</v>
      </c>
      <c r="BH235" s="61"/>
      <c r="BI235" s="60" t="s">
        <v>472</v>
      </c>
      <c r="BJ235" s="60" t="s">
        <v>393</v>
      </c>
      <c r="BR235" s="60">
        <v>3.3</v>
      </c>
      <c r="BS235" s="60">
        <v>130</v>
      </c>
      <c r="BT235" s="60" t="s">
        <v>177</v>
      </c>
      <c r="BU235" s="60" t="s">
        <v>194</v>
      </c>
      <c r="BV235" s="60" t="s">
        <v>301</v>
      </c>
      <c r="BW235" s="60">
        <v>234</v>
      </c>
      <c r="BX235" s="60" t="s">
        <v>912</v>
      </c>
    </row>
    <row r="236" spans="1:80" s="60" customFormat="1">
      <c r="A236" s="59" t="s">
        <v>842</v>
      </c>
      <c r="C236" s="60" t="s">
        <v>461</v>
      </c>
      <c r="D236" s="60">
        <v>-36.35</v>
      </c>
      <c r="E236" s="60">
        <v>174.83</v>
      </c>
      <c r="F236" s="60">
        <v>3.5</v>
      </c>
      <c r="G236" s="60">
        <v>1982</v>
      </c>
      <c r="H236" s="60">
        <v>1983</v>
      </c>
      <c r="I236" s="60">
        <v>2003</v>
      </c>
      <c r="J236" s="60">
        <v>20</v>
      </c>
      <c r="O236" s="60">
        <v>2</v>
      </c>
      <c r="Q236" s="60" t="s">
        <v>651</v>
      </c>
      <c r="R236" s="60" t="s">
        <v>1036</v>
      </c>
      <c r="T236" s="60" t="s">
        <v>393</v>
      </c>
      <c r="AD236" s="61"/>
      <c r="AJ236" s="61"/>
      <c r="AW236" s="59" t="s">
        <v>841</v>
      </c>
      <c r="BA236" s="60">
        <v>2005</v>
      </c>
      <c r="BH236" s="61"/>
      <c r="BI236" s="60" t="s">
        <v>472</v>
      </c>
      <c r="BL236" s="60" t="s">
        <v>393</v>
      </c>
      <c r="BW236" s="60">
        <v>235</v>
      </c>
      <c r="BX236" s="60" t="s">
        <v>912</v>
      </c>
    </row>
    <row r="237" spans="1:80" s="60" customFormat="1">
      <c r="A237" s="60" t="s">
        <v>502</v>
      </c>
      <c r="C237" s="60" t="s">
        <v>461</v>
      </c>
      <c r="D237" s="60">
        <v>-36.2667</v>
      </c>
      <c r="E237" s="60">
        <v>174.8</v>
      </c>
      <c r="F237" s="60">
        <v>5.49</v>
      </c>
      <c r="G237" s="60">
        <v>1976</v>
      </c>
      <c r="H237" s="60">
        <v>1976</v>
      </c>
      <c r="I237" s="60">
        <v>2003</v>
      </c>
      <c r="J237" s="60">
        <v>27</v>
      </c>
      <c r="O237" s="60">
        <v>1</v>
      </c>
      <c r="Q237" s="60" t="s">
        <v>411</v>
      </c>
      <c r="R237" s="60" t="s">
        <v>466</v>
      </c>
      <c r="S237" s="60" t="s">
        <v>467</v>
      </c>
      <c r="W237" s="60" t="s">
        <v>439</v>
      </c>
      <c r="AA237" s="60">
        <v>0</v>
      </c>
      <c r="AB237" s="60">
        <v>1.78</v>
      </c>
      <c r="AC237" s="60" t="s">
        <v>205</v>
      </c>
      <c r="AD237" s="61" t="s">
        <v>428</v>
      </c>
      <c r="AJ237" s="61"/>
      <c r="AW237" s="59" t="s">
        <v>841</v>
      </c>
      <c r="AX237" s="60" t="s">
        <v>718</v>
      </c>
      <c r="AZ237" s="60" t="s">
        <v>843</v>
      </c>
      <c r="BA237" s="60">
        <v>2005</v>
      </c>
      <c r="BH237" s="61"/>
      <c r="BI237" s="60" t="s">
        <v>472</v>
      </c>
      <c r="BJ237" s="60" t="s">
        <v>393</v>
      </c>
      <c r="BU237" s="60" t="s">
        <v>194</v>
      </c>
      <c r="BV237" s="60" t="s">
        <v>302</v>
      </c>
      <c r="BW237" s="60">
        <v>236</v>
      </c>
      <c r="BX237" s="60" t="s">
        <v>912</v>
      </c>
    </row>
    <row r="238" spans="1:80" s="60" customFormat="1">
      <c r="A238" s="60" t="s">
        <v>502</v>
      </c>
      <c r="C238" s="60" t="s">
        <v>461</v>
      </c>
      <c r="D238" s="60">
        <v>-36.2667</v>
      </c>
      <c r="E238" s="60">
        <v>174.8</v>
      </c>
      <c r="F238" s="60">
        <v>5.49</v>
      </c>
      <c r="G238" s="60">
        <v>1976</v>
      </c>
      <c r="H238" s="60">
        <v>1976</v>
      </c>
      <c r="I238" s="60">
        <v>2002</v>
      </c>
      <c r="J238" s="60">
        <v>26</v>
      </c>
      <c r="O238" s="60">
        <v>1</v>
      </c>
      <c r="Q238" s="60" t="s">
        <v>475</v>
      </c>
      <c r="R238" s="60" t="s">
        <v>212</v>
      </c>
      <c r="S238" s="60" t="s">
        <v>464</v>
      </c>
      <c r="V238" s="60" t="s">
        <v>183</v>
      </c>
      <c r="W238" s="60" t="s">
        <v>465</v>
      </c>
      <c r="X238" s="60" t="s">
        <v>180</v>
      </c>
      <c r="AA238" s="60">
        <v>0.75</v>
      </c>
      <c r="AB238" s="60">
        <v>11.7</v>
      </c>
      <c r="AC238" s="60">
        <v>15.6</v>
      </c>
      <c r="AD238" s="61" t="s">
        <v>428</v>
      </c>
      <c r="AJ238" s="61"/>
      <c r="AW238" s="59" t="s">
        <v>841</v>
      </c>
      <c r="AX238" s="60" t="s">
        <v>718</v>
      </c>
      <c r="BA238" s="60">
        <v>2005</v>
      </c>
      <c r="BH238" s="61"/>
      <c r="BI238" s="60" t="s">
        <v>472</v>
      </c>
      <c r="BJ238" s="60" t="s">
        <v>393</v>
      </c>
      <c r="BR238" s="60">
        <v>3.3</v>
      </c>
      <c r="BS238" s="60">
        <v>130</v>
      </c>
      <c r="BT238" s="60" t="s">
        <v>177</v>
      </c>
      <c r="BU238" s="60" t="s">
        <v>194</v>
      </c>
      <c r="BV238" s="60" t="s">
        <v>301</v>
      </c>
      <c r="BW238" s="60">
        <v>237</v>
      </c>
      <c r="BX238" s="60" t="s">
        <v>912</v>
      </c>
    </row>
    <row r="239" spans="1:80" s="60" customFormat="1">
      <c r="A239" s="60" t="s">
        <v>502</v>
      </c>
      <c r="C239" s="60" t="s">
        <v>461</v>
      </c>
      <c r="D239" s="60">
        <v>-36.2667</v>
      </c>
      <c r="E239" s="60">
        <v>174.8</v>
      </c>
      <c r="F239" s="60">
        <v>5.4916</v>
      </c>
      <c r="G239" s="60">
        <v>1976</v>
      </c>
      <c r="H239" s="60">
        <v>1976</v>
      </c>
      <c r="I239" s="60">
        <v>2003</v>
      </c>
      <c r="J239" s="60">
        <v>27</v>
      </c>
      <c r="O239" s="60">
        <v>2</v>
      </c>
      <c r="Q239" s="60" t="s">
        <v>651</v>
      </c>
      <c r="R239" s="60" t="s">
        <v>1036</v>
      </c>
      <c r="T239" s="60" t="s">
        <v>393</v>
      </c>
      <c r="AD239" s="61"/>
      <c r="AJ239" s="61"/>
      <c r="AW239" s="59" t="s">
        <v>841</v>
      </c>
      <c r="BA239" s="60">
        <v>2005</v>
      </c>
      <c r="BH239" s="61"/>
      <c r="BI239" s="60" t="s">
        <v>472</v>
      </c>
      <c r="BL239" s="60" t="s">
        <v>393</v>
      </c>
      <c r="BW239" s="60">
        <v>238</v>
      </c>
      <c r="BX239" s="60" t="s">
        <v>912</v>
      </c>
    </row>
    <row r="240" spans="1:80" s="14" customFormat="1">
      <c r="A240" s="14" t="s">
        <v>842</v>
      </c>
      <c r="C240" s="14" t="s">
        <v>461</v>
      </c>
      <c r="D240" s="14">
        <v>-36.35</v>
      </c>
      <c r="E240" s="14">
        <v>174.83</v>
      </c>
      <c r="F240" s="14">
        <v>3.5</v>
      </c>
      <c r="G240" s="14">
        <v>1982</v>
      </c>
      <c r="H240" s="14">
        <v>1983</v>
      </c>
      <c r="I240" s="14">
        <v>2002</v>
      </c>
      <c r="J240" s="14">
        <v>19</v>
      </c>
      <c r="O240" s="14">
        <v>1</v>
      </c>
      <c r="Q240" s="14" t="s">
        <v>411</v>
      </c>
      <c r="R240" s="14" t="s">
        <v>466</v>
      </c>
      <c r="S240" s="14" t="s">
        <v>467</v>
      </c>
      <c r="W240" s="14" t="s">
        <v>439</v>
      </c>
      <c r="AA240" s="14">
        <v>0.04</v>
      </c>
      <c r="AB240" s="14">
        <v>0.97</v>
      </c>
      <c r="AC240" s="14">
        <v>24.25</v>
      </c>
      <c r="AD240" s="15"/>
      <c r="AJ240" s="15"/>
      <c r="AW240" s="13" t="s">
        <v>844</v>
      </c>
      <c r="AX240" s="14" t="s">
        <v>718</v>
      </c>
      <c r="AY240" s="14">
        <v>1</v>
      </c>
      <c r="AZ240" s="14" t="s">
        <v>869</v>
      </c>
      <c r="BA240" s="14">
        <v>2005</v>
      </c>
      <c r="BH240" s="15"/>
      <c r="BI240" s="14" t="s">
        <v>472</v>
      </c>
      <c r="BJ240" s="14" t="s">
        <v>393</v>
      </c>
      <c r="BU240" s="14" t="s">
        <v>194</v>
      </c>
      <c r="BV240" s="14" t="s">
        <v>302</v>
      </c>
      <c r="BW240" s="36">
        <v>239</v>
      </c>
      <c r="BX240" s="3"/>
      <c r="BY240" s="3"/>
      <c r="BZ240" s="3"/>
      <c r="CA240" s="3"/>
      <c r="CB240" s="3"/>
    </row>
    <row r="241" spans="1:80" s="14" customFormat="1">
      <c r="A241" s="14" t="s">
        <v>842</v>
      </c>
      <c r="C241" s="14" t="s">
        <v>461</v>
      </c>
      <c r="D241" s="14">
        <v>-36.35</v>
      </c>
      <c r="E241" s="14">
        <v>174.83</v>
      </c>
      <c r="F241" s="14">
        <v>3.5</v>
      </c>
      <c r="G241" s="14">
        <v>1982</v>
      </c>
      <c r="H241" s="14">
        <v>1983</v>
      </c>
      <c r="I241" s="14">
        <v>2002</v>
      </c>
      <c r="J241" s="14">
        <v>19</v>
      </c>
      <c r="O241" s="14">
        <v>1</v>
      </c>
      <c r="Q241" s="14" t="s">
        <v>475</v>
      </c>
      <c r="R241" s="14" t="s">
        <v>212</v>
      </c>
      <c r="S241" s="14" t="s">
        <v>464</v>
      </c>
      <c r="V241" s="14" t="s">
        <v>183</v>
      </c>
      <c r="W241" s="14" t="s">
        <v>465</v>
      </c>
      <c r="X241" s="14" t="s">
        <v>180</v>
      </c>
      <c r="AA241" s="14">
        <v>0.15</v>
      </c>
      <c r="AB241" s="14">
        <v>13.3</v>
      </c>
      <c r="AC241" s="14">
        <v>88.666666666666671</v>
      </c>
      <c r="AD241" s="15"/>
      <c r="AJ241" s="15"/>
      <c r="AW241" s="13" t="s">
        <v>844</v>
      </c>
      <c r="AX241" s="14" t="s">
        <v>718</v>
      </c>
      <c r="AY241" s="14">
        <v>1</v>
      </c>
      <c r="BA241" s="14">
        <v>2005</v>
      </c>
      <c r="BH241" s="15"/>
      <c r="BI241" s="14" t="s">
        <v>472</v>
      </c>
      <c r="BJ241" s="14" t="s">
        <v>393</v>
      </c>
      <c r="BR241" s="14">
        <v>3.3</v>
      </c>
      <c r="BS241" s="14">
        <v>130</v>
      </c>
      <c r="BT241" s="14" t="s">
        <v>177</v>
      </c>
      <c r="BU241" s="14" t="s">
        <v>194</v>
      </c>
      <c r="BV241" s="14" t="s">
        <v>301</v>
      </c>
      <c r="BW241" s="36">
        <v>240</v>
      </c>
      <c r="BX241" s="3"/>
      <c r="BY241" s="3"/>
      <c r="BZ241" s="3"/>
      <c r="CA241" s="3"/>
      <c r="CB241" s="3"/>
    </row>
    <row r="242" spans="1:80" s="14" customFormat="1">
      <c r="A242" s="14" t="s">
        <v>842</v>
      </c>
      <c r="C242" s="14" t="s">
        <v>461</v>
      </c>
      <c r="D242" s="14">
        <v>-36.35</v>
      </c>
      <c r="E242" s="14">
        <v>174.83</v>
      </c>
      <c r="F242" s="14">
        <v>3.5</v>
      </c>
      <c r="G242" s="14">
        <v>1982</v>
      </c>
      <c r="H242" s="14">
        <v>1983</v>
      </c>
      <c r="I242" s="14">
        <v>2002</v>
      </c>
      <c r="J242" s="14">
        <v>19</v>
      </c>
      <c r="O242" s="14">
        <v>1</v>
      </c>
      <c r="Q242" s="14" t="s">
        <v>846</v>
      </c>
      <c r="R242" s="14" t="s">
        <v>850</v>
      </c>
      <c r="S242" s="14" t="s">
        <v>851</v>
      </c>
      <c r="V242" s="14" t="s">
        <v>184</v>
      </c>
      <c r="W242" s="14" t="s">
        <v>439</v>
      </c>
      <c r="X242" s="14" t="s">
        <v>537</v>
      </c>
      <c r="AA242" s="14">
        <v>0.34</v>
      </c>
      <c r="AB242" s="14">
        <v>0.22</v>
      </c>
      <c r="AC242" s="14">
        <v>0.64705882352941169</v>
      </c>
      <c r="AD242" s="15"/>
      <c r="AG242" s="14">
        <v>0.34</v>
      </c>
      <c r="AH242" s="14">
        <v>0.21</v>
      </c>
      <c r="AI242" s="14">
        <v>0.61764705882352933</v>
      </c>
      <c r="AJ242" s="15"/>
      <c r="AW242" s="13" t="s">
        <v>844</v>
      </c>
      <c r="AX242" s="14" t="s">
        <v>718</v>
      </c>
      <c r="AY242" s="14">
        <v>1</v>
      </c>
      <c r="BA242" s="14">
        <v>2005</v>
      </c>
      <c r="BH242" s="15"/>
      <c r="BI242" s="14" t="s">
        <v>472</v>
      </c>
      <c r="BJ242" s="14" t="s">
        <v>393</v>
      </c>
      <c r="BU242" s="14" t="s">
        <v>305</v>
      </c>
      <c r="BV242" s="14" t="s">
        <v>302</v>
      </c>
      <c r="BW242" s="36">
        <v>241</v>
      </c>
      <c r="BX242" s="3"/>
      <c r="BY242" s="3"/>
      <c r="BZ242" s="3"/>
      <c r="CA242" s="3"/>
      <c r="CB242" s="3"/>
    </row>
    <row r="243" spans="1:80" s="16" customFormat="1">
      <c r="A243" s="14" t="s">
        <v>842</v>
      </c>
      <c r="B243" s="14"/>
      <c r="C243" s="14" t="s">
        <v>461</v>
      </c>
      <c r="D243" s="14">
        <v>-36.35</v>
      </c>
      <c r="E243" s="14">
        <v>174.83</v>
      </c>
      <c r="F243" s="14">
        <v>3.5</v>
      </c>
      <c r="G243" s="14">
        <v>1982</v>
      </c>
      <c r="H243" s="14">
        <v>1983</v>
      </c>
      <c r="I243" s="14">
        <v>2002</v>
      </c>
      <c r="J243" s="14">
        <v>19</v>
      </c>
      <c r="K243" s="14"/>
      <c r="L243" s="14"/>
      <c r="M243" s="14"/>
      <c r="N243" s="14"/>
      <c r="O243" s="14">
        <v>1</v>
      </c>
      <c r="P243" s="14"/>
      <c r="Q243" s="14" t="s">
        <v>846</v>
      </c>
      <c r="R243" s="14" t="s">
        <v>852</v>
      </c>
      <c r="S243" s="14" t="s">
        <v>853</v>
      </c>
      <c r="T243" s="14"/>
      <c r="U243" s="14"/>
      <c r="V243" s="14" t="s">
        <v>184</v>
      </c>
      <c r="W243" s="14" t="s">
        <v>439</v>
      </c>
      <c r="X243" s="14" t="s">
        <v>537</v>
      </c>
      <c r="Y243" s="14"/>
      <c r="Z243" s="14"/>
      <c r="AA243" s="14">
        <v>0.77</v>
      </c>
      <c r="AB243" s="14">
        <v>0.72</v>
      </c>
      <c r="AC243" s="14">
        <v>0.93506493506493504</v>
      </c>
      <c r="AD243" s="15"/>
      <c r="AE243" s="14"/>
      <c r="AF243" s="14"/>
      <c r="AG243" s="14">
        <v>4.2</v>
      </c>
      <c r="AH243" s="14">
        <v>2</v>
      </c>
      <c r="AI243" s="14">
        <v>0.47619047619047616</v>
      </c>
      <c r="AJ243" s="15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3" t="s">
        <v>844</v>
      </c>
      <c r="AX243" s="14" t="s">
        <v>718</v>
      </c>
      <c r="AY243" s="14">
        <v>1</v>
      </c>
      <c r="AZ243" s="14"/>
      <c r="BA243" s="14">
        <v>2005</v>
      </c>
      <c r="BB243" s="14"/>
      <c r="BC243" s="14"/>
      <c r="BD243" s="14"/>
      <c r="BE243" s="14"/>
      <c r="BF243" s="14"/>
      <c r="BG243" s="14"/>
      <c r="BH243" s="15"/>
      <c r="BI243" s="14" t="s">
        <v>472</v>
      </c>
      <c r="BJ243" s="14" t="s">
        <v>393</v>
      </c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 t="s">
        <v>305</v>
      </c>
      <c r="BV243" s="14" t="s">
        <v>302</v>
      </c>
      <c r="BW243" s="36">
        <v>242</v>
      </c>
      <c r="BX243" s="3"/>
      <c r="BY243" s="3"/>
      <c r="BZ243" s="3"/>
      <c r="CA243" s="3"/>
      <c r="CB243" s="3"/>
    </row>
    <row r="244" spans="1:80" s="14" customFormat="1">
      <c r="A244" s="14" t="s">
        <v>842</v>
      </c>
      <c r="C244" s="14" t="s">
        <v>461</v>
      </c>
      <c r="D244" s="14">
        <v>-36.35</v>
      </c>
      <c r="E244" s="14">
        <v>174.83</v>
      </c>
      <c r="F244" s="14">
        <v>3.5</v>
      </c>
      <c r="G244" s="14">
        <v>1982</v>
      </c>
      <c r="H244" s="14">
        <v>1983</v>
      </c>
      <c r="I244" s="14">
        <v>2002</v>
      </c>
      <c r="J244" s="14">
        <v>19</v>
      </c>
      <c r="O244" s="14">
        <v>1</v>
      </c>
      <c r="Q244" s="14" t="s">
        <v>847</v>
      </c>
      <c r="R244" s="14" t="s">
        <v>854</v>
      </c>
      <c r="S244" s="14" t="s">
        <v>855</v>
      </c>
      <c r="W244" s="14" t="s">
        <v>439</v>
      </c>
      <c r="AA244" s="14">
        <v>0.01</v>
      </c>
      <c r="AB244" s="14">
        <v>0.06</v>
      </c>
      <c r="AC244" s="14">
        <v>6</v>
      </c>
      <c r="AD244" s="15"/>
      <c r="AJ244" s="15"/>
      <c r="AW244" s="13" t="s">
        <v>844</v>
      </c>
      <c r="AX244" s="14" t="s">
        <v>718</v>
      </c>
      <c r="AY244" s="14">
        <v>1</v>
      </c>
      <c r="BA244" s="14">
        <v>2005</v>
      </c>
      <c r="BH244" s="15"/>
      <c r="BI244" s="14" t="s">
        <v>472</v>
      </c>
      <c r="BJ244" s="14" t="s">
        <v>393</v>
      </c>
      <c r="BU244" s="14" t="s">
        <v>194</v>
      </c>
      <c r="BV244" s="14" t="s">
        <v>302</v>
      </c>
      <c r="BW244" s="36">
        <v>243</v>
      </c>
      <c r="BX244" s="3"/>
      <c r="BY244" s="3"/>
      <c r="BZ244" s="3"/>
      <c r="CA244" s="3"/>
      <c r="CB244" s="3"/>
    </row>
    <row r="245" spans="1:80" s="14" customFormat="1">
      <c r="A245" s="14" t="s">
        <v>842</v>
      </c>
      <c r="C245" s="14" t="s">
        <v>461</v>
      </c>
      <c r="D245" s="14">
        <v>-36.35</v>
      </c>
      <c r="E245" s="14">
        <v>174.83</v>
      </c>
      <c r="F245" s="14">
        <v>3.5</v>
      </c>
      <c r="G245" s="14">
        <v>1982</v>
      </c>
      <c r="H245" s="14">
        <v>1983</v>
      </c>
      <c r="I245" s="14">
        <v>2002</v>
      </c>
      <c r="J245" s="14">
        <v>19</v>
      </c>
      <c r="O245" s="14">
        <v>1</v>
      </c>
      <c r="Q245" s="14" t="s">
        <v>846</v>
      </c>
      <c r="R245" s="14" t="s">
        <v>856</v>
      </c>
      <c r="S245" s="14" t="s">
        <v>857</v>
      </c>
      <c r="V245" s="14" t="s">
        <v>184</v>
      </c>
      <c r="W245" s="14" t="s">
        <v>439</v>
      </c>
      <c r="X245" s="14" t="s">
        <v>537</v>
      </c>
      <c r="AA245" s="14">
        <v>0.37</v>
      </c>
      <c r="AB245" s="14">
        <v>0</v>
      </c>
      <c r="AC245" s="14">
        <v>0</v>
      </c>
      <c r="AD245" s="15"/>
      <c r="AJ245" s="15"/>
      <c r="AW245" s="13" t="s">
        <v>844</v>
      </c>
      <c r="AX245" s="14" t="s">
        <v>718</v>
      </c>
      <c r="AY245" s="14">
        <v>1</v>
      </c>
      <c r="BA245" s="14">
        <v>2005</v>
      </c>
      <c r="BH245" s="15"/>
      <c r="BI245" s="14" t="s">
        <v>472</v>
      </c>
      <c r="BJ245" s="14" t="s">
        <v>393</v>
      </c>
      <c r="BU245" s="14" t="s">
        <v>305</v>
      </c>
      <c r="BV245" s="14" t="s">
        <v>302</v>
      </c>
      <c r="BW245" s="36">
        <v>244</v>
      </c>
      <c r="BX245" s="3"/>
      <c r="BY245" s="3"/>
      <c r="BZ245" s="3"/>
      <c r="CA245" s="3"/>
      <c r="CB245" s="3"/>
    </row>
    <row r="246" spans="1:80" s="14" customFormat="1">
      <c r="A246" s="14" t="s">
        <v>842</v>
      </c>
      <c r="C246" s="14" t="s">
        <v>461</v>
      </c>
      <c r="D246" s="14">
        <v>-36.35</v>
      </c>
      <c r="E246" s="14">
        <v>174.83</v>
      </c>
      <c r="F246" s="14">
        <v>3.5</v>
      </c>
      <c r="G246" s="14">
        <v>1982</v>
      </c>
      <c r="H246" s="14">
        <v>1983</v>
      </c>
      <c r="I246" s="14">
        <v>2002</v>
      </c>
      <c r="J246" s="14">
        <v>19</v>
      </c>
      <c r="O246" s="14">
        <v>1</v>
      </c>
      <c r="Q246" s="14" t="s">
        <v>847</v>
      </c>
      <c r="R246" s="14" t="s">
        <v>858</v>
      </c>
      <c r="S246" s="14" t="s">
        <v>859</v>
      </c>
      <c r="W246" s="14" t="s">
        <v>439</v>
      </c>
      <c r="AA246" s="14">
        <v>0.99</v>
      </c>
      <c r="AB246" s="14">
        <v>1.19</v>
      </c>
      <c r="AC246" s="14">
        <v>1.202020202020202</v>
      </c>
      <c r="AD246" s="15"/>
      <c r="AG246" s="14">
        <v>0.99</v>
      </c>
      <c r="AH246" s="14">
        <v>1.19</v>
      </c>
      <c r="AI246" s="14">
        <v>1.202020202020202</v>
      </c>
      <c r="AJ246" s="15"/>
      <c r="AW246" s="13" t="s">
        <v>844</v>
      </c>
      <c r="AX246" s="14" t="s">
        <v>718</v>
      </c>
      <c r="AY246" s="14">
        <v>1</v>
      </c>
      <c r="BA246" s="14">
        <v>2005</v>
      </c>
      <c r="BH246" s="15"/>
      <c r="BI246" s="14" t="s">
        <v>472</v>
      </c>
      <c r="BJ246" s="14" t="s">
        <v>393</v>
      </c>
      <c r="BU246" s="14" t="s">
        <v>194</v>
      </c>
      <c r="BV246" s="14" t="s">
        <v>302</v>
      </c>
      <c r="BW246" s="36">
        <v>245</v>
      </c>
      <c r="BX246" s="3"/>
      <c r="BY246" s="3"/>
      <c r="BZ246" s="3"/>
      <c r="CA246" s="3"/>
      <c r="CB246" s="3"/>
    </row>
    <row r="247" spans="1:80" s="14" customFormat="1">
      <c r="A247" s="14" t="s">
        <v>842</v>
      </c>
      <c r="C247" s="14" t="s">
        <v>461</v>
      </c>
      <c r="D247" s="14">
        <v>-36.35</v>
      </c>
      <c r="E247" s="14">
        <v>174.83</v>
      </c>
      <c r="F247" s="14">
        <v>3.5</v>
      </c>
      <c r="G247" s="14">
        <v>1982</v>
      </c>
      <c r="H247" s="14">
        <v>1983</v>
      </c>
      <c r="I247" s="14">
        <v>2002</v>
      </c>
      <c r="J247" s="14">
        <v>19</v>
      </c>
      <c r="O247" s="14">
        <v>1</v>
      </c>
      <c r="Q247" s="14" t="s">
        <v>847</v>
      </c>
      <c r="R247" s="14" t="s">
        <v>860</v>
      </c>
      <c r="S247" s="14" t="s">
        <v>861</v>
      </c>
      <c r="W247" s="14" t="s">
        <v>439</v>
      </c>
      <c r="AA247" s="14">
        <v>0.13</v>
      </c>
      <c r="AB247" s="14">
        <v>1.44</v>
      </c>
      <c r="AC247" s="14">
        <v>11.076923076923077</v>
      </c>
      <c r="AD247" s="15"/>
      <c r="AJ247" s="15"/>
      <c r="AW247" s="13" t="s">
        <v>844</v>
      </c>
      <c r="AX247" s="14" t="s">
        <v>718</v>
      </c>
      <c r="AY247" s="14">
        <v>1</v>
      </c>
      <c r="BA247" s="14">
        <v>2005</v>
      </c>
      <c r="BH247" s="15"/>
      <c r="BI247" s="14" t="s">
        <v>472</v>
      </c>
      <c r="BJ247" s="14" t="s">
        <v>393</v>
      </c>
      <c r="BU247" s="14" t="s">
        <v>322</v>
      </c>
      <c r="BV247" s="14" t="s">
        <v>302</v>
      </c>
      <c r="BW247" s="36">
        <v>246</v>
      </c>
      <c r="BX247" s="3"/>
      <c r="BY247" s="3"/>
      <c r="BZ247" s="3"/>
      <c r="CA247" s="3"/>
      <c r="CB247" s="3"/>
    </row>
    <row r="248" spans="1:80" s="14" customFormat="1">
      <c r="A248" s="14" t="s">
        <v>842</v>
      </c>
      <c r="C248" s="14" t="s">
        <v>461</v>
      </c>
      <c r="D248" s="14">
        <v>-36.35</v>
      </c>
      <c r="E248" s="14">
        <v>174.83</v>
      </c>
      <c r="F248" s="14">
        <v>3.5</v>
      </c>
      <c r="G248" s="14">
        <v>1982</v>
      </c>
      <c r="H248" s="14">
        <v>1983</v>
      </c>
      <c r="I248" s="14">
        <v>2002</v>
      </c>
      <c r="J248" s="14">
        <v>19</v>
      </c>
      <c r="O248" s="14">
        <v>1</v>
      </c>
      <c r="Q248" s="14" t="s">
        <v>848</v>
      </c>
      <c r="R248" s="14" t="s">
        <v>862</v>
      </c>
      <c r="S248" s="14" t="s">
        <v>213</v>
      </c>
      <c r="W248" s="14" t="s">
        <v>439</v>
      </c>
      <c r="AA248" s="14">
        <v>0.45</v>
      </c>
      <c r="AB248" s="14">
        <v>0.43</v>
      </c>
      <c r="AC248" s="14">
        <v>0.95555555555555549</v>
      </c>
      <c r="AD248" s="15"/>
      <c r="AG248" s="14">
        <v>0.45</v>
      </c>
      <c r="AH248" s="14">
        <v>0.42</v>
      </c>
      <c r="AI248" s="14">
        <v>0.93333333333333324</v>
      </c>
      <c r="AJ248" s="15"/>
      <c r="AW248" s="13" t="s">
        <v>844</v>
      </c>
      <c r="AX248" s="14" t="s">
        <v>718</v>
      </c>
      <c r="AY248" s="14">
        <v>1</v>
      </c>
      <c r="BA248" s="14">
        <v>2005</v>
      </c>
      <c r="BH248" s="15"/>
      <c r="BI248" s="14" t="s">
        <v>472</v>
      </c>
      <c r="BJ248" s="14" t="s">
        <v>393</v>
      </c>
      <c r="BU248" s="14" t="s">
        <v>178</v>
      </c>
      <c r="BV248" s="14" t="s">
        <v>302</v>
      </c>
      <c r="BW248" s="36">
        <v>247</v>
      </c>
      <c r="BX248" s="3"/>
      <c r="BY248" s="3"/>
      <c r="BZ248" s="3"/>
      <c r="CA248" s="3"/>
      <c r="CB248" s="3"/>
    </row>
    <row r="249" spans="1:80" s="14" customFormat="1">
      <c r="A249" s="14" t="s">
        <v>842</v>
      </c>
      <c r="C249" s="14" t="s">
        <v>461</v>
      </c>
      <c r="D249" s="14">
        <v>-36.35</v>
      </c>
      <c r="E249" s="14">
        <v>174.83</v>
      </c>
      <c r="F249" s="14">
        <v>3.5</v>
      </c>
      <c r="G249" s="14">
        <v>1982</v>
      </c>
      <c r="H249" s="14">
        <v>1983</v>
      </c>
      <c r="I249" s="14">
        <v>2002</v>
      </c>
      <c r="J249" s="14">
        <v>19</v>
      </c>
      <c r="O249" s="14">
        <v>1</v>
      </c>
      <c r="Q249" s="14" t="s">
        <v>849</v>
      </c>
      <c r="R249" s="14" t="s">
        <v>863</v>
      </c>
      <c r="S249" s="14" t="s">
        <v>864</v>
      </c>
      <c r="W249" s="14" t="s">
        <v>439</v>
      </c>
      <c r="AA249" s="14">
        <v>0.05</v>
      </c>
      <c r="AB249" s="14">
        <v>7.0000000000000007E-2</v>
      </c>
      <c r="AC249" s="14">
        <v>1.4</v>
      </c>
      <c r="AD249" s="15"/>
      <c r="AJ249" s="15"/>
      <c r="AW249" s="13" t="s">
        <v>844</v>
      </c>
      <c r="AX249" s="14" t="s">
        <v>718</v>
      </c>
      <c r="AY249" s="14">
        <v>1</v>
      </c>
      <c r="BA249" s="14">
        <v>2005</v>
      </c>
      <c r="BH249" s="15"/>
      <c r="BI249" s="14" t="s">
        <v>472</v>
      </c>
      <c r="BJ249" s="14" t="s">
        <v>393</v>
      </c>
      <c r="BV249" s="14" t="s">
        <v>302</v>
      </c>
      <c r="BW249" s="36">
        <v>248</v>
      </c>
      <c r="BX249" s="3"/>
      <c r="BY249" s="3"/>
      <c r="BZ249" s="3"/>
      <c r="CA249" s="3"/>
      <c r="CB249" s="3"/>
    </row>
    <row r="250" spans="1:80" s="14" customFormat="1">
      <c r="A250" s="14" t="s">
        <v>842</v>
      </c>
      <c r="C250" s="14" t="s">
        <v>461</v>
      </c>
      <c r="D250" s="14">
        <v>-36.35</v>
      </c>
      <c r="E250" s="14">
        <v>174.83</v>
      </c>
      <c r="F250" s="14">
        <v>3.5</v>
      </c>
      <c r="G250" s="14">
        <v>1982</v>
      </c>
      <c r="H250" s="14">
        <v>1983</v>
      </c>
      <c r="I250" s="14">
        <v>2002</v>
      </c>
      <c r="J250" s="14">
        <v>19</v>
      </c>
      <c r="O250" s="14">
        <v>1</v>
      </c>
      <c r="Q250" s="14" t="s">
        <v>848</v>
      </c>
      <c r="R250" s="14" t="s">
        <v>865</v>
      </c>
      <c r="S250" s="14" t="s">
        <v>866</v>
      </c>
      <c r="W250" s="14" t="s">
        <v>439</v>
      </c>
      <c r="AA250" s="14">
        <v>0</v>
      </c>
      <c r="AB250" s="14">
        <v>0.01</v>
      </c>
      <c r="AC250" s="14" t="s">
        <v>205</v>
      </c>
      <c r="AD250" s="15"/>
      <c r="AJ250" s="15"/>
      <c r="AW250" s="13" t="s">
        <v>844</v>
      </c>
      <c r="AX250" s="14" t="s">
        <v>718</v>
      </c>
      <c r="AY250" s="14">
        <v>1</v>
      </c>
      <c r="BA250" s="14">
        <v>2005</v>
      </c>
      <c r="BH250" s="15"/>
      <c r="BI250" s="14" t="s">
        <v>472</v>
      </c>
      <c r="BJ250" s="14" t="s">
        <v>393</v>
      </c>
      <c r="BU250" s="14" t="s">
        <v>194</v>
      </c>
      <c r="BV250" s="14" t="s">
        <v>302</v>
      </c>
      <c r="BW250" s="36">
        <v>249</v>
      </c>
      <c r="BX250" s="3"/>
      <c r="BY250" s="3"/>
      <c r="BZ250" s="3"/>
      <c r="CA250" s="3"/>
      <c r="CB250" s="3"/>
    </row>
    <row r="251" spans="1:80" s="14" customFormat="1">
      <c r="A251" s="14" t="s">
        <v>842</v>
      </c>
      <c r="C251" s="14" t="s">
        <v>461</v>
      </c>
      <c r="D251" s="14">
        <v>-36.35</v>
      </c>
      <c r="E251" s="14">
        <v>174.83</v>
      </c>
      <c r="F251" s="14">
        <v>3.5</v>
      </c>
      <c r="G251" s="14">
        <v>1982</v>
      </c>
      <c r="H251" s="14">
        <v>1983</v>
      </c>
      <c r="I251" s="14">
        <v>2002</v>
      </c>
      <c r="J251" s="14">
        <v>19</v>
      </c>
      <c r="O251" s="14">
        <v>1</v>
      </c>
      <c r="Q251" s="14" t="s">
        <v>468</v>
      </c>
      <c r="R251" s="14" t="s">
        <v>867</v>
      </c>
      <c r="S251" s="14" t="s">
        <v>868</v>
      </c>
      <c r="W251" s="14" t="s">
        <v>439</v>
      </c>
      <c r="AD251" s="15"/>
      <c r="AG251" s="14">
        <v>0.52</v>
      </c>
      <c r="AH251" s="14">
        <v>0.12</v>
      </c>
      <c r="AI251" s="14">
        <v>0.23076923076923075</v>
      </c>
      <c r="AJ251" s="15"/>
      <c r="AW251" s="13" t="s">
        <v>844</v>
      </c>
      <c r="AX251" s="14" t="s">
        <v>718</v>
      </c>
      <c r="AY251" s="14">
        <v>1</v>
      </c>
      <c r="BA251" s="14">
        <v>2005</v>
      </c>
      <c r="BH251" s="15"/>
      <c r="BI251" s="14" t="s">
        <v>472</v>
      </c>
      <c r="BJ251" s="14" t="s">
        <v>393</v>
      </c>
      <c r="BU251" s="14" t="s">
        <v>323</v>
      </c>
      <c r="BV251" s="14" t="s">
        <v>302</v>
      </c>
      <c r="BW251" s="36">
        <v>250</v>
      </c>
      <c r="BX251" s="3"/>
      <c r="BY251" s="3"/>
      <c r="BZ251" s="3"/>
      <c r="CA251" s="3"/>
      <c r="CB251" s="3"/>
    </row>
    <row r="252" spans="1:80" s="14" customFormat="1">
      <c r="A252" s="16" t="s">
        <v>842</v>
      </c>
      <c r="B252" s="16"/>
      <c r="C252" s="16" t="s">
        <v>461</v>
      </c>
      <c r="D252" s="16">
        <v>-36.35</v>
      </c>
      <c r="E252" s="16">
        <v>174.83</v>
      </c>
      <c r="F252" s="16">
        <v>3.5</v>
      </c>
      <c r="G252" s="16">
        <v>1982</v>
      </c>
      <c r="H252" s="16">
        <v>1983</v>
      </c>
      <c r="I252" s="16">
        <v>2002</v>
      </c>
      <c r="J252" s="16">
        <v>19</v>
      </c>
      <c r="K252" s="16"/>
      <c r="L252" s="16"/>
      <c r="M252" s="16"/>
      <c r="N252" s="16"/>
      <c r="O252" s="16"/>
      <c r="P252" s="16"/>
      <c r="Q252" s="16" t="s">
        <v>651</v>
      </c>
      <c r="R252" s="16" t="s">
        <v>913</v>
      </c>
      <c r="S252" s="16"/>
      <c r="T252" s="16" t="s">
        <v>393</v>
      </c>
      <c r="U252" s="16"/>
      <c r="V252" s="16"/>
      <c r="W252" s="16"/>
      <c r="X252" s="16"/>
      <c r="Y252" s="16"/>
      <c r="Z252" s="16"/>
      <c r="AA252" s="16"/>
      <c r="AB252" s="16"/>
      <c r="AC252" s="16">
        <v>13.513328925975983</v>
      </c>
      <c r="AD252" s="17"/>
      <c r="AE252" s="16"/>
      <c r="AF252" s="16"/>
      <c r="AG252" s="16"/>
      <c r="AH252" s="16"/>
      <c r="AI252" s="16">
        <v>0.69199206022735438</v>
      </c>
      <c r="AJ252" s="17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8" t="s">
        <v>844</v>
      </c>
      <c r="AX252" s="16"/>
      <c r="AY252" s="16">
        <v>1</v>
      </c>
      <c r="AZ252" s="16"/>
      <c r="BA252" s="16">
        <v>2005</v>
      </c>
      <c r="BB252" s="16"/>
      <c r="BC252" s="16"/>
      <c r="BD252" s="16"/>
      <c r="BE252" s="16"/>
      <c r="BF252" s="16"/>
      <c r="BG252" s="16"/>
      <c r="BH252" s="17"/>
      <c r="BI252" s="16" t="s">
        <v>472</v>
      </c>
      <c r="BJ252" s="16"/>
      <c r="BK252" s="16"/>
      <c r="BL252" s="16" t="s">
        <v>393</v>
      </c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36">
        <v>251</v>
      </c>
      <c r="BX252" s="3"/>
      <c r="BY252" s="3"/>
      <c r="BZ252" s="3"/>
      <c r="CA252" s="3"/>
      <c r="CB252" s="3"/>
    </row>
    <row r="253" spans="1:80" s="14" customFormat="1">
      <c r="A253" s="14" t="s">
        <v>502</v>
      </c>
      <c r="C253" s="14" t="s">
        <v>461</v>
      </c>
      <c r="D253" s="14">
        <v>-36.2667</v>
      </c>
      <c r="E253" s="14">
        <v>174.8</v>
      </c>
      <c r="F253" s="14">
        <v>5.4916</v>
      </c>
      <c r="G253" s="14">
        <v>1976</v>
      </c>
      <c r="H253" s="14">
        <v>1976</v>
      </c>
      <c r="I253" s="14">
        <v>2002</v>
      </c>
      <c r="J253" s="14">
        <v>26</v>
      </c>
      <c r="O253" s="14">
        <v>1</v>
      </c>
      <c r="Q253" s="14" t="s">
        <v>411</v>
      </c>
      <c r="R253" s="14" t="s">
        <v>466</v>
      </c>
      <c r="S253" s="14" t="s">
        <v>467</v>
      </c>
      <c r="W253" s="14" t="s">
        <v>439</v>
      </c>
      <c r="AA253" s="14">
        <v>7.0000000000000007E-2</v>
      </c>
      <c r="AB253" s="14">
        <v>1.46</v>
      </c>
      <c r="AC253" s="14">
        <v>20.857142857142854</v>
      </c>
      <c r="AD253" s="15"/>
      <c r="AJ253" s="15"/>
      <c r="AW253" s="13" t="s">
        <v>844</v>
      </c>
      <c r="AX253" s="14" t="s">
        <v>718</v>
      </c>
      <c r="AY253" s="14">
        <v>1</v>
      </c>
      <c r="AZ253" s="14" t="s">
        <v>869</v>
      </c>
      <c r="BA253" s="14">
        <v>2005</v>
      </c>
      <c r="BH253" s="15"/>
      <c r="BI253" s="14" t="s">
        <v>472</v>
      </c>
      <c r="BJ253" s="14" t="s">
        <v>393</v>
      </c>
      <c r="BU253" s="14" t="s">
        <v>194</v>
      </c>
      <c r="BV253" s="14" t="s">
        <v>302</v>
      </c>
      <c r="BW253" s="36">
        <v>252</v>
      </c>
      <c r="BX253" s="3"/>
      <c r="BY253" s="3"/>
      <c r="BZ253" s="3"/>
      <c r="CA253" s="3"/>
      <c r="CB253" s="3"/>
    </row>
    <row r="254" spans="1:80" s="14" customFormat="1">
      <c r="A254" s="14" t="s">
        <v>502</v>
      </c>
      <c r="C254" s="14" t="s">
        <v>461</v>
      </c>
      <c r="D254" s="14">
        <v>-36.2667</v>
      </c>
      <c r="E254" s="14">
        <v>174.8</v>
      </c>
      <c r="F254" s="14">
        <v>5.4916</v>
      </c>
      <c r="G254" s="14">
        <v>1976</v>
      </c>
      <c r="H254" s="14">
        <v>1976</v>
      </c>
      <c r="I254" s="14">
        <v>2002</v>
      </c>
      <c r="J254" s="14">
        <v>26</v>
      </c>
      <c r="O254" s="14">
        <v>1</v>
      </c>
      <c r="Q254" s="14" t="s">
        <v>475</v>
      </c>
      <c r="R254" s="14" t="s">
        <v>212</v>
      </c>
      <c r="S254" s="14" t="s">
        <v>464</v>
      </c>
      <c r="V254" s="14" t="s">
        <v>183</v>
      </c>
      <c r="W254" s="14" t="s">
        <v>465</v>
      </c>
      <c r="X254" s="14" t="s">
        <v>180</v>
      </c>
      <c r="AA254" s="14">
        <v>0.63</v>
      </c>
      <c r="AB254" s="14">
        <v>11.7</v>
      </c>
      <c r="AC254" s="14">
        <v>18.571428571428569</v>
      </c>
      <c r="AD254" s="15"/>
      <c r="AJ254" s="15"/>
      <c r="AW254" s="13" t="s">
        <v>844</v>
      </c>
      <c r="AX254" s="14" t="s">
        <v>718</v>
      </c>
      <c r="AY254" s="14">
        <v>1</v>
      </c>
      <c r="BA254" s="14">
        <v>2005</v>
      </c>
      <c r="BH254" s="15"/>
      <c r="BI254" s="14" t="s">
        <v>472</v>
      </c>
      <c r="BJ254" s="14" t="s">
        <v>393</v>
      </c>
      <c r="BR254" s="14">
        <v>3.3</v>
      </c>
      <c r="BS254" s="14">
        <v>130</v>
      </c>
      <c r="BT254" s="14" t="s">
        <v>177</v>
      </c>
      <c r="BU254" s="14" t="s">
        <v>194</v>
      </c>
      <c r="BV254" s="14" t="s">
        <v>301</v>
      </c>
      <c r="BW254" s="36">
        <v>253</v>
      </c>
      <c r="BX254" s="3"/>
      <c r="BY254" s="3"/>
      <c r="BZ254" s="3"/>
      <c r="CA254" s="3"/>
      <c r="CB254" s="3"/>
    </row>
    <row r="255" spans="1:80" s="14" customFormat="1">
      <c r="A255" s="14" t="s">
        <v>502</v>
      </c>
      <c r="C255" s="14" t="s">
        <v>461</v>
      </c>
      <c r="D255" s="14">
        <v>-36.2667</v>
      </c>
      <c r="E255" s="14">
        <v>174.8</v>
      </c>
      <c r="F255" s="14">
        <v>5.4916</v>
      </c>
      <c r="G255" s="14">
        <v>1976</v>
      </c>
      <c r="H255" s="14">
        <v>1976</v>
      </c>
      <c r="I255" s="14">
        <v>2002</v>
      </c>
      <c r="J255" s="14">
        <v>26</v>
      </c>
      <c r="O255" s="14">
        <v>1</v>
      </c>
      <c r="Q255" s="14" t="s">
        <v>846</v>
      </c>
      <c r="R255" s="14" t="s">
        <v>850</v>
      </c>
      <c r="S255" s="14" t="s">
        <v>851</v>
      </c>
      <c r="V255" s="14" t="s">
        <v>184</v>
      </c>
      <c r="W255" s="14" t="s">
        <v>439</v>
      </c>
      <c r="X255" s="14" t="s">
        <v>537</v>
      </c>
      <c r="AA255" s="14">
        <v>0.37</v>
      </c>
      <c r="AB255" s="14">
        <v>0</v>
      </c>
      <c r="AC255" s="14">
        <v>0</v>
      </c>
      <c r="AD255" s="15"/>
      <c r="AG255" s="14">
        <v>0.36</v>
      </c>
      <c r="AH255" s="14">
        <v>0</v>
      </c>
      <c r="AI255" s="14">
        <v>0</v>
      </c>
      <c r="AJ255" s="15"/>
      <c r="AW255" s="13" t="s">
        <v>844</v>
      </c>
      <c r="AX255" s="14" t="s">
        <v>718</v>
      </c>
      <c r="AY255" s="14">
        <v>1</v>
      </c>
      <c r="BA255" s="14">
        <v>2005</v>
      </c>
      <c r="BH255" s="15"/>
      <c r="BI255" s="14" t="s">
        <v>472</v>
      </c>
      <c r="BJ255" s="14" t="s">
        <v>393</v>
      </c>
      <c r="BU255" s="14" t="s">
        <v>305</v>
      </c>
      <c r="BV255" s="14" t="s">
        <v>302</v>
      </c>
      <c r="BW255" s="36">
        <v>254</v>
      </c>
      <c r="BX255" s="3"/>
      <c r="BY255" s="3"/>
      <c r="BZ255" s="3"/>
      <c r="CA255" s="3"/>
      <c r="CB255" s="3"/>
    </row>
    <row r="256" spans="1:80" s="14" customFormat="1">
      <c r="A256" s="14" t="s">
        <v>502</v>
      </c>
      <c r="C256" s="14" t="s">
        <v>461</v>
      </c>
      <c r="D256" s="14">
        <v>-36.2667</v>
      </c>
      <c r="E256" s="14">
        <v>174.8</v>
      </c>
      <c r="F256" s="14">
        <v>5.4916</v>
      </c>
      <c r="G256" s="14">
        <v>1976</v>
      </c>
      <c r="H256" s="14">
        <v>1976</v>
      </c>
      <c r="I256" s="14">
        <v>2002</v>
      </c>
      <c r="J256" s="14">
        <v>26</v>
      </c>
      <c r="O256" s="14">
        <v>1</v>
      </c>
      <c r="Q256" s="14" t="s">
        <v>846</v>
      </c>
      <c r="R256" s="14" t="s">
        <v>852</v>
      </c>
      <c r="S256" s="14" t="s">
        <v>853</v>
      </c>
      <c r="V256" s="14" t="s">
        <v>184</v>
      </c>
      <c r="W256" s="14" t="s">
        <v>439</v>
      </c>
      <c r="X256" s="14" t="s">
        <v>537</v>
      </c>
      <c r="AA256" s="14">
        <v>0.95</v>
      </c>
      <c r="AB256" s="14">
        <v>0.04</v>
      </c>
      <c r="AC256" s="14">
        <v>4.2105263157894743E-2</v>
      </c>
      <c r="AD256" s="15"/>
      <c r="AG256" s="14">
        <v>1.7</v>
      </c>
      <c r="AH256" s="14">
        <v>0.2</v>
      </c>
      <c r="AI256" s="14">
        <v>0.11764705882352942</v>
      </c>
      <c r="AJ256" s="15"/>
      <c r="AW256" s="13" t="s">
        <v>844</v>
      </c>
      <c r="AX256" s="14" t="s">
        <v>718</v>
      </c>
      <c r="AY256" s="14">
        <v>1</v>
      </c>
      <c r="BA256" s="14">
        <v>2005</v>
      </c>
      <c r="BH256" s="15"/>
      <c r="BI256" s="14" t="s">
        <v>472</v>
      </c>
      <c r="BJ256" s="14" t="s">
        <v>393</v>
      </c>
      <c r="BU256" s="14" t="s">
        <v>305</v>
      </c>
      <c r="BV256" s="14" t="s">
        <v>302</v>
      </c>
      <c r="BW256" s="36">
        <v>255</v>
      </c>
      <c r="BX256" s="3"/>
      <c r="BY256" s="3"/>
      <c r="BZ256" s="3"/>
      <c r="CA256" s="3"/>
      <c r="CB256" s="3"/>
    </row>
    <row r="257" spans="1:80" s="16" customFormat="1">
      <c r="A257" s="14" t="s">
        <v>502</v>
      </c>
      <c r="B257" s="14"/>
      <c r="C257" s="14" t="s">
        <v>461</v>
      </c>
      <c r="D257" s="14">
        <v>-36.2667</v>
      </c>
      <c r="E257" s="14">
        <v>174.8</v>
      </c>
      <c r="F257" s="14">
        <v>5.4916</v>
      </c>
      <c r="G257" s="14">
        <v>1976</v>
      </c>
      <c r="H257" s="14">
        <v>1976</v>
      </c>
      <c r="I257" s="14">
        <v>2002</v>
      </c>
      <c r="J257" s="14">
        <v>26</v>
      </c>
      <c r="K257" s="14"/>
      <c r="L257" s="14"/>
      <c r="M257" s="14"/>
      <c r="N257" s="14"/>
      <c r="O257" s="14">
        <v>1</v>
      </c>
      <c r="P257" s="14"/>
      <c r="Q257" s="14" t="s">
        <v>847</v>
      </c>
      <c r="R257" s="14" t="s">
        <v>854</v>
      </c>
      <c r="S257" s="14" t="s">
        <v>855</v>
      </c>
      <c r="T257" s="14"/>
      <c r="U257" s="14"/>
      <c r="V257" s="14"/>
      <c r="W257" s="14" t="s">
        <v>439</v>
      </c>
      <c r="X257" s="14"/>
      <c r="Y257" s="14"/>
      <c r="Z257" s="14"/>
      <c r="AA257" s="14">
        <v>0.01</v>
      </c>
      <c r="AB257" s="14">
        <v>0.06</v>
      </c>
      <c r="AC257" s="14">
        <v>6</v>
      </c>
      <c r="AD257" s="15"/>
      <c r="AE257" s="14"/>
      <c r="AF257" s="14"/>
      <c r="AG257" s="14"/>
      <c r="AH257" s="14"/>
      <c r="AI257" s="14"/>
      <c r="AJ257" s="15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3" t="s">
        <v>844</v>
      </c>
      <c r="AX257" s="14" t="s">
        <v>718</v>
      </c>
      <c r="AY257" s="14">
        <v>1</v>
      </c>
      <c r="AZ257" s="14"/>
      <c r="BA257" s="14">
        <v>2005</v>
      </c>
      <c r="BB257" s="14"/>
      <c r="BC257" s="14"/>
      <c r="BD257" s="14"/>
      <c r="BE257" s="14"/>
      <c r="BF257" s="14"/>
      <c r="BG257" s="14"/>
      <c r="BH257" s="15"/>
      <c r="BI257" s="14" t="s">
        <v>472</v>
      </c>
      <c r="BJ257" s="14" t="s">
        <v>393</v>
      </c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 t="s">
        <v>194</v>
      </c>
      <c r="BV257" s="14" t="s">
        <v>302</v>
      </c>
      <c r="BW257" s="36">
        <v>256</v>
      </c>
      <c r="BX257" s="3"/>
      <c r="BY257" s="3"/>
      <c r="BZ257" s="3"/>
      <c r="CA257" s="3"/>
      <c r="CB257" s="3"/>
    </row>
    <row r="258" spans="1:80" s="14" customFormat="1">
      <c r="A258" s="14" t="s">
        <v>502</v>
      </c>
      <c r="C258" s="14" t="s">
        <v>461</v>
      </c>
      <c r="D258" s="14">
        <v>-36.2667</v>
      </c>
      <c r="E258" s="14">
        <v>174.8</v>
      </c>
      <c r="F258" s="14">
        <v>5.4916</v>
      </c>
      <c r="G258" s="14">
        <v>1976</v>
      </c>
      <c r="H258" s="14">
        <v>1976</v>
      </c>
      <c r="I258" s="14">
        <v>2002</v>
      </c>
      <c r="J258" s="14">
        <v>26</v>
      </c>
      <c r="O258" s="14">
        <v>1</v>
      </c>
      <c r="Q258" s="14" t="s">
        <v>846</v>
      </c>
      <c r="R258" s="14" t="s">
        <v>856</v>
      </c>
      <c r="S258" s="14" t="s">
        <v>857</v>
      </c>
      <c r="V258" s="14" t="s">
        <v>184</v>
      </c>
      <c r="W258" s="14" t="s">
        <v>439</v>
      </c>
      <c r="X258" s="14" t="s">
        <v>537</v>
      </c>
      <c r="AA258" s="14">
        <v>0</v>
      </c>
      <c r="AB258" s="14">
        <v>0.01</v>
      </c>
      <c r="AC258" s="14" t="s">
        <v>205</v>
      </c>
      <c r="AD258" s="15"/>
      <c r="AJ258" s="15"/>
      <c r="AW258" s="13" t="s">
        <v>844</v>
      </c>
      <c r="AX258" s="14" t="s">
        <v>718</v>
      </c>
      <c r="AY258" s="14">
        <v>1</v>
      </c>
      <c r="BA258" s="14">
        <v>2005</v>
      </c>
      <c r="BH258" s="15"/>
      <c r="BI258" s="14" t="s">
        <v>472</v>
      </c>
      <c r="BJ258" s="14" t="s">
        <v>393</v>
      </c>
      <c r="BU258" s="14" t="s">
        <v>305</v>
      </c>
      <c r="BV258" s="14" t="s">
        <v>302</v>
      </c>
      <c r="BW258" s="36">
        <v>257</v>
      </c>
      <c r="BX258" s="3"/>
      <c r="BY258" s="3"/>
      <c r="BZ258" s="3"/>
      <c r="CA258" s="3"/>
      <c r="CB258" s="3"/>
    </row>
    <row r="259" spans="1:80" s="14" customFormat="1">
      <c r="A259" s="14" t="s">
        <v>502</v>
      </c>
      <c r="C259" s="14" t="s">
        <v>461</v>
      </c>
      <c r="D259" s="14">
        <v>-36.2667</v>
      </c>
      <c r="E259" s="14">
        <v>174.8</v>
      </c>
      <c r="F259" s="14">
        <v>5.4916</v>
      </c>
      <c r="G259" s="14">
        <v>1976</v>
      </c>
      <c r="H259" s="14">
        <v>1976</v>
      </c>
      <c r="I259" s="14">
        <v>2002</v>
      </c>
      <c r="J259" s="14">
        <v>26</v>
      </c>
      <c r="O259" s="14">
        <v>1</v>
      </c>
      <c r="Q259" s="14" t="s">
        <v>847</v>
      </c>
      <c r="R259" s="14" t="s">
        <v>858</v>
      </c>
      <c r="S259" s="14" t="s">
        <v>859</v>
      </c>
      <c r="W259" s="14" t="s">
        <v>439</v>
      </c>
      <c r="AA259" s="14">
        <v>1.9</v>
      </c>
      <c r="AB259" s="14">
        <v>0.4</v>
      </c>
      <c r="AC259" s="14">
        <v>0.2105263157894737</v>
      </c>
      <c r="AD259" s="15"/>
      <c r="AG259" s="14">
        <v>1.9</v>
      </c>
      <c r="AH259" s="14">
        <v>0.38</v>
      </c>
      <c r="AI259" s="14">
        <v>0.2</v>
      </c>
      <c r="AJ259" s="15"/>
      <c r="AW259" s="13" t="s">
        <v>844</v>
      </c>
      <c r="AX259" s="14" t="s">
        <v>718</v>
      </c>
      <c r="AY259" s="14">
        <v>1</v>
      </c>
      <c r="BA259" s="14">
        <v>2005</v>
      </c>
      <c r="BH259" s="15"/>
      <c r="BI259" s="14" t="s">
        <v>472</v>
      </c>
      <c r="BJ259" s="14" t="s">
        <v>393</v>
      </c>
      <c r="BU259" s="14" t="s">
        <v>194</v>
      </c>
      <c r="BV259" s="14" t="s">
        <v>302</v>
      </c>
      <c r="BW259" s="36">
        <v>258</v>
      </c>
      <c r="BX259" s="3"/>
      <c r="BY259" s="3"/>
      <c r="BZ259" s="3"/>
      <c r="CA259" s="3"/>
      <c r="CB259" s="3"/>
    </row>
    <row r="260" spans="1:80" s="14" customFormat="1">
      <c r="A260" s="14" t="s">
        <v>502</v>
      </c>
      <c r="C260" s="14" t="s">
        <v>461</v>
      </c>
      <c r="D260" s="14">
        <v>-36.2667</v>
      </c>
      <c r="E260" s="14">
        <v>174.8</v>
      </c>
      <c r="F260" s="14">
        <v>5.4916</v>
      </c>
      <c r="G260" s="14">
        <v>1976</v>
      </c>
      <c r="H260" s="14">
        <v>1976</v>
      </c>
      <c r="I260" s="14">
        <v>2002</v>
      </c>
      <c r="J260" s="14">
        <v>26</v>
      </c>
      <c r="O260" s="14">
        <v>1</v>
      </c>
      <c r="Q260" s="14" t="s">
        <v>847</v>
      </c>
      <c r="R260" s="14" t="s">
        <v>860</v>
      </c>
      <c r="S260" s="14" t="s">
        <v>861</v>
      </c>
      <c r="W260" s="14" t="s">
        <v>439</v>
      </c>
      <c r="AA260" s="14">
        <v>0.21</v>
      </c>
      <c r="AB260" s="14">
        <v>0.03</v>
      </c>
      <c r="AC260" s="14">
        <v>0.14285714285714285</v>
      </c>
      <c r="AD260" s="15"/>
      <c r="AJ260" s="15"/>
      <c r="AW260" s="13" t="s">
        <v>844</v>
      </c>
      <c r="AX260" s="14" t="s">
        <v>718</v>
      </c>
      <c r="AY260" s="14">
        <v>1</v>
      </c>
      <c r="BA260" s="14">
        <v>2005</v>
      </c>
      <c r="BH260" s="15"/>
      <c r="BI260" s="14" t="s">
        <v>472</v>
      </c>
      <c r="BJ260" s="14" t="s">
        <v>393</v>
      </c>
      <c r="BU260" s="14" t="s">
        <v>322</v>
      </c>
      <c r="BV260" s="14" t="s">
        <v>302</v>
      </c>
      <c r="BW260" s="36">
        <v>259</v>
      </c>
      <c r="BX260" s="3"/>
      <c r="BY260" s="3"/>
      <c r="BZ260" s="3"/>
      <c r="CA260" s="3"/>
      <c r="CB260" s="3"/>
    </row>
    <row r="261" spans="1:80" s="14" customFormat="1">
      <c r="A261" s="14" t="s">
        <v>502</v>
      </c>
      <c r="C261" s="14" t="s">
        <v>461</v>
      </c>
      <c r="D261" s="14">
        <v>-36.2667</v>
      </c>
      <c r="E261" s="14">
        <v>174.8</v>
      </c>
      <c r="F261" s="14">
        <v>5.4916</v>
      </c>
      <c r="G261" s="14">
        <v>1976</v>
      </c>
      <c r="H261" s="14">
        <v>1976</v>
      </c>
      <c r="I261" s="14">
        <v>2002</v>
      </c>
      <c r="J261" s="14">
        <v>26</v>
      </c>
      <c r="O261" s="14">
        <v>1</v>
      </c>
      <c r="Q261" s="14" t="s">
        <v>848</v>
      </c>
      <c r="R261" s="14" t="s">
        <v>862</v>
      </c>
      <c r="S261" s="14" t="s">
        <v>213</v>
      </c>
      <c r="W261" s="14" t="s">
        <v>439</v>
      </c>
      <c r="AA261" s="14">
        <v>1.49</v>
      </c>
      <c r="AB261" s="14">
        <v>0.4</v>
      </c>
      <c r="AC261" s="14">
        <v>0.26845637583892618</v>
      </c>
      <c r="AD261" s="15"/>
      <c r="AG261" s="14">
        <v>1.48</v>
      </c>
      <c r="AH261" s="14">
        <v>0.37</v>
      </c>
      <c r="AI261" s="14">
        <v>0.25</v>
      </c>
      <c r="AJ261" s="15"/>
      <c r="AW261" s="13" t="s">
        <v>844</v>
      </c>
      <c r="AX261" s="14" t="s">
        <v>718</v>
      </c>
      <c r="AY261" s="14">
        <v>1</v>
      </c>
      <c r="BA261" s="14">
        <v>2005</v>
      </c>
      <c r="BH261" s="15"/>
      <c r="BI261" s="14" t="s">
        <v>472</v>
      </c>
      <c r="BJ261" s="14" t="s">
        <v>393</v>
      </c>
      <c r="BU261" s="14" t="s">
        <v>178</v>
      </c>
      <c r="BV261" s="14" t="s">
        <v>302</v>
      </c>
      <c r="BW261" s="36">
        <v>260</v>
      </c>
      <c r="BX261" s="3"/>
      <c r="BY261" s="3"/>
      <c r="BZ261" s="3"/>
      <c r="CA261" s="3"/>
      <c r="CB261" s="3"/>
    </row>
    <row r="262" spans="1:80" s="14" customFormat="1">
      <c r="A262" s="14" t="s">
        <v>502</v>
      </c>
      <c r="C262" s="14" t="s">
        <v>461</v>
      </c>
      <c r="D262" s="14">
        <v>-36.2667</v>
      </c>
      <c r="E262" s="14">
        <v>174.8</v>
      </c>
      <c r="F262" s="14">
        <v>5.4916</v>
      </c>
      <c r="G262" s="14">
        <v>1976</v>
      </c>
      <c r="H262" s="14">
        <v>1976</v>
      </c>
      <c r="I262" s="14">
        <v>2002</v>
      </c>
      <c r="J262" s="14">
        <v>26</v>
      </c>
      <c r="O262" s="14">
        <v>1</v>
      </c>
      <c r="Q262" s="14" t="s">
        <v>849</v>
      </c>
      <c r="R262" s="14" t="s">
        <v>863</v>
      </c>
      <c r="S262" s="14" t="s">
        <v>864</v>
      </c>
      <c r="W262" s="14" t="s">
        <v>439</v>
      </c>
      <c r="AA262" s="14">
        <v>0</v>
      </c>
      <c r="AB262" s="14">
        <v>0.12</v>
      </c>
      <c r="AC262" s="14" t="s">
        <v>205</v>
      </c>
      <c r="AD262" s="15"/>
      <c r="AJ262" s="15"/>
      <c r="AW262" s="13" t="s">
        <v>844</v>
      </c>
      <c r="AX262" s="14" t="s">
        <v>718</v>
      </c>
      <c r="AY262" s="14">
        <v>1</v>
      </c>
      <c r="BA262" s="14">
        <v>2005</v>
      </c>
      <c r="BH262" s="15"/>
      <c r="BI262" s="14" t="s">
        <v>472</v>
      </c>
      <c r="BJ262" s="14" t="s">
        <v>393</v>
      </c>
      <c r="BV262" s="14" t="s">
        <v>302</v>
      </c>
      <c r="BW262" s="36">
        <v>261</v>
      </c>
      <c r="BX262" s="3"/>
      <c r="BY262" s="3"/>
      <c r="BZ262" s="3"/>
      <c r="CA262" s="3"/>
      <c r="CB262" s="3"/>
    </row>
    <row r="263" spans="1:80" s="16" customFormat="1">
      <c r="A263" s="14" t="s">
        <v>502</v>
      </c>
      <c r="B263" s="14"/>
      <c r="C263" s="14" t="s">
        <v>461</v>
      </c>
      <c r="D263" s="14">
        <v>-36.2667</v>
      </c>
      <c r="E263" s="14">
        <v>174.8</v>
      </c>
      <c r="F263" s="14">
        <v>5.4916</v>
      </c>
      <c r="G263" s="14">
        <v>1976</v>
      </c>
      <c r="H263" s="14">
        <v>1976</v>
      </c>
      <c r="I263" s="14">
        <v>2002</v>
      </c>
      <c r="J263" s="14">
        <v>26</v>
      </c>
      <c r="K263" s="14"/>
      <c r="L263" s="14"/>
      <c r="M263" s="14"/>
      <c r="N263" s="14"/>
      <c r="O263" s="14">
        <v>1</v>
      </c>
      <c r="P263" s="14"/>
      <c r="Q263" s="14" t="s">
        <v>848</v>
      </c>
      <c r="R263" s="14" t="s">
        <v>865</v>
      </c>
      <c r="S263" s="14" t="s">
        <v>866</v>
      </c>
      <c r="T263" s="14"/>
      <c r="U263" s="14"/>
      <c r="V263" s="14"/>
      <c r="W263" s="14" t="s">
        <v>439</v>
      </c>
      <c r="X263" s="14"/>
      <c r="Y263" s="14"/>
      <c r="Z263" s="14"/>
      <c r="AA263" s="14">
        <v>0.01</v>
      </c>
      <c r="AB263" s="14">
        <v>0.06</v>
      </c>
      <c r="AC263" s="14">
        <v>6</v>
      </c>
      <c r="AD263" s="15"/>
      <c r="AE263" s="14"/>
      <c r="AF263" s="14"/>
      <c r="AG263" s="14"/>
      <c r="AH263" s="14"/>
      <c r="AI263" s="14"/>
      <c r="AJ263" s="15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3" t="s">
        <v>844</v>
      </c>
      <c r="AX263" s="14" t="s">
        <v>718</v>
      </c>
      <c r="AY263" s="14">
        <v>1</v>
      </c>
      <c r="AZ263" s="14"/>
      <c r="BA263" s="14">
        <v>2005</v>
      </c>
      <c r="BB263" s="14"/>
      <c r="BC263" s="14"/>
      <c r="BD263" s="14"/>
      <c r="BE263" s="14"/>
      <c r="BF263" s="14"/>
      <c r="BG263" s="14"/>
      <c r="BH263" s="15"/>
      <c r="BI263" s="14" t="s">
        <v>472</v>
      </c>
      <c r="BJ263" s="14" t="s">
        <v>393</v>
      </c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 t="s">
        <v>194</v>
      </c>
      <c r="BV263" s="14" t="s">
        <v>302</v>
      </c>
      <c r="BW263" s="36">
        <v>262</v>
      </c>
      <c r="BX263" s="3"/>
      <c r="BY263" s="3"/>
      <c r="BZ263" s="3"/>
      <c r="CA263" s="3"/>
      <c r="CB263" s="3"/>
    </row>
    <row r="264" spans="1:80" s="14" customFormat="1">
      <c r="A264" s="14" t="s">
        <v>502</v>
      </c>
      <c r="C264" s="14" t="s">
        <v>461</v>
      </c>
      <c r="D264" s="14">
        <v>-36.2667</v>
      </c>
      <c r="E264" s="14">
        <v>174.8</v>
      </c>
      <c r="F264" s="14">
        <v>5.4916</v>
      </c>
      <c r="G264" s="14">
        <v>1976</v>
      </c>
      <c r="H264" s="14">
        <v>1976</v>
      </c>
      <c r="I264" s="14">
        <v>2002</v>
      </c>
      <c r="J264" s="14">
        <v>26</v>
      </c>
      <c r="O264" s="14">
        <v>1</v>
      </c>
      <c r="Q264" s="14" t="s">
        <v>468</v>
      </c>
      <c r="R264" s="14" t="s">
        <v>867</v>
      </c>
      <c r="S264" s="14" t="s">
        <v>868</v>
      </c>
      <c r="W264" s="14" t="s">
        <v>439</v>
      </c>
      <c r="AD264" s="15"/>
      <c r="AG264" s="14">
        <v>0.1</v>
      </c>
      <c r="AH264" s="14">
        <v>0</v>
      </c>
      <c r="AI264" s="14">
        <v>0</v>
      </c>
      <c r="AJ264" s="15"/>
      <c r="AW264" s="13" t="s">
        <v>844</v>
      </c>
      <c r="AX264" s="14" t="s">
        <v>718</v>
      </c>
      <c r="AY264" s="14">
        <v>1</v>
      </c>
      <c r="BA264" s="14">
        <v>2005</v>
      </c>
      <c r="BH264" s="15"/>
      <c r="BI264" s="14" t="s">
        <v>472</v>
      </c>
      <c r="BJ264" s="14" t="s">
        <v>393</v>
      </c>
      <c r="BU264" s="14" t="s">
        <v>323</v>
      </c>
      <c r="BV264" s="14" t="s">
        <v>302</v>
      </c>
      <c r="BW264" s="36">
        <v>263</v>
      </c>
      <c r="BX264" s="3"/>
      <c r="BY264" s="3"/>
      <c r="BZ264" s="3"/>
      <c r="CA264" s="3"/>
      <c r="CB264" s="3"/>
    </row>
    <row r="265" spans="1:80">
      <c r="A265" s="16" t="s">
        <v>502</v>
      </c>
      <c r="B265" s="16"/>
      <c r="C265" s="16" t="s">
        <v>461</v>
      </c>
      <c r="D265" s="16">
        <v>-36.2667</v>
      </c>
      <c r="E265" s="16">
        <v>174.8</v>
      </c>
      <c r="F265" s="16">
        <v>5.4916</v>
      </c>
      <c r="G265" s="16">
        <v>1976</v>
      </c>
      <c r="H265" s="16">
        <v>1976</v>
      </c>
      <c r="I265" s="16">
        <v>2002</v>
      </c>
      <c r="J265" s="16">
        <v>26</v>
      </c>
      <c r="K265" s="16"/>
      <c r="L265" s="16"/>
      <c r="M265" s="16"/>
      <c r="N265" s="16"/>
      <c r="O265" s="16"/>
      <c r="P265" s="16"/>
      <c r="Q265" s="16" t="s">
        <v>651</v>
      </c>
      <c r="R265" s="16" t="s">
        <v>913</v>
      </c>
      <c r="S265" s="16"/>
      <c r="T265" s="16" t="s">
        <v>393</v>
      </c>
      <c r="U265" s="16"/>
      <c r="V265" s="16"/>
      <c r="W265" s="16"/>
      <c r="X265" s="16"/>
      <c r="Y265" s="16"/>
      <c r="Z265" s="16"/>
      <c r="AA265" s="16"/>
      <c r="AB265" s="16"/>
      <c r="AC265" s="16">
        <v>5.7880573918016509</v>
      </c>
      <c r="AD265" s="17"/>
      <c r="AE265" s="16"/>
      <c r="AF265" s="16"/>
      <c r="AG265" s="16"/>
      <c r="AH265" s="16"/>
      <c r="AI265" s="16">
        <v>0.11352941176470588</v>
      </c>
      <c r="AJ265" s="17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8" t="s">
        <v>844</v>
      </c>
      <c r="AX265" s="16"/>
      <c r="AY265" s="16">
        <v>1</v>
      </c>
      <c r="AZ265" s="16"/>
      <c r="BA265" s="16">
        <v>2005</v>
      </c>
      <c r="BB265" s="16"/>
      <c r="BC265" s="16"/>
      <c r="BD265" s="16"/>
      <c r="BE265" s="16"/>
      <c r="BF265" s="16"/>
      <c r="BG265" s="16"/>
      <c r="BH265" s="17"/>
      <c r="BI265" s="16" t="s">
        <v>472</v>
      </c>
      <c r="BJ265" s="16"/>
      <c r="BK265" s="16"/>
      <c r="BL265" s="16" t="s">
        <v>393</v>
      </c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36">
        <v>264</v>
      </c>
    </row>
    <row r="266" spans="1:80" s="14" customFormat="1">
      <c r="A266" s="14" t="s">
        <v>845</v>
      </c>
      <c r="C266" s="14" t="s">
        <v>461</v>
      </c>
      <c r="D266" s="14">
        <v>-36.83</v>
      </c>
      <c r="E266" s="14">
        <v>175.82</v>
      </c>
      <c r="F266" s="14">
        <v>8.4</v>
      </c>
      <c r="G266" s="14">
        <v>1993</v>
      </c>
      <c r="H266" s="14">
        <v>1993</v>
      </c>
      <c r="I266" s="14">
        <v>2002</v>
      </c>
      <c r="J266" s="14">
        <v>9</v>
      </c>
      <c r="O266" s="14">
        <v>1</v>
      </c>
      <c r="Q266" s="14" t="s">
        <v>411</v>
      </c>
      <c r="R266" s="14" t="s">
        <v>466</v>
      </c>
      <c r="S266" s="14" t="s">
        <v>467</v>
      </c>
      <c r="W266" s="14" t="s">
        <v>439</v>
      </c>
      <c r="AA266" s="14">
        <v>0.03</v>
      </c>
      <c r="AB266" s="14">
        <v>1.41</v>
      </c>
      <c r="AC266" s="14">
        <v>47</v>
      </c>
      <c r="AD266" s="15"/>
      <c r="AJ266" s="15"/>
      <c r="AW266" s="13" t="s">
        <v>844</v>
      </c>
      <c r="AX266" s="14" t="s">
        <v>718</v>
      </c>
      <c r="AY266" s="14">
        <v>1</v>
      </c>
      <c r="AZ266" s="14" t="s">
        <v>869</v>
      </c>
      <c r="BA266" s="14">
        <v>2005</v>
      </c>
      <c r="BH266" s="15"/>
      <c r="BI266" s="14" t="s">
        <v>472</v>
      </c>
      <c r="BJ266" s="14" t="s">
        <v>393</v>
      </c>
      <c r="BU266" s="14" t="s">
        <v>194</v>
      </c>
      <c r="BV266" s="14" t="s">
        <v>302</v>
      </c>
      <c r="BW266" s="36">
        <v>265</v>
      </c>
      <c r="BX266" s="3"/>
      <c r="BY266" s="3"/>
      <c r="BZ266" s="3"/>
      <c r="CA266" s="3"/>
      <c r="CB266" s="3"/>
    </row>
    <row r="267" spans="1:80" s="14" customFormat="1">
      <c r="A267" s="14" t="s">
        <v>845</v>
      </c>
      <c r="C267" s="14" t="s">
        <v>461</v>
      </c>
      <c r="D267" s="14">
        <v>-36.83</v>
      </c>
      <c r="E267" s="14">
        <v>175.82</v>
      </c>
      <c r="F267" s="14">
        <v>8.4</v>
      </c>
      <c r="G267" s="14">
        <v>1993</v>
      </c>
      <c r="H267" s="14">
        <v>1993</v>
      </c>
      <c r="I267" s="14">
        <v>2002</v>
      </c>
      <c r="J267" s="14">
        <v>9</v>
      </c>
      <c r="O267" s="14">
        <v>1</v>
      </c>
      <c r="Q267" s="14" t="s">
        <v>475</v>
      </c>
      <c r="R267" s="14" t="s">
        <v>212</v>
      </c>
      <c r="S267" s="14" t="s">
        <v>464</v>
      </c>
      <c r="V267" s="14" t="s">
        <v>183</v>
      </c>
      <c r="W267" s="14" t="s">
        <v>465</v>
      </c>
      <c r="X267" s="14" t="s">
        <v>180</v>
      </c>
      <c r="AA267" s="14">
        <v>0</v>
      </c>
      <c r="AB267" s="14">
        <v>0.24</v>
      </c>
      <c r="AC267" s="14" t="s">
        <v>205</v>
      </c>
      <c r="AD267" s="15"/>
      <c r="AJ267" s="15"/>
      <c r="AW267" s="13" t="s">
        <v>844</v>
      </c>
      <c r="AX267" s="14" t="s">
        <v>718</v>
      </c>
      <c r="AY267" s="14">
        <v>1</v>
      </c>
      <c r="BA267" s="14">
        <v>2005</v>
      </c>
      <c r="BH267" s="15"/>
      <c r="BI267" s="14" t="s">
        <v>472</v>
      </c>
      <c r="BJ267" s="14" t="s">
        <v>393</v>
      </c>
      <c r="BR267" s="14">
        <v>3.3</v>
      </c>
      <c r="BS267" s="14">
        <v>130</v>
      </c>
      <c r="BT267" s="14" t="s">
        <v>177</v>
      </c>
      <c r="BU267" s="14" t="s">
        <v>194</v>
      </c>
      <c r="BV267" s="14" t="s">
        <v>301</v>
      </c>
      <c r="BW267" s="36">
        <v>266</v>
      </c>
      <c r="BX267" s="3"/>
      <c r="BY267" s="3"/>
      <c r="BZ267" s="3"/>
      <c r="CA267" s="3"/>
      <c r="CB267" s="3"/>
    </row>
    <row r="268" spans="1:80" s="14" customFormat="1">
      <c r="A268" s="14" t="s">
        <v>845</v>
      </c>
      <c r="C268" s="14" t="s">
        <v>461</v>
      </c>
      <c r="D268" s="14">
        <v>-36.83</v>
      </c>
      <c r="E268" s="14">
        <v>175.82</v>
      </c>
      <c r="F268" s="14">
        <v>8.4</v>
      </c>
      <c r="G268" s="14">
        <v>1993</v>
      </c>
      <c r="H268" s="14">
        <v>1993</v>
      </c>
      <c r="I268" s="14">
        <v>2002</v>
      </c>
      <c r="J268" s="14">
        <v>9</v>
      </c>
      <c r="O268" s="14">
        <v>1</v>
      </c>
      <c r="Q268" s="14" t="s">
        <v>846</v>
      </c>
      <c r="R268" s="14" t="s">
        <v>850</v>
      </c>
      <c r="S268" s="14" t="s">
        <v>851</v>
      </c>
      <c r="V268" s="14" t="s">
        <v>184</v>
      </c>
      <c r="W268" s="14" t="s">
        <v>439</v>
      </c>
      <c r="X268" s="14" t="s">
        <v>537</v>
      </c>
      <c r="AA268" s="14">
        <v>0.38</v>
      </c>
      <c r="AB268" s="14">
        <v>0.02</v>
      </c>
      <c r="AC268" s="14">
        <v>5.2631578947368418E-2</v>
      </c>
      <c r="AD268" s="15"/>
      <c r="AG268" s="14">
        <v>0.37</v>
      </c>
      <c r="AH268" s="14">
        <v>0.02</v>
      </c>
      <c r="AI268" s="14">
        <v>5.4054054054054057E-2</v>
      </c>
      <c r="AJ268" s="15"/>
      <c r="AW268" s="13" t="s">
        <v>844</v>
      </c>
      <c r="AX268" s="14" t="s">
        <v>718</v>
      </c>
      <c r="AY268" s="14">
        <v>1</v>
      </c>
      <c r="BA268" s="14">
        <v>2005</v>
      </c>
      <c r="BH268" s="15"/>
      <c r="BI268" s="14" t="s">
        <v>472</v>
      </c>
      <c r="BJ268" s="14" t="s">
        <v>393</v>
      </c>
      <c r="BU268" s="14" t="s">
        <v>305</v>
      </c>
      <c r="BV268" s="14" t="s">
        <v>302</v>
      </c>
      <c r="BW268" s="36">
        <v>267</v>
      </c>
      <c r="BX268" s="3"/>
      <c r="BY268" s="3"/>
      <c r="BZ268" s="3"/>
      <c r="CA268" s="3"/>
      <c r="CB268" s="3"/>
    </row>
    <row r="269" spans="1:80" s="14" customFormat="1">
      <c r="A269" s="14" t="s">
        <v>845</v>
      </c>
      <c r="C269" s="14" t="s">
        <v>461</v>
      </c>
      <c r="D269" s="14">
        <v>-36.83</v>
      </c>
      <c r="E269" s="14">
        <v>175.82</v>
      </c>
      <c r="F269" s="14">
        <v>8.4</v>
      </c>
      <c r="G269" s="14">
        <v>1993</v>
      </c>
      <c r="H269" s="14">
        <v>1993</v>
      </c>
      <c r="I269" s="14">
        <v>2002</v>
      </c>
      <c r="J269" s="14">
        <v>9</v>
      </c>
      <c r="O269" s="14">
        <v>1</v>
      </c>
      <c r="Q269" s="14" t="s">
        <v>846</v>
      </c>
      <c r="R269" s="14" t="s">
        <v>852</v>
      </c>
      <c r="S269" s="14" t="s">
        <v>853</v>
      </c>
      <c r="V269" s="14" t="s">
        <v>184</v>
      </c>
      <c r="W269" s="14" t="s">
        <v>439</v>
      </c>
      <c r="X269" s="14" t="s">
        <v>537</v>
      </c>
      <c r="AA269" s="14">
        <v>0.24</v>
      </c>
      <c r="AB269" s="14">
        <v>0.08</v>
      </c>
      <c r="AC269" s="14">
        <v>0.33333333333333337</v>
      </c>
      <c r="AD269" s="15"/>
      <c r="AG269" s="14">
        <v>7</v>
      </c>
      <c r="AH269" s="14">
        <v>0.6</v>
      </c>
      <c r="AI269" s="14">
        <v>8.5714285714285715E-2</v>
      </c>
      <c r="AJ269" s="15"/>
      <c r="AW269" s="13" t="s">
        <v>844</v>
      </c>
      <c r="AX269" s="14" t="s">
        <v>718</v>
      </c>
      <c r="AY269" s="14">
        <v>1</v>
      </c>
      <c r="BA269" s="14">
        <v>2005</v>
      </c>
      <c r="BH269" s="15"/>
      <c r="BI269" s="14" t="s">
        <v>472</v>
      </c>
      <c r="BJ269" s="14" t="s">
        <v>393</v>
      </c>
      <c r="BU269" s="14" t="s">
        <v>305</v>
      </c>
      <c r="BV269" s="14" t="s">
        <v>302</v>
      </c>
      <c r="BW269" s="36">
        <v>268</v>
      </c>
      <c r="BX269" s="3"/>
      <c r="BY269" s="3"/>
      <c r="BZ269" s="3"/>
      <c r="CA269" s="3"/>
      <c r="CB269" s="3"/>
    </row>
    <row r="270" spans="1:80" s="14" customFormat="1">
      <c r="A270" s="14" t="s">
        <v>845</v>
      </c>
      <c r="C270" s="14" t="s">
        <v>461</v>
      </c>
      <c r="D270" s="14">
        <v>-36.83</v>
      </c>
      <c r="E270" s="14">
        <v>175.82</v>
      </c>
      <c r="F270" s="14">
        <v>8.4</v>
      </c>
      <c r="G270" s="14">
        <v>1993</v>
      </c>
      <c r="H270" s="14">
        <v>1993</v>
      </c>
      <c r="I270" s="14">
        <v>2002</v>
      </c>
      <c r="J270" s="14">
        <v>9</v>
      </c>
      <c r="O270" s="14">
        <v>1</v>
      </c>
      <c r="Q270" s="14" t="s">
        <v>847</v>
      </c>
      <c r="R270" s="14" t="s">
        <v>854</v>
      </c>
      <c r="S270" s="14" t="s">
        <v>855</v>
      </c>
      <c r="W270" s="14" t="s">
        <v>439</v>
      </c>
      <c r="AA270" s="14">
        <v>0.04</v>
      </c>
      <c r="AB270" s="14">
        <v>0.14000000000000001</v>
      </c>
      <c r="AC270" s="14">
        <v>3.5</v>
      </c>
      <c r="AD270" s="15"/>
      <c r="AJ270" s="15"/>
      <c r="AW270" s="13" t="s">
        <v>844</v>
      </c>
      <c r="AX270" s="14" t="s">
        <v>718</v>
      </c>
      <c r="AY270" s="14">
        <v>1</v>
      </c>
      <c r="BA270" s="14">
        <v>2005</v>
      </c>
      <c r="BH270" s="15"/>
      <c r="BI270" s="14" t="s">
        <v>472</v>
      </c>
      <c r="BJ270" s="14" t="s">
        <v>393</v>
      </c>
      <c r="BU270" s="14" t="s">
        <v>194</v>
      </c>
      <c r="BV270" s="14" t="s">
        <v>302</v>
      </c>
      <c r="BW270" s="36">
        <v>269</v>
      </c>
      <c r="BX270" s="3"/>
      <c r="BY270" s="3"/>
      <c r="BZ270" s="3"/>
      <c r="CA270" s="3"/>
      <c r="CB270" s="3"/>
    </row>
    <row r="271" spans="1:80" s="14" customFormat="1">
      <c r="A271" s="14" t="s">
        <v>845</v>
      </c>
      <c r="C271" s="14" t="s">
        <v>461</v>
      </c>
      <c r="D271" s="14">
        <v>-36.83</v>
      </c>
      <c r="E271" s="14">
        <v>175.82</v>
      </c>
      <c r="F271" s="14">
        <v>8.4</v>
      </c>
      <c r="G271" s="14">
        <v>1993</v>
      </c>
      <c r="H271" s="14">
        <v>1993</v>
      </c>
      <c r="I271" s="14">
        <v>2002</v>
      </c>
      <c r="J271" s="14">
        <v>9</v>
      </c>
      <c r="O271" s="14">
        <v>1</v>
      </c>
      <c r="Q271" s="14" t="s">
        <v>846</v>
      </c>
      <c r="R271" s="14" t="s">
        <v>856</v>
      </c>
      <c r="S271" s="14" t="s">
        <v>857</v>
      </c>
      <c r="V271" s="14" t="s">
        <v>184</v>
      </c>
      <c r="W271" s="14" t="s">
        <v>439</v>
      </c>
      <c r="X271" s="14" t="s">
        <v>537</v>
      </c>
      <c r="AA271" s="14">
        <v>0.19</v>
      </c>
      <c r="AB271" s="14">
        <v>0.03</v>
      </c>
      <c r="AC271" s="14">
        <v>0.15789473684210525</v>
      </c>
      <c r="AD271" s="15"/>
      <c r="AJ271" s="15"/>
      <c r="AW271" s="13" t="s">
        <v>844</v>
      </c>
      <c r="AX271" s="14" t="s">
        <v>718</v>
      </c>
      <c r="AY271" s="14">
        <v>1</v>
      </c>
      <c r="BA271" s="14">
        <v>2005</v>
      </c>
      <c r="BH271" s="15"/>
      <c r="BI271" s="14" t="s">
        <v>472</v>
      </c>
      <c r="BJ271" s="14" t="s">
        <v>393</v>
      </c>
      <c r="BU271" s="14" t="s">
        <v>305</v>
      </c>
      <c r="BV271" s="14" t="s">
        <v>302</v>
      </c>
      <c r="BW271" s="36">
        <v>270</v>
      </c>
      <c r="BX271" s="3"/>
      <c r="BY271" s="3"/>
      <c r="BZ271" s="3"/>
      <c r="CA271" s="3"/>
      <c r="CB271" s="3"/>
    </row>
    <row r="272" spans="1:80" s="14" customFormat="1">
      <c r="A272" s="14" t="s">
        <v>845</v>
      </c>
      <c r="C272" s="14" t="s">
        <v>461</v>
      </c>
      <c r="D272" s="14">
        <v>-36.83</v>
      </c>
      <c r="E272" s="14">
        <v>175.82</v>
      </c>
      <c r="F272" s="14">
        <v>8.4</v>
      </c>
      <c r="G272" s="14">
        <v>1993</v>
      </c>
      <c r="H272" s="14">
        <v>1993</v>
      </c>
      <c r="I272" s="14">
        <v>2002</v>
      </c>
      <c r="J272" s="14">
        <v>9</v>
      </c>
      <c r="O272" s="14">
        <v>1</v>
      </c>
      <c r="Q272" s="14" t="s">
        <v>847</v>
      </c>
      <c r="R272" s="14" t="s">
        <v>858</v>
      </c>
      <c r="S272" s="14" t="s">
        <v>859</v>
      </c>
      <c r="W272" s="14" t="s">
        <v>439</v>
      </c>
      <c r="AA272" s="14">
        <v>0.15</v>
      </c>
      <c r="AB272" s="14">
        <v>1.81</v>
      </c>
      <c r="AC272" s="14">
        <v>12.066666666666668</v>
      </c>
      <c r="AD272" s="15"/>
      <c r="AG272" s="14">
        <v>0.13</v>
      </c>
      <c r="AH272" s="14">
        <v>1.82</v>
      </c>
      <c r="AI272" s="14">
        <v>14</v>
      </c>
      <c r="AJ272" s="15"/>
      <c r="AW272" s="13" t="s">
        <v>844</v>
      </c>
      <c r="AX272" s="14" t="s">
        <v>718</v>
      </c>
      <c r="AY272" s="14">
        <v>1</v>
      </c>
      <c r="BA272" s="14">
        <v>2005</v>
      </c>
      <c r="BH272" s="15"/>
      <c r="BI272" s="14" t="s">
        <v>472</v>
      </c>
      <c r="BJ272" s="14" t="s">
        <v>393</v>
      </c>
      <c r="BU272" s="14" t="s">
        <v>194</v>
      </c>
      <c r="BV272" s="14" t="s">
        <v>302</v>
      </c>
      <c r="BW272" s="36">
        <v>271</v>
      </c>
      <c r="BX272" s="3"/>
      <c r="BY272" s="3"/>
      <c r="BZ272" s="3"/>
      <c r="CA272" s="3"/>
      <c r="CB272" s="3"/>
    </row>
    <row r="273" spans="1:80" s="14" customFormat="1">
      <c r="A273" s="14" t="s">
        <v>845</v>
      </c>
      <c r="C273" s="14" t="s">
        <v>461</v>
      </c>
      <c r="D273" s="14">
        <v>-36.83</v>
      </c>
      <c r="E273" s="14">
        <v>175.82</v>
      </c>
      <c r="F273" s="14">
        <v>8.4</v>
      </c>
      <c r="G273" s="14">
        <v>1993</v>
      </c>
      <c r="H273" s="14">
        <v>1993</v>
      </c>
      <c r="I273" s="14">
        <v>2002</v>
      </c>
      <c r="J273" s="14">
        <v>9</v>
      </c>
      <c r="O273" s="14">
        <v>1</v>
      </c>
      <c r="Q273" s="14" t="s">
        <v>847</v>
      </c>
      <c r="R273" s="14" t="s">
        <v>860</v>
      </c>
      <c r="S273" s="14" t="s">
        <v>861</v>
      </c>
      <c r="W273" s="14" t="s">
        <v>439</v>
      </c>
      <c r="AA273" s="14">
        <v>0</v>
      </c>
      <c r="AB273" s="14">
        <v>0.03</v>
      </c>
      <c r="AC273" s="14" t="s">
        <v>205</v>
      </c>
      <c r="AD273" s="15"/>
      <c r="AJ273" s="15"/>
      <c r="AW273" s="13" t="s">
        <v>844</v>
      </c>
      <c r="AX273" s="14" t="s">
        <v>718</v>
      </c>
      <c r="AY273" s="14">
        <v>1</v>
      </c>
      <c r="BA273" s="14">
        <v>2005</v>
      </c>
      <c r="BH273" s="15"/>
      <c r="BI273" s="14" t="s">
        <v>472</v>
      </c>
      <c r="BJ273" s="14" t="s">
        <v>393</v>
      </c>
      <c r="BU273" s="14" t="s">
        <v>322</v>
      </c>
      <c r="BV273" s="14" t="s">
        <v>302</v>
      </c>
      <c r="BW273" s="36">
        <v>272</v>
      </c>
      <c r="BX273" s="3"/>
      <c r="BY273" s="3"/>
      <c r="BZ273" s="3"/>
      <c r="CA273" s="3"/>
      <c r="CB273" s="3"/>
    </row>
    <row r="274" spans="1:80" s="14" customFormat="1">
      <c r="A274" s="14" t="s">
        <v>845</v>
      </c>
      <c r="C274" s="14" t="s">
        <v>461</v>
      </c>
      <c r="D274" s="14">
        <v>-36.83</v>
      </c>
      <c r="E274" s="14">
        <v>175.82</v>
      </c>
      <c r="F274" s="14">
        <v>8.4</v>
      </c>
      <c r="G274" s="14">
        <v>1993</v>
      </c>
      <c r="H274" s="14">
        <v>1993</v>
      </c>
      <c r="I274" s="14">
        <v>2002</v>
      </c>
      <c r="J274" s="14">
        <v>9</v>
      </c>
      <c r="O274" s="14">
        <v>1</v>
      </c>
      <c r="Q274" s="14" t="s">
        <v>848</v>
      </c>
      <c r="R274" s="14" t="s">
        <v>862</v>
      </c>
      <c r="S274" s="14" t="s">
        <v>213</v>
      </c>
      <c r="W274" s="14" t="s">
        <v>439</v>
      </c>
      <c r="AA274" s="14">
        <v>0.5</v>
      </c>
      <c r="AB274" s="14">
        <v>0.88</v>
      </c>
      <c r="AC274" s="14">
        <v>1.76</v>
      </c>
      <c r="AD274" s="15"/>
      <c r="AG274" s="14">
        <v>0.48</v>
      </c>
      <c r="AH274" s="14">
        <v>0.85</v>
      </c>
      <c r="AI274" s="14">
        <v>1.7708333333333333</v>
      </c>
      <c r="AJ274" s="15"/>
      <c r="AW274" s="13" t="s">
        <v>844</v>
      </c>
      <c r="AX274" s="14" t="s">
        <v>718</v>
      </c>
      <c r="AY274" s="14">
        <v>1</v>
      </c>
      <c r="BA274" s="14">
        <v>2005</v>
      </c>
      <c r="BH274" s="15"/>
      <c r="BI274" s="14" t="s">
        <v>472</v>
      </c>
      <c r="BJ274" s="14" t="s">
        <v>393</v>
      </c>
      <c r="BU274" s="14" t="s">
        <v>178</v>
      </c>
      <c r="BV274" s="14" t="s">
        <v>302</v>
      </c>
      <c r="BW274" s="36">
        <v>273</v>
      </c>
      <c r="BX274" s="3"/>
      <c r="BY274" s="3"/>
      <c r="BZ274" s="3"/>
      <c r="CA274" s="3"/>
      <c r="CB274" s="3"/>
    </row>
    <row r="275" spans="1:80" s="14" customFormat="1">
      <c r="A275" s="14" t="s">
        <v>845</v>
      </c>
      <c r="C275" s="14" t="s">
        <v>461</v>
      </c>
      <c r="D275" s="14">
        <v>-36.83</v>
      </c>
      <c r="E275" s="14">
        <v>175.82</v>
      </c>
      <c r="F275" s="14">
        <v>8.4</v>
      </c>
      <c r="G275" s="14">
        <v>1993</v>
      </c>
      <c r="H275" s="14">
        <v>1993</v>
      </c>
      <c r="I275" s="14">
        <v>2002</v>
      </c>
      <c r="J275" s="14">
        <v>9</v>
      </c>
      <c r="O275" s="14">
        <v>1</v>
      </c>
      <c r="Q275" s="14" t="s">
        <v>849</v>
      </c>
      <c r="R275" s="14" t="s">
        <v>863</v>
      </c>
      <c r="S275" s="14" t="s">
        <v>864</v>
      </c>
      <c r="W275" s="14" t="s">
        <v>439</v>
      </c>
      <c r="AA275" s="14">
        <v>0.09</v>
      </c>
      <c r="AB275" s="14">
        <v>0.02</v>
      </c>
      <c r="AC275" s="14">
        <v>0.22222222222222224</v>
      </c>
      <c r="AD275" s="15"/>
      <c r="AJ275" s="15"/>
      <c r="AW275" s="13" t="s">
        <v>844</v>
      </c>
      <c r="AX275" s="14" t="s">
        <v>718</v>
      </c>
      <c r="AY275" s="14">
        <v>1</v>
      </c>
      <c r="BA275" s="14">
        <v>2005</v>
      </c>
      <c r="BH275" s="15"/>
      <c r="BI275" s="14" t="s">
        <v>472</v>
      </c>
      <c r="BJ275" s="14" t="s">
        <v>393</v>
      </c>
      <c r="BV275" s="14" t="s">
        <v>302</v>
      </c>
      <c r="BW275" s="36">
        <v>274</v>
      </c>
      <c r="BX275" s="3"/>
      <c r="BY275" s="3"/>
      <c r="BZ275" s="3"/>
      <c r="CA275" s="3"/>
      <c r="CB275" s="3"/>
    </row>
    <row r="276" spans="1:80" s="16" customFormat="1">
      <c r="A276" s="14" t="s">
        <v>845</v>
      </c>
      <c r="B276" s="14"/>
      <c r="C276" s="14" t="s">
        <v>461</v>
      </c>
      <c r="D276" s="14">
        <v>-36.83</v>
      </c>
      <c r="E276" s="14">
        <v>175.82</v>
      </c>
      <c r="F276" s="14">
        <v>8.4</v>
      </c>
      <c r="G276" s="14">
        <v>1993</v>
      </c>
      <c r="H276" s="14">
        <v>1993</v>
      </c>
      <c r="I276" s="14">
        <v>2002</v>
      </c>
      <c r="J276" s="14">
        <v>9</v>
      </c>
      <c r="K276" s="14"/>
      <c r="L276" s="14"/>
      <c r="M276" s="14"/>
      <c r="N276" s="14"/>
      <c r="O276" s="14">
        <v>1</v>
      </c>
      <c r="P276" s="14"/>
      <c r="Q276" s="14" t="s">
        <v>848</v>
      </c>
      <c r="R276" s="14" t="s">
        <v>865</v>
      </c>
      <c r="S276" s="14" t="s">
        <v>866</v>
      </c>
      <c r="T276" s="14"/>
      <c r="U276" s="14"/>
      <c r="V276" s="14"/>
      <c r="W276" s="14" t="s">
        <v>439</v>
      </c>
      <c r="X276" s="14"/>
      <c r="Y276" s="14"/>
      <c r="Z276" s="14"/>
      <c r="AA276" s="14">
        <v>0.02</v>
      </c>
      <c r="AB276" s="14">
        <v>0</v>
      </c>
      <c r="AC276" s="14">
        <v>0</v>
      </c>
      <c r="AD276" s="15"/>
      <c r="AE276" s="14"/>
      <c r="AF276" s="14"/>
      <c r="AG276" s="14"/>
      <c r="AH276" s="14"/>
      <c r="AI276" s="14"/>
      <c r="AJ276" s="15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3" t="s">
        <v>844</v>
      </c>
      <c r="AX276" s="14" t="s">
        <v>718</v>
      </c>
      <c r="AY276" s="14">
        <v>1</v>
      </c>
      <c r="AZ276" s="14"/>
      <c r="BA276" s="14">
        <v>2005</v>
      </c>
      <c r="BB276" s="14"/>
      <c r="BC276" s="14"/>
      <c r="BD276" s="14"/>
      <c r="BE276" s="14"/>
      <c r="BF276" s="14"/>
      <c r="BG276" s="14"/>
      <c r="BH276" s="15"/>
      <c r="BI276" s="14" t="s">
        <v>472</v>
      </c>
      <c r="BJ276" s="14" t="s">
        <v>393</v>
      </c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 t="s">
        <v>194</v>
      </c>
      <c r="BV276" s="14" t="s">
        <v>302</v>
      </c>
      <c r="BW276" s="36">
        <v>275</v>
      </c>
      <c r="BX276" s="3"/>
      <c r="BY276" s="3"/>
      <c r="BZ276" s="3"/>
      <c r="CA276" s="3"/>
      <c r="CB276" s="3"/>
    </row>
    <row r="277" spans="1:80" s="14" customFormat="1">
      <c r="A277" s="14" t="s">
        <v>845</v>
      </c>
      <c r="C277" s="14" t="s">
        <v>461</v>
      </c>
      <c r="D277" s="14">
        <v>-36.83</v>
      </c>
      <c r="E277" s="14">
        <v>175.82</v>
      </c>
      <c r="F277" s="14">
        <v>8.4</v>
      </c>
      <c r="G277" s="14">
        <v>1993</v>
      </c>
      <c r="H277" s="14">
        <v>1993</v>
      </c>
      <c r="I277" s="14">
        <v>2002</v>
      </c>
      <c r="J277" s="14">
        <v>9</v>
      </c>
      <c r="O277" s="14">
        <v>1</v>
      </c>
      <c r="Q277" s="14" t="s">
        <v>468</v>
      </c>
      <c r="R277" s="14" t="s">
        <v>867</v>
      </c>
      <c r="S277" s="14" t="s">
        <v>868</v>
      </c>
      <c r="W277" s="14" t="s">
        <v>439</v>
      </c>
      <c r="AD277" s="15"/>
      <c r="AG277" s="14">
        <v>0.26</v>
      </c>
      <c r="AH277" s="14">
        <v>0.44</v>
      </c>
      <c r="AI277" s="14">
        <v>1.6923076923076923</v>
      </c>
      <c r="AJ277" s="15"/>
      <c r="AW277" s="13" t="s">
        <v>844</v>
      </c>
      <c r="AX277" s="14" t="s">
        <v>718</v>
      </c>
      <c r="AY277" s="14">
        <v>1</v>
      </c>
      <c r="BA277" s="14">
        <v>2005</v>
      </c>
      <c r="BH277" s="15"/>
      <c r="BI277" s="14" t="s">
        <v>472</v>
      </c>
      <c r="BJ277" s="14" t="s">
        <v>393</v>
      </c>
      <c r="BU277" s="14" t="s">
        <v>323</v>
      </c>
      <c r="BV277" s="14" t="s">
        <v>302</v>
      </c>
      <c r="BW277" s="36">
        <v>276</v>
      </c>
      <c r="BX277" s="3"/>
      <c r="BY277" s="3"/>
      <c r="BZ277" s="3"/>
      <c r="CA277" s="3"/>
      <c r="CB277" s="3"/>
    </row>
    <row r="278" spans="1:80">
      <c r="A278" s="16" t="s">
        <v>845</v>
      </c>
      <c r="B278" s="16"/>
      <c r="C278" s="16" t="s">
        <v>461</v>
      </c>
      <c r="D278" s="16">
        <v>-36.83</v>
      </c>
      <c r="E278" s="16">
        <v>175.82</v>
      </c>
      <c r="F278" s="16">
        <v>8.4</v>
      </c>
      <c r="G278" s="16">
        <v>1993</v>
      </c>
      <c r="H278" s="16">
        <v>1993</v>
      </c>
      <c r="I278" s="16">
        <v>2002</v>
      </c>
      <c r="J278" s="16">
        <v>9</v>
      </c>
      <c r="K278" s="16"/>
      <c r="L278" s="16"/>
      <c r="M278" s="16"/>
      <c r="N278" s="16"/>
      <c r="O278" s="16">
        <v>10</v>
      </c>
      <c r="P278" s="16"/>
      <c r="Q278" s="16" t="s">
        <v>651</v>
      </c>
      <c r="R278" s="16" t="s">
        <v>763</v>
      </c>
      <c r="S278" s="16"/>
      <c r="T278" s="16" t="s">
        <v>393</v>
      </c>
      <c r="U278" s="16"/>
      <c r="V278" s="16"/>
      <c r="W278" s="16"/>
      <c r="X278" s="16"/>
      <c r="Y278" s="16"/>
      <c r="Z278" s="16"/>
      <c r="AA278" s="16"/>
      <c r="AB278" s="16"/>
      <c r="AC278" s="16">
        <v>7.2325276153346341</v>
      </c>
      <c r="AD278" s="17"/>
      <c r="AE278" s="16"/>
      <c r="AF278" s="16"/>
      <c r="AG278" s="16"/>
      <c r="AH278" s="16"/>
      <c r="AI278" s="16">
        <v>3.5205818730818734</v>
      </c>
      <c r="AJ278" s="17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 t="s">
        <v>844</v>
      </c>
      <c r="AX278" s="16"/>
      <c r="AY278" s="16">
        <v>1</v>
      </c>
      <c r="AZ278" s="16"/>
      <c r="BA278" s="16">
        <v>2005</v>
      </c>
      <c r="BB278" s="16"/>
      <c r="BC278" s="16"/>
      <c r="BD278" s="16"/>
      <c r="BE278" s="16"/>
      <c r="BF278" s="16"/>
      <c r="BG278" s="16"/>
      <c r="BH278" s="17"/>
      <c r="BI278" s="16" t="s">
        <v>472</v>
      </c>
      <c r="BJ278" s="16"/>
      <c r="BK278" s="16"/>
      <c r="BL278" s="16" t="s">
        <v>393</v>
      </c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36">
        <v>277</v>
      </c>
    </row>
    <row r="279" spans="1:80" s="16" customFormat="1">
      <c r="A279" s="14" t="s">
        <v>872</v>
      </c>
      <c r="B279" s="14" t="s">
        <v>491</v>
      </c>
      <c r="C279" s="14" t="s">
        <v>504</v>
      </c>
      <c r="D279" s="14">
        <v>38.75</v>
      </c>
      <c r="E279" s="14">
        <v>13.15</v>
      </c>
      <c r="F279" s="14">
        <v>0.65</v>
      </c>
      <c r="G279" s="14">
        <v>1986</v>
      </c>
      <c r="H279" s="14">
        <v>1991</v>
      </c>
      <c r="I279" s="14">
        <v>2003</v>
      </c>
      <c r="J279" s="14">
        <f>I279-H279</f>
        <v>12</v>
      </c>
      <c r="K279" s="14"/>
      <c r="L279" s="14"/>
      <c r="M279" s="14"/>
      <c r="N279" s="14"/>
      <c r="O279" s="14">
        <v>1</v>
      </c>
      <c r="P279" s="14"/>
      <c r="Q279" s="14" t="s">
        <v>873</v>
      </c>
      <c r="R279" s="14" t="s">
        <v>200</v>
      </c>
      <c r="S279" s="14" t="s">
        <v>874</v>
      </c>
      <c r="T279" s="14"/>
      <c r="U279" s="14"/>
      <c r="V279" s="14" t="s">
        <v>184</v>
      </c>
      <c r="W279" s="14"/>
      <c r="X279" s="14" t="s">
        <v>195</v>
      </c>
      <c r="Y279" s="14"/>
      <c r="Z279" s="14"/>
      <c r="AA279" s="14">
        <v>0.56000000000000005</v>
      </c>
      <c r="AB279" s="14">
        <v>0.22</v>
      </c>
      <c r="AC279" s="14">
        <v>0.39285714285714285</v>
      </c>
      <c r="AD279" s="15"/>
      <c r="AE279" s="14"/>
      <c r="AF279" s="14"/>
      <c r="AG279" s="14"/>
      <c r="AH279" s="14"/>
      <c r="AI279" s="14"/>
      <c r="AJ279" s="15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3" t="s">
        <v>871</v>
      </c>
      <c r="AX279" s="14"/>
      <c r="AY279" s="14">
        <v>2</v>
      </c>
      <c r="AZ279" s="14"/>
      <c r="BA279" s="14">
        <v>2006</v>
      </c>
      <c r="BB279" s="14"/>
      <c r="BC279" s="14"/>
      <c r="BD279" s="14"/>
      <c r="BE279" s="14"/>
      <c r="BF279" s="14"/>
      <c r="BG279" s="14"/>
      <c r="BH279" s="15"/>
      <c r="BI279" s="14" t="s">
        <v>472</v>
      </c>
      <c r="BJ279" s="14" t="s">
        <v>393</v>
      </c>
      <c r="BK279" s="14"/>
      <c r="BL279" s="14"/>
      <c r="BM279" s="14"/>
      <c r="BN279" s="14"/>
      <c r="BO279" s="14"/>
      <c r="BP279" s="14"/>
      <c r="BQ279" s="14"/>
      <c r="BR279" s="14">
        <v>3.5</v>
      </c>
      <c r="BS279" s="14">
        <v>13</v>
      </c>
      <c r="BT279" s="14" t="s">
        <v>177</v>
      </c>
      <c r="BU279" s="14" t="s">
        <v>178</v>
      </c>
      <c r="BV279" s="14" t="s">
        <v>301</v>
      </c>
      <c r="BW279" s="36">
        <v>278</v>
      </c>
      <c r="BX279" s="3"/>
      <c r="BY279" s="3"/>
      <c r="BZ279" s="3"/>
      <c r="CA279" s="3"/>
      <c r="CB279" s="3"/>
    </row>
    <row r="280" spans="1:80" s="14" customFormat="1">
      <c r="A280" s="14" t="s">
        <v>872</v>
      </c>
      <c r="B280" s="14" t="s">
        <v>491</v>
      </c>
      <c r="C280" s="14" t="s">
        <v>504</v>
      </c>
      <c r="D280" s="14">
        <v>38.75</v>
      </c>
      <c r="E280" s="14">
        <v>13.15</v>
      </c>
      <c r="F280" s="14">
        <v>0.65</v>
      </c>
      <c r="G280" s="14">
        <v>1986</v>
      </c>
      <c r="H280" s="14">
        <v>1991</v>
      </c>
      <c r="I280" s="14">
        <v>2003</v>
      </c>
      <c r="J280" s="14">
        <f>I280-H280</f>
        <v>12</v>
      </c>
      <c r="O280" s="14">
        <v>1</v>
      </c>
      <c r="Q280" s="14" t="s">
        <v>873</v>
      </c>
      <c r="R280" s="14" t="s">
        <v>875</v>
      </c>
      <c r="S280" s="14" t="s">
        <v>876</v>
      </c>
      <c r="V280" s="14" t="s">
        <v>184</v>
      </c>
      <c r="X280" s="14" t="s">
        <v>196</v>
      </c>
      <c r="AA280" s="14">
        <v>0.11</v>
      </c>
      <c r="AB280" s="14">
        <v>0.11</v>
      </c>
      <c r="AC280" s="14">
        <v>1</v>
      </c>
      <c r="AD280" s="15"/>
      <c r="AJ280" s="15"/>
      <c r="AW280" s="13" t="s">
        <v>871</v>
      </c>
      <c r="AY280" s="14">
        <v>2</v>
      </c>
      <c r="BA280" s="14">
        <v>2006</v>
      </c>
      <c r="BH280" s="15"/>
      <c r="BI280" s="14" t="s">
        <v>472</v>
      </c>
      <c r="BJ280" s="14" t="s">
        <v>393</v>
      </c>
      <c r="BR280" s="14">
        <v>2.9</v>
      </c>
      <c r="BS280" s="14">
        <v>30</v>
      </c>
      <c r="BT280" s="14" t="s">
        <v>177</v>
      </c>
      <c r="BU280" s="14" t="s">
        <v>178</v>
      </c>
      <c r="BV280" s="14" t="s">
        <v>301</v>
      </c>
      <c r="BW280" s="36">
        <v>279</v>
      </c>
      <c r="BX280" s="3"/>
      <c r="BY280" s="3"/>
      <c r="BZ280" s="3"/>
      <c r="CA280" s="3"/>
      <c r="CB280" s="3"/>
    </row>
    <row r="281" spans="1:80" s="14" customFormat="1">
      <c r="A281" s="14" t="s">
        <v>872</v>
      </c>
      <c r="B281" s="14" t="s">
        <v>491</v>
      </c>
      <c r="C281" s="14" t="s">
        <v>504</v>
      </c>
      <c r="D281" s="14">
        <v>38.75</v>
      </c>
      <c r="E281" s="14">
        <v>13.15</v>
      </c>
      <c r="F281" s="14">
        <v>0.65</v>
      </c>
      <c r="G281" s="14">
        <v>1986</v>
      </c>
      <c r="H281" s="14">
        <v>1991</v>
      </c>
      <c r="I281" s="14">
        <v>2003</v>
      </c>
      <c r="J281" s="14">
        <f>I281-H281</f>
        <v>12</v>
      </c>
      <c r="O281" s="14">
        <v>1</v>
      </c>
      <c r="Q281" s="14" t="s">
        <v>873</v>
      </c>
      <c r="R281" s="14" t="s">
        <v>875</v>
      </c>
      <c r="S281" s="14" t="s">
        <v>877</v>
      </c>
      <c r="V281" s="14" t="s">
        <v>184</v>
      </c>
      <c r="X281" s="14" t="s">
        <v>196</v>
      </c>
      <c r="AA281" s="14">
        <v>0.04</v>
      </c>
      <c r="AB281" s="14">
        <v>7.0000000000000007E-2</v>
      </c>
      <c r="AC281" s="14">
        <v>1.75</v>
      </c>
      <c r="AD281" s="15"/>
      <c r="AJ281" s="15"/>
      <c r="AW281" s="13" t="s">
        <v>871</v>
      </c>
      <c r="AY281" s="14">
        <v>2</v>
      </c>
      <c r="BA281" s="14">
        <v>2006</v>
      </c>
      <c r="BH281" s="15"/>
      <c r="BI281" s="14" t="s">
        <v>472</v>
      </c>
      <c r="BJ281" s="14" t="s">
        <v>393</v>
      </c>
      <c r="BR281" s="14">
        <v>2.1</v>
      </c>
      <c r="BS281" s="14">
        <v>20</v>
      </c>
      <c r="BT281" s="14" t="s">
        <v>177</v>
      </c>
      <c r="BU281" s="14" t="s">
        <v>193</v>
      </c>
      <c r="BV281" s="14" t="s">
        <v>301</v>
      </c>
      <c r="BW281" s="36">
        <v>280</v>
      </c>
      <c r="BX281" s="3"/>
      <c r="BY281" s="3"/>
      <c r="BZ281" s="3"/>
      <c r="CA281" s="3"/>
      <c r="CB281" s="3"/>
    </row>
    <row r="282" spans="1:80" s="14" customFormat="1">
      <c r="A282" s="14" t="s">
        <v>872</v>
      </c>
      <c r="B282" s="14" t="s">
        <v>491</v>
      </c>
      <c r="C282" s="14" t="s">
        <v>504</v>
      </c>
      <c r="D282" s="14">
        <v>38.75</v>
      </c>
      <c r="E282" s="14">
        <v>13.15</v>
      </c>
      <c r="F282" s="14">
        <v>0.65</v>
      </c>
      <c r="G282" s="14">
        <v>1986</v>
      </c>
      <c r="H282" s="14">
        <v>1991</v>
      </c>
      <c r="I282" s="14">
        <v>2003</v>
      </c>
      <c r="J282" s="14">
        <f>I282-H282</f>
        <v>12</v>
      </c>
      <c r="O282" s="14">
        <v>1</v>
      </c>
      <c r="Q282" s="14" t="s">
        <v>873</v>
      </c>
      <c r="R282" s="14" t="s">
        <v>875</v>
      </c>
      <c r="S282" s="14" t="s">
        <v>878</v>
      </c>
      <c r="V282" s="14" t="s">
        <v>184</v>
      </c>
      <c r="X282" s="14" t="s">
        <v>195</v>
      </c>
      <c r="AA282" s="14">
        <v>0.19</v>
      </c>
      <c r="AB282" s="14">
        <v>0.11</v>
      </c>
      <c r="AC282" s="14">
        <v>0.57894736842105265</v>
      </c>
      <c r="AD282" s="15"/>
      <c r="AJ282" s="15"/>
      <c r="AW282" s="13" t="s">
        <v>871</v>
      </c>
      <c r="AY282" s="14">
        <v>2</v>
      </c>
      <c r="BA282" s="14">
        <v>2006</v>
      </c>
      <c r="BH282" s="15"/>
      <c r="BI282" s="14" t="s">
        <v>472</v>
      </c>
      <c r="BJ282" s="14" t="s">
        <v>393</v>
      </c>
      <c r="BR282" s="14">
        <v>2.4</v>
      </c>
      <c r="BS282" s="14">
        <v>7</v>
      </c>
      <c r="BT282" s="14" t="s">
        <v>177</v>
      </c>
      <c r="BU282" s="14" t="s">
        <v>193</v>
      </c>
      <c r="BV282" s="14" t="s">
        <v>301</v>
      </c>
      <c r="BW282" s="36">
        <v>281</v>
      </c>
      <c r="BX282" s="3"/>
      <c r="BY282" s="3"/>
      <c r="BZ282" s="3"/>
      <c r="CA282" s="3"/>
      <c r="CB282" s="3"/>
    </row>
    <row r="283" spans="1:80" s="14" customFormat="1">
      <c r="A283" s="14" t="s">
        <v>872</v>
      </c>
      <c r="B283" s="14" t="s">
        <v>491</v>
      </c>
      <c r="C283" s="14" t="s">
        <v>504</v>
      </c>
      <c r="D283" s="14">
        <v>38.75</v>
      </c>
      <c r="E283" s="14">
        <v>13.15</v>
      </c>
      <c r="F283" s="14">
        <v>0.65</v>
      </c>
      <c r="G283" s="14">
        <v>1986</v>
      </c>
      <c r="H283" s="14">
        <v>1991</v>
      </c>
      <c r="I283" s="14">
        <v>2003</v>
      </c>
      <c r="J283" s="14">
        <f>I283-H283</f>
        <v>12</v>
      </c>
      <c r="O283" s="14">
        <v>1</v>
      </c>
      <c r="Q283" s="14" t="s">
        <v>879</v>
      </c>
      <c r="R283" s="14" t="s">
        <v>880</v>
      </c>
      <c r="S283" s="14" t="s">
        <v>881</v>
      </c>
      <c r="V283" s="14" t="s">
        <v>184</v>
      </c>
      <c r="X283" s="14" t="s">
        <v>196</v>
      </c>
      <c r="AA283" s="14">
        <v>1.31</v>
      </c>
      <c r="AB283" s="14">
        <v>2.56</v>
      </c>
      <c r="AC283" s="14">
        <v>1.9541984732824427</v>
      </c>
      <c r="AD283" s="15"/>
      <c r="AJ283" s="15"/>
      <c r="AW283" s="13" t="s">
        <v>871</v>
      </c>
      <c r="AY283" s="14">
        <v>2</v>
      </c>
      <c r="BA283" s="14">
        <v>2006</v>
      </c>
      <c r="BH283" s="15"/>
      <c r="BI283" s="14" t="s">
        <v>472</v>
      </c>
      <c r="BJ283" s="14" t="s">
        <v>393</v>
      </c>
      <c r="BR283" s="14">
        <v>3.1</v>
      </c>
      <c r="BS283" s="14">
        <v>10</v>
      </c>
      <c r="BT283" s="14" t="s">
        <v>177</v>
      </c>
      <c r="BU283" s="14" t="s">
        <v>178</v>
      </c>
      <c r="BV283" s="14" t="s">
        <v>301</v>
      </c>
      <c r="BW283" s="36">
        <v>282</v>
      </c>
      <c r="BX283" s="3"/>
      <c r="BY283" s="3"/>
      <c r="BZ283" s="3"/>
      <c r="CA283" s="3"/>
      <c r="CB283" s="3"/>
    </row>
    <row r="284" spans="1:80" s="14" customFormat="1">
      <c r="A284" s="14" t="s">
        <v>872</v>
      </c>
      <c r="B284" s="14" t="s">
        <v>491</v>
      </c>
      <c r="C284" s="14" t="s">
        <v>504</v>
      </c>
      <c r="D284" s="14">
        <v>38.75</v>
      </c>
      <c r="E284" s="14">
        <v>13.15</v>
      </c>
      <c r="F284" s="14">
        <v>0.65</v>
      </c>
      <c r="G284" s="14">
        <v>1986</v>
      </c>
      <c r="H284" s="14">
        <v>1991</v>
      </c>
      <c r="I284" s="14">
        <v>2003</v>
      </c>
      <c r="J284" s="14">
        <f>I284-H284</f>
        <v>12</v>
      </c>
      <c r="O284" s="14">
        <v>1</v>
      </c>
      <c r="Q284" s="14" t="s">
        <v>879</v>
      </c>
      <c r="R284" s="14" t="s">
        <v>880</v>
      </c>
      <c r="S284" s="14" t="s">
        <v>882</v>
      </c>
      <c r="V284" s="14" t="s">
        <v>184</v>
      </c>
      <c r="X284" s="14" t="s">
        <v>198</v>
      </c>
      <c r="AA284" s="14">
        <v>0.09</v>
      </c>
      <c r="AB284" s="14">
        <v>0.13</v>
      </c>
      <c r="AC284" s="14">
        <v>1.4444444444444446</v>
      </c>
      <c r="AD284" s="15"/>
      <c r="AJ284" s="15"/>
      <c r="AW284" s="13" t="s">
        <v>871</v>
      </c>
      <c r="AY284" s="14">
        <v>2</v>
      </c>
      <c r="BA284" s="14">
        <v>2006</v>
      </c>
      <c r="BH284" s="15"/>
      <c r="BI284" s="14" t="s">
        <v>472</v>
      </c>
      <c r="BJ284" s="14" t="s">
        <v>393</v>
      </c>
      <c r="BS284" s="14">
        <v>12</v>
      </c>
      <c r="BT284" s="14" t="s">
        <v>177</v>
      </c>
      <c r="BU284" s="14" t="s">
        <v>194</v>
      </c>
      <c r="BV284" s="14" t="s">
        <v>301</v>
      </c>
      <c r="BW284" s="36">
        <v>283</v>
      </c>
      <c r="BX284" s="3"/>
      <c r="BY284" s="3"/>
      <c r="BZ284" s="3"/>
      <c r="CA284" s="3"/>
      <c r="CB284" s="3"/>
    </row>
    <row r="285" spans="1:80" s="14" customFormat="1">
      <c r="A285" s="14" t="s">
        <v>872</v>
      </c>
      <c r="B285" s="14" t="s">
        <v>491</v>
      </c>
      <c r="C285" s="14" t="s">
        <v>504</v>
      </c>
      <c r="D285" s="14">
        <v>38.75</v>
      </c>
      <c r="E285" s="14">
        <v>13.15</v>
      </c>
      <c r="F285" s="14">
        <v>0.65</v>
      </c>
      <c r="G285" s="14">
        <v>1986</v>
      </c>
      <c r="H285" s="14">
        <v>1991</v>
      </c>
      <c r="I285" s="14">
        <v>2003</v>
      </c>
      <c r="J285" s="14">
        <f>I285-H285</f>
        <v>12</v>
      </c>
      <c r="O285" s="14">
        <v>1</v>
      </c>
      <c r="Q285" s="14" t="s">
        <v>883</v>
      </c>
      <c r="R285" s="14" t="s">
        <v>884</v>
      </c>
      <c r="S285" s="14" t="s">
        <v>885</v>
      </c>
      <c r="V285" s="14" t="s">
        <v>184</v>
      </c>
      <c r="X285" s="14" t="s">
        <v>179</v>
      </c>
      <c r="AA285" s="14">
        <v>0.51</v>
      </c>
      <c r="AB285" s="14">
        <v>0.37</v>
      </c>
      <c r="AC285" s="14">
        <v>0.72549019607843135</v>
      </c>
      <c r="AD285" s="15"/>
      <c r="AJ285" s="15"/>
      <c r="AW285" s="13" t="s">
        <v>871</v>
      </c>
      <c r="AY285" s="14">
        <v>2</v>
      </c>
      <c r="BA285" s="14">
        <v>2006</v>
      </c>
      <c r="BH285" s="15"/>
      <c r="BI285" s="14" t="s">
        <v>472</v>
      </c>
      <c r="BJ285" s="14" t="s">
        <v>393</v>
      </c>
      <c r="BS285" s="14">
        <v>14</v>
      </c>
      <c r="BT285" s="14" t="s">
        <v>177</v>
      </c>
      <c r="BU285" s="14" t="s">
        <v>210</v>
      </c>
      <c r="BV285" s="14" t="s">
        <v>301</v>
      </c>
      <c r="BW285" s="36">
        <v>284</v>
      </c>
      <c r="BX285" s="3"/>
      <c r="BY285" s="3"/>
      <c r="BZ285" s="3"/>
      <c r="CA285" s="3"/>
      <c r="CB285" s="3"/>
    </row>
    <row r="286" spans="1:80" s="14" customFormat="1">
      <c r="A286" s="14" t="s">
        <v>872</v>
      </c>
      <c r="B286" s="14" t="s">
        <v>491</v>
      </c>
      <c r="C286" s="14" t="s">
        <v>504</v>
      </c>
      <c r="D286" s="14">
        <v>38.75</v>
      </c>
      <c r="E286" s="14">
        <v>13.15</v>
      </c>
      <c r="F286" s="14">
        <v>0.65</v>
      </c>
      <c r="G286" s="14">
        <v>1986</v>
      </c>
      <c r="H286" s="14">
        <v>1991</v>
      </c>
      <c r="I286" s="14">
        <v>2003</v>
      </c>
      <c r="J286" s="14">
        <f>I286-H286</f>
        <v>12</v>
      </c>
      <c r="O286" s="14">
        <v>1</v>
      </c>
      <c r="Q286" s="14" t="s">
        <v>886</v>
      </c>
      <c r="R286" s="14" t="s">
        <v>887</v>
      </c>
      <c r="S286" s="14" t="s">
        <v>888</v>
      </c>
      <c r="V286" s="14" t="s">
        <v>184</v>
      </c>
      <c r="X286" s="14" t="s">
        <v>195</v>
      </c>
      <c r="AA286" s="14">
        <v>0.61</v>
      </c>
      <c r="AB286" s="14">
        <v>0.75</v>
      </c>
      <c r="AC286" s="14">
        <v>1.2295081967213115</v>
      </c>
      <c r="AD286" s="15"/>
      <c r="AJ286" s="15"/>
      <c r="AW286" s="13" t="s">
        <v>871</v>
      </c>
      <c r="AY286" s="14">
        <v>2</v>
      </c>
      <c r="BA286" s="14">
        <v>2006</v>
      </c>
      <c r="BH286" s="15"/>
      <c r="BI286" s="14" t="s">
        <v>472</v>
      </c>
      <c r="BJ286" s="14" t="s">
        <v>393</v>
      </c>
      <c r="BS286" s="14">
        <v>8.9</v>
      </c>
      <c r="BT286" s="14" t="s">
        <v>177</v>
      </c>
      <c r="BU286" s="14" t="s">
        <v>194</v>
      </c>
      <c r="BV286" s="14" t="s">
        <v>301</v>
      </c>
      <c r="BW286" s="36">
        <v>285</v>
      </c>
      <c r="BX286" s="3"/>
      <c r="BY286" s="3"/>
      <c r="BZ286" s="3"/>
      <c r="CA286" s="3"/>
      <c r="CB286" s="3"/>
    </row>
    <row r="287" spans="1:80" s="14" customFormat="1">
      <c r="A287" s="14" t="s">
        <v>872</v>
      </c>
      <c r="B287" s="14" t="s">
        <v>491</v>
      </c>
      <c r="C287" s="14" t="s">
        <v>504</v>
      </c>
      <c r="D287" s="14">
        <v>38.75</v>
      </c>
      <c r="E287" s="14">
        <v>13.15</v>
      </c>
      <c r="F287" s="14">
        <v>0.65</v>
      </c>
      <c r="G287" s="14">
        <v>1986</v>
      </c>
      <c r="H287" s="14">
        <v>1991</v>
      </c>
      <c r="I287" s="14">
        <v>2003</v>
      </c>
      <c r="J287" s="14">
        <f>I287-H287</f>
        <v>12</v>
      </c>
      <c r="O287" s="14">
        <v>1</v>
      </c>
      <c r="Q287" s="14" t="s">
        <v>886</v>
      </c>
      <c r="R287" s="14" t="s">
        <v>887</v>
      </c>
      <c r="S287" s="14" t="s">
        <v>889</v>
      </c>
      <c r="V287" s="14" t="s">
        <v>184</v>
      </c>
      <c r="X287" s="14" t="s">
        <v>195</v>
      </c>
      <c r="AA287" s="14">
        <v>0.28999999999999998</v>
      </c>
      <c r="AB287" s="14">
        <v>0.86</v>
      </c>
      <c r="AC287" s="14">
        <v>2.9655172413793105</v>
      </c>
      <c r="AD287" s="15"/>
      <c r="AJ287" s="15"/>
      <c r="AW287" s="13" t="s">
        <v>871</v>
      </c>
      <c r="AY287" s="14">
        <v>2</v>
      </c>
      <c r="BA287" s="14">
        <v>2006</v>
      </c>
      <c r="BH287" s="15"/>
      <c r="BI287" s="14" t="s">
        <v>472</v>
      </c>
      <c r="BJ287" s="14" t="s">
        <v>393</v>
      </c>
      <c r="BS287" s="14">
        <v>5.3</v>
      </c>
      <c r="BT287" s="14" t="s">
        <v>177</v>
      </c>
      <c r="BU287" s="14" t="s">
        <v>194</v>
      </c>
      <c r="BV287" s="14" t="s">
        <v>301</v>
      </c>
      <c r="BW287" s="36">
        <v>286</v>
      </c>
      <c r="BX287" s="3"/>
      <c r="BY287" s="3"/>
      <c r="BZ287" s="3"/>
      <c r="CA287" s="3"/>
      <c r="CB287" s="3"/>
    </row>
    <row r="288" spans="1:80" s="14" customFormat="1">
      <c r="A288" s="14" t="s">
        <v>872</v>
      </c>
      <c r="B288" s="14" t="s">
        <v>491</v>
      </c>
      <c r="C288" s="14" t="s">
        <v>504</v>
      </c>
      <c r="D288" s="14">
        <v>38.75</v>
      </c>
      <c r="E288" s="14">
        <v>13.15</v>
      </c>
      <c r="F288" s="14">
        <v>0.65</v>
      </c>
      <c r="G288" s="14">
        <v>1986</v>
      </c>
      <c r="H288" s="14">
        <v>1991</v>
      </c>
      <c r="I288" s="14">
        <v>2003</v>
      </c>
      <c r="J288" s="14">
        <f>I288-H288</f>
        <v>12</v>
      </c>
      <c r="O288" s="14">
        <v>1</v>
      </c>
      <c r="Q288" s="14" t="s">
        <v>886</v>
      </c>
      <c r="R288" s="14" t="s">
        <v>887</v>
      </c>
      <c r="S288" s="14" t="s">
        <v>890</v>
      </c>
      <c r="V288" s="14" t="s">
        <v>184</v>
      </c>
      <c r="X288" s="14" t="s">
        <v>195</v>
      </c>
      <c r="AA288" s="14">
        <v>1.83</v>
      </c>
      <c r="AB288" s="14">
        <v>1.62</v>
      </c>
      <c r="AC288" s="14">
        <v>0.88524590163934425</v>
      </c>
      <c r="AD288" s="15"/>
      <c r="AJ288" s="15"/>
      <c r="AW288" s="13" t="s">
        <v>871</v>
      </c>
      <c r="AY288" s="14">
        <v>2</v>
      </c>
      <c r="BA288" s="14">
        <v>2006</v>
      </c>
      <c r="BH288" s="15"/>
      <c r="BI288" s="14" t="s">
        <v>472</v>
      </c>
      <c r="BJ288" s="14" t="s">
        <v>393</v>
      </c>
      <c r="BS288" s="14">
        <v>8</v>
      </c>
      <c r="BT288" s="14" t="s">
        <v>177</v>
      </c>
      <c r="BU288" s="14" t="s">
        <v>194</v>
      </c>
      <c r="BV288" s="14" t="s">
        <v>301</v>
      </c>
      <c r="BW288" s="36">
        <v>287</v>
      </c>
      <c r="BX288" s="3"/>
      <c r="BY288" s="3"/>
      <c r="BZ288" s="3"/>
      <c r="CA288" s="3"/>
      <c r="CB288" s="3"/>
    </row>
    <row r="289" spans="1:80" s="14" customFormat="1">
      <c r="A289" s="16" t="s">
        <v>872</v>
      </c>
      <c r="B289" s="16" t="s">
        <v>491</v>
      </c>
      <c r="C289" s="16" t="s">
        <v>504</v>
      </c>
      <c r="D289" s="16">
        <v>38.75</v>
      </c>
      <c r="E289" s="16">
        <v>13.15</v>
      </c>
      <c r="F289" s="16">
        <v>0.65</v>
      </c>
      <c r="G289" s="16">
        <v>1986</v>
      </c>
      <c r="H289" s="16">
        <v>1991</v>
      </c>
      <c r="I289" s="16">
        <v>2003</v>
      </c>
      <c r="J289" s="16">
        <v>12</v>
      </c>
      <c r="K289" s="16"/>
      <c r="L289" s="16"/>
      <c r="M289" s="16"/>
      <c r="N289" s="16"/>
      <c r="O289" s="16" t="s">
        <v>1031</v>
      </c>
      <c r="P289" s="16"/>
      <c r="Q289" s="16" t="s">
        <v>651</v>
      </c>
      <c r="R289" s="16" t="s">
        <v>764</v>
      </c>
      <c r="S289" s="16"/>
      <c r="T289" s="16" t="s">
        <v>393</v>
      </c>
      <c r="U289" s="16"/>
      <c r="V289" s="16"/>
      <c r="W289" s="16"/>
      <c r="X289" s="16"/>
      <c r="Y289" s="16"/>
      <c r="Z289" s="16"/>
      <c r="AA289" s="16"/>
      <c r="AB289" s="16"/>
      <c r="AC289" s="16">
        <v>1.292620896482348</v>
      </c>
      <c r="AD289" s="17"/>
      <c r="AE289" s="16"/>
      <c r="AF289" s="16"/>
      <c r="AG289" s="16"/>
      <c r="AH289" s="16"/>
      <c r="AI289" s="16"/>
      <c r="AJ289" s="17"/>
      <c r="AK289" s="16"/>
      <c r="AL289" s="16"/>
      <c r="AM289" s="16"/>
      <c r="AN289" s="16"/>
      <c r="AO289" s="16"/>
      <c r="AP289" s="16"/>
      <c r="AQ289" s="16"/>
      <c r="AR289" s="16"/>
      <c r="AS289" s="16">
        <v>1.74</v>
      </c>
      <c r="AT289" s="16">
        <v>2.19</v>
      </c>
      <c r="AU289" s="16">
        <v>1.2586206896551724</v>
      </c>
      <c r="AV289" s="16" t="s">
        <v>428</v>
      </c>
      <c r="AW289" s="18" t="s">
        <v>871</v>
      </c>
      <c r="AX289" s="16"/>
      <c r="AY289" s="16">
        <v>2</v>
      </c>
      <c r="AZ289" s="16"/>
      <c r="BA289" s="16">
        <v>2006</v>
      </c>
      <c r="BB289" s="16"/>
      <c r="BC289" s="16"/>
      <c r="BD289" s="16"/>
      <c r="BE289" s="16"/>
      <c r="BF289" s="16"/>
      <c r="BG289" s="16"/>
      <c r="BH289" s="17"/>
      <c r="BI289" s="16" t="s">
        <v>472</v>
      </c>
      <c r="BJ289" s="16"/>
      <c r="BK289" s="16"/>
      <c r="BL289" s="16" t="s">
        <v>393</v>
      </c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36">
        <v>288</v>
      </c>
      <c r="BX289" s="3"/>
      <c r="BY289" s="3"/>
      <c r="BZ289" s="3"/>
      <c r="CA289" s="3"/>
      <c r="CB289" s="3"/>
    </row>
    <row r="290" spans="1:80" s="36" customFormat="1">
      <c r="A290" s="36" t="s">
        <v>502</v>
      </c>
      <c r="C290" s="36" t="s">
        <v>461</v>
      </c>
      <c r="D290" s="36">
        <v>-36.2667</v>
      </c>
      <c r="E290" s="36">
        <v>174.8</v>
      </c>
      <c r="F290" s="36">
        <v>5.49</v>
      </c>
      <c r="G290" s="36">
        <v>1976</v>
      </c>
      <c r="H290" s="36">
        <v>1976</v>
      </c>
      <c r="I290" s="36">
        <v>2002</v>
      </c>
      <c r="J290" s="36">
        <v>26</v>
      </c>
      <c r="O290" s="36">
        <v>1</v>
      </c>
      <c r="Q290" s="36" t="s">
        <v>475</v>
      </c>
      <c r="R290" s="36" t="s">
        <v>212</v>
      </c>
      <c r="S290" s="36" t="s">
        <v>464</v>
      </c>
      <c r="T290" s="36" t="s">
        <v>393</v>
      </c>
      <c r="V290" s="36" t="s">
        <v>183</v>
      </c>
      <c r="W290" s="36" t="s">
        <v>465</v>
      </c>
      <c r="X290" s="36" t="s">
        <v>180</v>
      </c>
      <c r="AA290" s="36">
        <v>3.1</v>
      </c>
      <c r="AB290" s="36">
        <v>8.4</v>
      </c>
      <c r="AC290" s="36">
        <v>2.709677419354839</v>
      </c>
      <c r="AD290" s="38" t="s">
        <v>428</v>
      </c>
      <c r="AJ290" s="38"/>
      <c r="AW290" s="36" t="s">
        <v>914</v>
      </c>
      <c r="AY290" s="36">
        <v>5</v>
      </c>
      <c r="AZ290" s="36" t="s">
        <v>915</v>
      </c>
      <c r="BA290" s="36">
        <v>2005</v>
      </c>
      <c r="BH290" s="38"/>
      <c r="BI290" s="36" t="s">
        <v>472</v>
      </c>
      <c r="BJ290" s="36" t="s">
        <v>393</v>
      </c>
      <c r="BL290" s="36" t="s">
        <v>393</v>
      </c>
      <c r="BO290" s="36" t="s">
        <v>393</v>
      </c>
      <c r="BP290" s="36" t="s">
        <v>393</v>
      </c>
      <c r="BR290" s="36">
        <v>3.3</v>
      </c>
      <c r="BS290" s="36">
        <v>130</v>
      </c>
      <c r="BT290" s="36" t="s">
        <v>177</v>
      </c>
      <c r="BU290" s="36" t="s">
        <v>194</v>
      </c>
      <c r="BV290" s="36" t="s">
        <v>301</v>
      </c>
      <c r="BW290" s="36">
        <v>289</v>
      </c>
    </row>
    <row r="291" spans="1:80" s="36" customFormat="1">
      <c r="A291" s="36" t="s">
        <v>845</v>
      </c>
      <c r="C291" s="36" t="s">
        <v>461</v>
      </c>
      <c r="D291" s="36">
        <v>-36.83</v>
      </c>
      <c r="E291" s="36">
        <v>175.82</v>
      </c>
      <c r="F291" s="36">
        <v>8.4</v>
      </c>
      <c r="G291" s="36">
        <v>1993</v>
      </c>
      <c r="H291" s="36">
        <v>1993</v>
      </c>
      <c r="I291" s="36">
        <v>2002</v>
      </c>
      <c r="J291" s="36">
        <v>9</v>
      </c>
      <c r="O291" s="36">
        <v>1</v>
      </c>
      <c r="Q291" s="36" t="s">
        <v>475</v>
      </c>
      <c r="R291" s="36" t="s">
        <v>212</v>
      </c>
      <c r="S291" s="36" t="s">
        <v>464</v>
      </c>
      <c r="T291" s="36" t="s">
        <v>393</v>
      </c>
      <c r="V291" s="36" t="s">
        <v>183</v>
      </c>
      <c r="W291" s="36" t="s">
        <v>465</v>
      </c>
      <c r="X291" s="36" t="s">
        <v>180</v>
      </c>
      <c r="AA291" s="36">
        <v>1.5</v>
      </c>
      <c r="AB291" s="36">
        <v>3.6</v>
      </c>
      <c r="AC291" s="36">
        <v>2.4</v>
      </c>
      <c r="AD291" s="38" t="s">
        <v>428</v>
      </c>
      <c r="AJ291" s="38"/>
      <c r="AW291" s="36" t="s">
        <v>914</v>
      </c>
      <c r="AY291" s="36">
        <v>5</v>
      </c>
      <c r="AZ291" s="36" t="s">
        <v>915</v>
      </c>
      <c r="BA291" s="36">
        <v>2005</v>
      </c>
      <c r="BH291" s="38"/>
      <c r="BI291" s="36" t="s">
        <v>472</v>
      </c>
      <c r="BJ291" s="36" t="s">
        <v>393</v>
      </c>
      <c r="BL291" s="36" t="s">
        <v>393</v>
      </c>
      <c r="BO291" s="36" t="s">
        <v>393</v>
      </c>
      <c r="BP291" s="36" t="s">
        <v>393</v>
      </c>
      <c r="BR291" s="36">
        <v>3.3</v>
      </c>
      <c r="BS291" s="36">
        <v>130</v>
      </c>
      <c r="BT291" s="36" t="s">
        <v>177</v>
      </c>
      <c r="BU291" s="36" t="s">
        <v>194</v>
      </c>
      <c r="BV291" s="36" t="s">
        <v>301</v>
      </c>
      <c r="BW291" s="36">
        <v>290</v>
      </c>
    </row>
    <row r="292" spans="1:80" s="36" customFormat="1">
      <c r="A292" s="36" t="s">
        <v>842</v>
      </c>
      <c r="C292" s="36" t="s">
        <v>461</v>
      </c>
      <c r="D292" s="36">
        <v>-36.35</v>
      </c>
      <c r="E292" s="36">
        <v>174.83</v>
      </c>
      <c r="F292" s="36">
        <v>3.5</v>
      </c>
      <c r="G292" s="36">
        <v>1982</v>
      </c>
      <c r="H292" s="36">
        <v>1983</v>
      </c>
      <c r="I292" s="36">
        <v>1999</v>
      </c>
      <c r="J292" s="36">
        <v>16</v>
      </c>
      <c r="O292" s="36">
        <v>1</v>
      </c>
      <c r="Q292" s="36" t="s">
        <v>475</v>
      </c>
      <c r="R292" s="36" t="s">
        <v>212</v>
      </c>
      <c r="S292" s="36" t="s">
        <v>464</v>
      </c>
      <c r="T292" s="36" t="s">
        <v>393</v>
      </c>
      <c r="V292" s="36" t="s">
        <v>183</v>
      </c>
      <c r="W292" s="36" t="s">
        <v>465</v>
      </c>
      <c r="X292" s="36" t="s">
        <v>180</v>
      </c>
      <c r="AA292" s="36">
        <v>1.8</v>
      </c>
      <c r="AB292" s="36">
        <v>4.5999999999999996</v>
      </c>
      <c r="AC292" s="36">
        <v>2.5555555555555554</v>
      </c>
      <c r="AD292" s="38" t="s">
        <v>428</v>
      </c>
      <c r="AJ292" s="38"/>
      <c r="AW292" s="36" t="s">
        <v>914</v>
      </c>
      <c r="AY292" s="36">
        <v>5</v>
      </c>
      <c r="AZ292" s="36" t="s">
        <v>916</v>
      </c>
      <c r="BA292" s="36">
        <v>2005</v>
      </c>
      <c r="BH292" s="38"/>
      <c r="BI292" s="36" t="s">
        <v>472</v>
      </c>
      <c r="BJ292" s="36" t="s">
        <v>393</v>
      </c>
      <c r="BL292" s="36" t="s">
        <v>393</v>
      </c>
      <c r="BO292" s="36" t="s">
        <v>393</v>
      </c>
      <c r="BP292" s="36" t="s">
        <v>393</v>
      </c>
      <c r="BR292" s="36">
        <v>3.3</v>
      </c>
      <c r="BS292" s="36">
        <v>130</v>
      </c>
      <c r="BT292" s="36" t="s">
        <v>177</v>
      </c>
      <c r="BU292" s="36" t="s">
        <v>194</v>
      </c>
      <c r="BV292" s="36" t="s">
        <v>301</v>
      </c>
      <c r="BW292" s="36">
        <v>291</v>
      </c>
    </row>
    <row r="293" spans="1:80" s="36" customFormat="1">
      <c r="A293" s="36" t="s">
        <v>842</v>
      </c>
      <c r="C293" s="36" t="s">
        <v>461</v>
      </c>
      <c r="D293" s="36">
        <v>-36.35</v>
      </c>
      <c r="E293" s="36">
        <v>174.83</v>
      </c>
      <c r="F293" s="36">
        <v>3.5</v>
      </c>
      <c r="G293" s="36">
        <v>1982</v>
      </c>
      <c r="H293" s="36">
        <v>1983</v>
      </c>
      <c r="I293" s="36">
        <v>2005</v>
      </c>
      <c r="J293" s="36">
        <v>22</v>
      </c>
      <c r="K293" s="36" t="s">
        <v>918</v>
      </c>
      <c r="O293" s="36">
        <v>1</v>
      </c>
      <c r="Q293" s="36" t="s">
        <v>411</v>
      </c>
      <c r="R293" s="36" t="s">
        <v>466</v>
      </c>
      <c r="S293" s="36" t="s">
        <v>467</v>
      </c>
      <c r="T293" s="36" t="s">
        <v>393</v>
      </c>
      <c r="W293" s="36" t="s">
        <v>439</v>
      </c>
      <c r="X293" s="36" t="s">
        <v>399</v>
      </c>
      <c r="Z293" s="36">
        <v>1.7</v>
      </c>
      <c r="AB293" s="36">
        <v>26</v>
      </c>
      <c r="AC293" s="102">
        <v>15.294117647058824</v>
      </c>
      <c r="AD293" s="38"/>
      <c r="AE293" s="36">
        <v>0.84</v>
      </c>
      <c r="AF293" s="36">
        <v>0.34</v>
      </c>
      <c r="AG293" s="36">
        <v>0</v>
      </c>
      <c r="AH293" s="36">
        <v>41.18</v>
      </c>
      <c r="AI293" s="45" t="s">
        <v>207</v>
      </c>
      <c r="AJ293" s="38"/>
      <c r="AW293" s="41" t="s">
        <v>917</v>
      </c>
      <c r="AY293" s="36">
        <v>28</v>
      </c>
      <c r="AZ293" s="36" t="s">
        <v>919</v>
      </c>
      <c r="BA293" s="36">
        <v>2006</v>
      </c>
      <c r="BH293" s="38"/>
      <c r="BI293" s="36" t="s">
        <v>472</v>
      </c>
      <c r="BJ293" s="36" t="s">
        <v>393</v>
      </c>
      <c r="BL293" s="36" t="s">
        <v>393</v>
      </c>
      <c r="BM293" s="36" t="s">
        <v>393</v>
      </c>
      <c r="BO293" s="36" t="s">
        <v>393</v>
      </c>
      <c r="BP293" s="36" t="s">
        <v>393</v>
      </c>
      <c r="BU293" s="36" t="s">
        <v>194</v>
      </c>
      <c r="BV293" s="36" t="s">
        <v>302</v>
      </c>
      <c r="BW293" s="36">
        <v>292</v>
      </c>
    </row>
    <row r="294" spans="1:80" s="14" customFormat="1">
      <c r="A294" s="14" t="s">
        <v>545</v>
      </c>
      <c r="B294" s="14" t="s">
        <v>8</v>
      </c>
      <c r="C294" s="14" t="s">
        <v>546</v>
      </c>
      <c r="D294" s="14">
        <v>-32.299999999999997</v>
      </c>
      <c r="E294" s="14">
        <v>28.833300000000001</v>
      </c>
      <c r="F294" s="14">
        <v>39</v>
      </c>
      <c r="G294" s="14">
        <v>1978</v>
      </c>
      <c r="H294" s="19">
        <v>1991</v>
      </c>
      <c r="L294" s="14" t="s">
        <v>921</v>
      </c>
      <c r="O294" s="14">
        <v>1</v>
      </c>
      <c r="Q294" s="14" t="s">
        <v>534</v>
      </c>
      <c r="R294" s="14" t="s">
        <v>535</v>
      </c>
      <c r="S294" s="14" t="s">
        <v>934</v>
      </c>
      <c r="V294" s="14" t="s">
        <v>184</v>
      </c>
      <c r="W294" s="14" t="s">
        <v>439</v>
      </c>
      <c r="AA294" s="14">
        <v>0.85</v>
      </c>
      <c r="AB294" s="14">
        <v>2.9</v>
      </c>
      <c r="AC294" s="14">
        <v>3.4117647058823528</v>
      </c>
      <c r="AD294" s="15"/>
      <c r="AG294" s="14">
        <v>1</v>
      </c>
      <c r="AH294" s="14">
        <v>2.7</v>
      </c>
      <c r="AI294" s="14">
        <v>2.7</v>
      </c>
      <c r="AJ294" s="15"/>
      <c r="AW294" s="13" t="s">
        <v>920</v>
      </c>
      <c r="AX294" s="14" t="s">
        <v>718</v>
      </c>
      <c r="BA294" s="14">
        <v>2006</v>
      </c>
      <c r="BH294" s="15"/>
      <c r="BI294" s="14" t="s">
        <v>472</v>
      </c>
      <c r="BJ294" s="14" t="s">
        <v>393</v>
      </c>
      <c r="BU294" s="14" t="s">
        <v>193</v>
      </c>
      <c r="BV294" s="14" t="s">
        <v>302</v>
      </c>
      <c r="BW294" s="36">
        <v>293</v>
      </c>
      <c r="BX294" s="3"/>
      <c r="BY294" s="3"/>
      <c r="BZ294" s="3"/>
      <c r="CA294" s="3"/>
      <c r="CB294" s="3"/>
    </row>
    <row r="295" spans="1:80" s="14" customFormat="1">
      <c r="A295" s="14" t="s">
        <v>545</v>
      </c>
      <c r="B295" s="14" t="s">
        <v>8</v>
      </c>
      <c r="C295" s="14" t="s">
        <v>546</v>
      </c>
      <c r="D295" s="14">
        <v>-32.299999999999997</v>
      </c>
      <c r="E295" s="14">
        <v>28.833300000000001</v>
      </c>
      <c r="F295" s="14">
        <v>39</v>
      </c>
      <c r="G295" s="14">
        <v>1978</v>
      </c>
      <c r="H295" s="19">
        <v>1991</v>
      </c>
      <c r="L295" s="14" t="s">
        <v>921</v>
      </c>
      <c r="O295" s="14">
        <v>1</v>
      </c>
      <c r="Q295" s="14" t="s">
        <v>534</v>
      </c>
      <c r="R295" s="14" t="s">
        <v>535</v>
      </c>
      <c r="S295" s="14" t="s">
        <v>536</v>
      </c>
      <c r="V295" s="14" t="s">
        <v>184</v>
      </c>
      <c r="W295" s="14" t="s">
        <v>439</v>
      </c>
      <c r="AA295" s="14">
        <v>1.1000000000000001</v>
      </c>
      <c r="AB295" s="14">
        <v>6.8</v>
      </c>
      <c r="AC295" s="14">
        <v>6.1818181818181808</v>
      </c>
      <c r="AD295" s="15"/>
      <c r="AG295" s="14">
        <v>1.1000000000000001</v>
      </c>
      <c r="AH295" s="14">
        <v>6.4</v>
      </c>
      <c r="AI295" s="14">
        <v>5.8181818181818183</v>
      </c>
      <c r="AJ295" s="15"/>
      <c r="AW295" s="13" t="s">
        <v>920</v>
      </c>
      <c r="AX295" s="14" t="s">
        <v>718</v>
      </c>
      <c r="BA295" s="14">
        <v>2006</v>
      </c>
      <c r="BH295" s="15"/>
      <c r="BI295" s="14" t="s">
        <v>472</v>
      </c>
      <c r="BJ295" s="14" t="s">
        <v>393</v>
      </c>
      <c r="BU295" s="14" t="s">
        <v>193</v>
      </c>
      <c r="BV295" s="14" t="s">
        <v>302</v>
      </c>
      <c r="BW295" s="36">
        <v>294</v>
      </c>
      <c r="BX295" s="3"/>
      <c r="BY295" s="3"/>
      <c r="BZ295" s="3"/>
      <c r="CA295" s="3"/>
      <c r="CB295" s="3"/>
    </row>
    <row r="296" spans="1:80" s="14" customFormat="1">
      <c r="A296" s="14" t="s">
        <v>545</v>
      </c>
      <c r="B296" s="14" t="s">
        <v>8</v>
      </c>
      <c r="C296" s="14" t="s">
        <v>546</v>
      </c>
      <c r="D296" s="14">
        <v>-32.299999999999997</v>
      </c>
      <c r="E296" s="14">
        <v>28.833300000000001</v>
      </c>
      <c r="F296" s="14">
        <v>39</v>
      </c>
      <c r="G296" s="14">
        <v>1978</v>
      </c>
      <c r="H296" s="19">
        <v>1991</v>
      </c>
      <c r="L296" s="14" t="s">
        <v>921</v>
      </c>
      <c r="O296" s="14">
        <v>1</v>
      </c>
      <c r="Q296" s="14" t="s">
        <v>534</v>
      </c>
      <c r="R296" s="14" t="s">
        <v>935</v>
      </c>
      <c r="S296" s="14" t="s">
        <v>936</v>
      </c>
      <c r="V296" s="14" t="s">
        <v>184</v>
      </c>
      <c r="W296" s="14" t="s">
        <v>439</v>
      </c>
      <c r="AA296" s="14">
        <v>1.7</v>
      </c>
      <c r="AB296" s="14">
        <v>0.8</v>
      </c>
      <c r="AC296" s="14">
        <v>0.4705882352941177</v>
      </c>
      <c r="AD296" s="15"/>
      <c r="AG296" s="14">
        <v>0.8</v>
      </c>
      <c r="AH296" s="14">
        <v>0.1</v>
      </c>
      <c r="AI296" s="14">
        <v>0.125</v>
      </c>
      <c r="AJ296" s="15"/>
      <c r="AW296" s="13" t="s">
        <v>920</v>
      </c>
      <c r="AX296" s="14" t="s">
        <v>718</v>
      </c>
      <c r="BA296" s="14">
        <v>2006</v>
      </c>
      <c r="BH296" s="15"/>
      <c r="BI296" s="14" t="s">
        <v>472</v>
      </c>
      <c r="BJ296" s="14" t="s">
        <v>393</v>
      </c>
      <c r="BU296" s="14" t="s">
        <v>193</v>
      </c>
      <c r="BV296" s="14" t="s">
        <v>302</v>
      </c>
      <c r="BW296" s="36">
        <v>295</v>
      </c>
      <c r="BX296" s="3"/>
      <c r="BY296" s="3"/>
      <c r="BZ296" s="3"/>
      <c r="CA296" s="3"/>
      <c r="CB296" s="3"/>
    </row>
    <row r="297" spans="1:80" s="14" customFormat="1">
      <c r="A297" s="14" t="s">
        <v>545</v>
      </c>
      <c r="B297" s="14" t="s">
        <v>8</v>
      </c>
      <c r="C297" s="14" t="s">
        <v>546</v>
      </c>
      <c r="D297" s="14">
        <v>-32.299999999999997</v>
      </c>
      <c r="E297" s="14">
        <v>28.833300000000001</v>
      </c>
      <c r="F297" s="14">
        <v>39</v>
      </c>
      <c r="G297" s="14">
        <v>1978</v>
      </c>
      <c r="H297" s="19">
        <v>1991</v>
      </c>
      <c r="L297" s="14" t="s">
        <v>921</v>
      </c>
      <c r="O297" s="14">
        <v>1</v>
      </c>
      <c r="Q297" s="14" t="s">
        <v>534</v>
      </c>
      <c r="R297" s="14" t="s">
        <v>935</v>
      </c>
      <c r="S297" s="14" t="s">
        <v>937</v>
      </c>
      <c r="V297" s="14" t="s">
        <v>184</v>
      </c>
      <c r="W297" s="14" t="s">
        <v>439</v>
      </c>
      <c r="AA297" s="14">
        <v>1.5</v>
      </c>
      <c r="AB297" s="14">
        <v>0.7</v>
      </c>
      <c r="AC297" s="14">
        <v>0.46666666666666662</v>
      </c>
      <c r="AD297" s="15"/>
      <c r="AG297" s="14">
        <v>2.1</v>
      </c>
      <c r="AH297" s="14">
        <v>0.4</v>
      </c>
      <c r="AI297" s="14">
        <v>0.19047619047619047</v>
      </c>
      <c r="AJ297" s="15"/>
      <c r="AW297" s="13" t="s">
        <v>920</v>
      </c>
      <c r="AX297" s="14" t="s">
        <v>718</v>
      </c>
      <c r="BA297" s="14">
        <v>2006</v>
      </c>
      <c r="BH297" s="15"/>
      <c r="BI297" s="14" t="s">
        <v>472</v>
      </c>
      <c r="BJ297" s="14" t="s">
        <v>393</v>
      </c>
      <c r="BU297" s="14" t="s">
        <v>193</v>
      </c>
      <c r="BV297" s="14" t="s">
        <v>302</v>
      </c>
      <c r="BW297" s="36">
        <v>296</v>
      </c>
      <c r="BX297" s="3"/>
      <c r="BY297" s="3"/>
      <c r="BZ297" s="3"/>
      <c r="CA297" s="3"/>
      <c r="CB297" s="3"/>
    </row>
    <row r="298" spans="1:80" s="16" customFormat="1">
      <c r="A298" s="14" t="s">
        <v>545</v>
      </c>
      <c r="B298" s="14" t="s">
        <v>8</v>
      </c>
      <c r="C298" s="14" t="s">
        <v>546</v>
      </c>
      <c r="D298" s="14">
        <v>-32.299999999999997</v>
      </c>
      <c r="E298" s="14">
        <v>28.833300000000001</v>
      </c>
      <c r="F298" s="14">
        <v>39</v>
      </c>
      <c r="G298" s="14">
        <v>1978</v>
      </c>
      <c r="H298" s="19">
        <v>1991</v>
      </c>
      <c r="I298" s="14"/>
      <c r="J298" s="14"/>
      <c r="K298" s="14"/>
      <c r="L298" s="14" t="s">
        <v>921</v>
      </c>
      <c r="M298" s="14"/>
      <c r="N298" s="14"/>
      <c r="O298" s="14">
        <v>1</v>
      </c>
      <c r="P298" s="14"/>
      <c r="Q298" s="14" t="s">
        <v>534</v>
      </c>
      <c r="R298" s="14" t="s">
        <v>935</v>
      </c>
      <c r="S298" s="14" t="s">
        <v>938</v>
      </c>
      <c r="T298" s="14"/>
      <c r="U298" s="14"/>
      <c r="V298" s="14" t="s">
        <v>184</v>
      </c>
      <c r="W298" s="14" t="s">
        <v>439</v>
      </c>
      <c r="X298" s="14"/>
      <c r="Y298" s="14"/>
      <c r="Z298" s="14"/>
      <c r="AA298" s="14">
        <v>0.7</v>
      </c>
      <c r="AB298" s="14">
        <v>1.5</v>
      </c>
      <c r="AC298" s="14">
        <v>2.1428571428571428</v>
      </c>
      <c r="AD298" s="15"/>
      <c r="AE298" s="14"/>
      <c r="AF298" s="14"/>
      <c r="AG298" s="14">
        <v>0.5</v>
      </c>
      <c r="AH298" s="14">
        <v>1</v>
      </c>
      <c r="AI298" s="14">
        <v>2</v>
      </c>
      <c r="AJ298" s="15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3" t="s">
        <v>920</v>
      </c>
      <c r="AX298" s="14" t="s">
        <v>718</v>
      </c>
      <c r="AY298" s="14"/>
      <c r="AZ298" s="14"/>
      <c r="BA298" s="14">
        <v>2006</v>
      </c>
      <c r="BB298" s="14"/>
      <c r="BC298" s="14"/>
      <c r="BD298" s="14"/>
      <c r="BE298" s="14"/>
      <c r="BF298" s="14"/>
      <c r="BG298" s="14"/>
      <c r="BH298" s="15"/>
      <c r="BI298" s="14" t="s">
        <v>472</v>
      </c>
      <c r="BJ298" s="14" t="s">
        <v>393</v>
      </c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 t="s">
        <v>193</v>
      </c>
      <c r="BV298" s="14" t="s">
        <v>302</v>
      </c>
      <c r="BW298" s="36">
        <v>297</v>
      </c>
      <c r="BX298" s="3"/>
      <c r="BY298" s="3"/>
      <c r="BZ298" s="3"/>
      <c r="CA298" s="3"/>
      <c r="CB298" s="3"/>
    </row>
    <row r="299" spans="1:80" s="14" customFormat="1">
      <c r="A299" s="14" t="s">
        <v>545</v>
      </c>
      <c r="B299" s="14" t="s">
        <v>8</v>
      </c>
      <c r="C299" s="14" t="s">
        <v>546</v>
      </c>
      <c r="D299" s="14">
        <v>-32.299999999999997</v>
      </c>
      <c r="E299" s="14">
        <v>28.833300000000001</v>
      </c>
      <c r="F299" s="14">
        <v>39</v>
      </c>
      <c r="G299" s="14">
        <v>1978</v>
      </c>
      <c r="H299" s="19">
        <v>1991</v>
      </c>
      <c r="L299" s="14" t="s">
        <v>921</v>
      </c>
      <c r="O299" s="14">
        <v>1</v>
      </c>
      <c r="Q299" s="14" t="s">
        <v>534</v>
      </c>
      <c r="R299" s="14" t="s">
        <v>935</v>
      </c>
      <c r="S299" s="14" t="s">
        <v>939</v>
      </c>
      <c r="V299" s="14" t="s">
        <v>184</v>
      </c>
      <c r="W299" s="14" t="s">
        <v>439</v>
      </c>
      <c r="AA299" s="14">
        <v>4</v>
      </c>
      <c r="AB299" s="14">
        <v>3.2</v>
      </c>
      <c r="AC299" s="14">
        <v>0.8</v>
      </c>
      <c r="AD299" s="15"/>
      <c r="AG299" s="14">
        <v>3.1</v>
      </c>
      <c r="AH299" s="14">
        <v>3.7</v>
      </c>
      <c r="AI299" s="14">
        <v>1.1935483870967742</v>
      </c>
      <c r="AJ299" s="15"/>
      <c r="AW299" s="13" t="s">
        <v>920</v>
      </c>
      <c r="AX299" s="14" t="s">
        <v>718</v>
      </c>
      <c r="BA299" s="14">
        <v>2006</v>
      </c>
      <c r="BH299" s="15"/>
      <c r="BI299" s="14" t="s">
        <v>472</v>
      </c>
      <c r="BJ299" s="14" t="s">
        <v>393</v>
      </c>
      <c r="BU299" s="14" t="s">
        <v>193</v>
      </c>
      <c r="BV299" s="14" t="s">
        <v>302</v>
      </c>
      <c r="BW299" s="36">
        <v>298</v>
      </c>
      <c r="BX299" s="3"/>
      <c r="BY299" s="3"/>
      <c r="BZ299" s="3"/>
      <c r="CA299" s="3"/>
      <c r="CB299" s="3"/>
    </row>
    <row r="300" spans="1:80" s="14" customFormat="1">
      <c r="A300" s="14" t="s">
        <v>545</v>
      </c>
      <c r="B300" s="14" t="s">
        <v>8</v>
      </c>
      <c r="C300" s="14" t="s">
        <v>546</v>
      </c>
      <c r="D300" s="14">
        <v>-32.299999999999997</v>
      </c>
      <c r="E300" s="14">
        <v>28.833300000000001</v>
      </c>
      <c r="F300" s="14">
        <v>39</v>
      </c>
      <c r="G300" s="14">
        <v>1978</v>
      </c>
      <c r="H300" s="19">
        <v>1991</v>
      </c>
      <c r="L300" s="14" t="s">
        <v>921</v>
      </c>
      <c r="O300" s="14">
        <v>1</v>
      </c>
      <c r="Q300" s="14" t="s">
        <v>534</v>
      </c>
      <c r="R300" s="14" t="s">
        <v>935</v>
      </c>
      <c r="S300" s="14" t="s">
        <v>940</v>
      </c>
      <c r="V300" s="14" t="s">
        <v>184</v>
      </c>
      <c r="W300" s="14" t="s">
        <v>439</v>
      </c>
      <c r="AA300" s="14">
        <v>3.1</v>
      </c>
      <c r="AB300" s="14">
        <v>7.6</v>
      </c>
      <c r="AC300" s="14">
        <v>2.4516129032258061</v>
      </c>
      <c r="AD300" s="15"/>
      <c r="AG300" s="14">
        <v>3.1</v>
      </c>
      <c r="AH300" s="14">
        <v>5.7</v>
      </c>
      <c r="AI300" s="14">
        <v>1.8387096774193548</v>
      </c>
      <c r="AJ300" s="15"/>
      <c r="AW300" s="13" t="s">
        <v>920</v>
      </c>
      <c r="AX300" s="14" t="s">
        <v>718</v>
      </c>
      <c r="BA300" s="14">
        <v>2006</v>
      </c>
      <c r="BH300" s="15"/>
      <c r="BI300" s="14" t="s">
        <v>472</v>
      </c>
      <c r="BJ300" s="14" t="s">
        <v>393</v>
      </c>
      <c r="BU300" s="14" t="s">
        <v>193</v>
      </c>
      <c r="BV300" s="14" t="s">
        <v>302</v>
      </c>
      <c r="BW300" s="36">
        <v>299</v>
      </c>
      <c r="BX300" s="3"/>
      <c r="BY300" s="3"/>
      <c r="BZ300" s="3"/>
      <c r="CA300" s="3"/>
      <c r="CB300" s="3"/>
    </row>
    <row r="301" spans="1:80" s="14" customFormat="1">
      <c r="A301" s="16" t="s">
        <v>545</v>
      </c>
      <c r="B301" s="16" t="s">
        <v>8</v>
      </c>
      <c r="C301" s="16" t="s">
        <v>546</v>
      </c>
      <c r="D301" s="16">
        <v>-32.299999999999997</v>
      </c>
      <c r="E301" s="16">
        <v>28.833300000000001</v>
      </c>
      <c r="F301" s="16">
        <v>39</v>
      </c>
      <c r="G301" s="16">
        <v>1978</v>
      </c>
      <c r="H301" s="16">
        <v>1991</v>
      </c>
      <c r="I301" s="16"/>
      <c r="J301" s="16"/>
      <c r="K301" s="16"/>
      <c r="L301" s="16" t="s">
        <v>921</v>
      </c>
      <c r="M301" s="16"/>
      <c r="N301" s="16"/>
      <c r="O301" s="16">
        <v>7</v>
      </c>
      <c r="P301" s="16"/>
      <c r="Q301" s="16" t="s">
        <v>651</v>
      </c>
      <c r="R301" s="16" t="s">
        <v>765</v>
      </c>
      <c r="S301" s="16"/>
      <c r="T301" s="16" t="s">
        <v>393</v>
      </c>
      <c r="U301" s="16"/>
      <c r="V301" s="16"/>
      <c r="W301" s="16" t="s">
        <v>439</v>
      </c>
      <c r="X301" s="16"/>
      <c r="Y301" s="16"/>
      <c r="Z301" s="16"/>
      <c r="AA301" s="16"/>
      <c r="AB301" s="16"/>
      <c r="AC301" s="16">
        <v>2.2750439765348953</v>
      </c>
      <c r="AD301" s="17"/>
      <c r="AE301" s="16"/>
      <c r="AF301" s="16"/>
      <c r="AG301" s="16"/>
      <c r="AH301" s="16"/>
      <c r="AI301" s="16">
        <v>1.9808451533105911</v>
      </c>
      <c r="AJ301" s="17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8" t="s">
        <v>920</v>
      </c>
      <c r="AX301" s="16"/>
      <c r="AY301" s="16"/>
      <c r="AZ301" s="16"/>
      <c r="BA301" s="16">
        <v>2006</v>
      </c>
      <c r="BB301" s="16"/>
      <c r="BC301" s="16"/>
      <c r="BD301" s="16"/>
      <c r="BE301" s="16"/>
      <c r="BF301" s="16"/>
      <c r="BG301" s="16"/>
      <c r="BH301" s="17"/>
      <c r="BI301" s="16" t="s">
        <v>472</v>
      </c>
      <c r="BJ301" s="16"/>
      <c r="BK301" s="16"/>
      <c r="BL301" s="16" t="s">
        <v>393</v>
      </c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36">
        <v>300</v>
      </c>
      <c r="BX301" s="3"/>
      <c r="BY301" s="3"/>
      <c r="BZ301" s="3"/>
      <c r="CA301" s="3"/>
      <c r="CB301" s="3"/>
    </row>
    <row r="302" spans="1:80" s="14" customFormat="1">
      <c r="A302" s="14" t="s">
        <v>942</v>
      </c>
      <c r="C302" s="14" t="s">
        <v>593</v>
      </c>
      <c r="D302" s="14">
        <v>-7.45</v>
      </c>
      <c r="E302" s="14">
        <v>158.1</v>
      </c>
      <c r="F302" s="14">
        <v>83</v>
      </c>
      <c r="G302" s="14">
        <v>1995</v>
      </c>
      <c r="H302" s="14">
        <v>1995</v>
      </c>
      <c r="I302" s="14">
        <v>1999</v>
      </c>
      <c r="J302" s="14">
        <v>4</v>
      </c>
      <c r="L302" s="14" t="s">
        <v>943</v>
      </c>
      <c r="O302" s="14">
        <v>1</v>
      </c>
      <c r="Q302" s="14" t="s">
        <v>947</v>
      </c>
      <c r="R302" s="14" t="s">
        <v>945</v>
      </c>
      <c r="S302" s="14" t="s">
        <v>946</v>
      </c>
      <c r="X302" s="14" t="s">
        <v>399</v>
      </c>
      <c r="Y302" s="14">
        <v>10.3</v>
      </c>
      <c r="Z302" s="14">
        <v>9</v>
      </c>
      <c r="AA302" s="14">
        <v>9.1</v>
      </c>
      <c r="AB302" s="14">
        <v>36</v>
      </c>
      <c r="AC302" s="46">
        <v>4.5274725274725274</v>
      </c>
      <c r="AD302" s="15"/>
      <c r="AJ302" s="15"/>
      <c r="AK302" s="14">
        <v>10.71</v>
      </c>
      <c r="AL302" s="14">
        <v>9.9499999999999993</v>
      </c>
      <c r="AM302" s="14">
        <v>9.69</v>
      </c>
      <c r="AN302" s="14">
        <v>11.63</v>
      </c>
      <c r="AO302" s="46">
        <v>1.2918804549061098</v>
      </c>
      <c r="AW302" s="13" t="s">
        <v>941</v>
      </c>
      <c r="AX302" s="14" t="s">
        <v>923</v>
      </c>
      <c r="AZ302" s="14" t="s">
        <v>944</v>
      </c>
      <c r="BA302" s="14">
        <v>2006</v>
      </c>
      <c r="BH302" s="15"/>
      <c r="BI302" s="14" t="s">
        <v>471</v>
      </c>
      <c r="BJ302" s="14" t="s">
        <v>393</v>
      </c>
      <c r="BM302" s="14" t="s">
        <v>393</v>
      </c>
      <c r="BU302" s="14" t="s">
        <v>193</v>
      </c>
      <c r="BV302" s="14" t="s">
        <v>302</v>
      </c>
      <c r="BW302" s="36">
        <v>301</v>
      </c>
      <c r="BX302" s="3"/>
      <c r="BY302" s="3"/>
      <c r="BZ302" s="3"/>
      <c r="CA302" s="3"/>
      <c r="CB302" s="3"/>
    </row>
    <row r="303" spans="1:80" s="16" customFormat="1">
      <c r="A303" s="14" t="s">
        <v>942</v>
      </c>
      <c r="B303" s="14"/>
      <c r="C303" s="14" t="s">
        <v>593</v>
      </c>
      <c r="D303" s="14">
        <v>-7.45</v>
      </c>
      <c r="E303" s="14">
        <v>158.1</v>
      </c>
      <c r="F303" s="14">
        <v>83</v>
      </c>
      <c r="G303" s="14">
        <v>1995</v>
      </c>
      <c r="H303" s="14">
        <v>1995</v>
      </c>
      <c r="I303" s="14">
        <v>1999</v>
      </c>
      <c r="J303" s="14">
        <v>4</v>
      </c>
      <c r="K303" s="14"/>
      <c r="L303" s="14" t="s">
        <v>943</v>
      </c>
      <c r="M303" s="14"/>
      <c r="N303" s="14"/>
      <c r="O303" s="14">
        <v>1</v>
      </c>
      <c r="P303" s="14"/>
      <c r="Q303" s="14" t="s">
        <v>948</v>
      </c>
      <c r="R303" s="14" t="s">
        <v>425</v>
      </c>
      <c r="S303" s="14" t="s">
        <v>949</v>
      </c>
      <c r="T303" s="14"/>
      <c r="U303" s="14"/>
      <c r="V303" s="14" t="s">
        <v>634</v>
      </c>
      <c r="W303" s="14"/>
      <c r="X303" s="14" t="s">
        <v>180</v>
      </c>
      <c r="Y303" s="14">
        <v>12.1</v>
      </c>
      <c r="Z303" s="14">
        <v>11.8</v>
      </c>
      <c r="AA303" s="14">
        <v>20.7</v>
      </c>
      <c r="AB303" s="14">
        <v>21.8</v>
      </c>
      <c r="AC303" s="46">
        <v>1.0799148448374682</v>
      </c>
      <c r="AD303" s="15"/>
      <c r="AE303" s="14"/>
      <c r="AF303" s="14"/>
      <c r="AG303" s="14"/>
      <c r="AH303" s="14"/>
      <c r="AI303" s="14"/>
      <c r="AJ303" s="15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3" t="s">
        <v>941</v>
      </c>
      <c r="AX303" s="14" t="s">
        <v>718</v>
      </c>
      <c r="AY303" s="14"/>
      <c r="AZ303" s="14"/>
      <c r="BA303" s="14">
        <v>2006</v>
      </c>
      <c r="BB303" s="14"/>
      <c r="BC303" s="14"/>
      <c r="BD303" s="14"/>
      <c r="BE303" s="14"/>
      <c r="BF303" s="14"/>
      <c r="BG303" s="14"/>
      <c r="BH303" s="15"/>
      <c r="BI303" s="14" t="s">
        <v>471</v>
      </c>
      <c r="BJ303" s="14" t="s">
        <v>393</v>
      </c>
      <c r="BK303" s="14"/>
      <c r="BL303" s="14"/>
      <c r="BM303" s="14" t="s">
        <v>393</v>
      </c>
      <c r="BN303" s="14"/>
      <c r="BO303" s="14"/>
      <c r="BP303" s="14"/>
      <c r="BQ303" s="14"/>
      <c r="BR303" s="14"/>
      <c r="BS303" s="14"/>
      <c r="BT303" s="14"/>
      <c r="BU303" s="14" t="s">
        <v>305</v>
      </c>
      <c r="BV303" s="14" t="s">
        <v>302</v>
      </c>
      <c r="BW303" s="36">
        <v>302</v>
      </c>
      <c r="BX303" s="3"/>
      <c r="BY303" s="3"/>
      <c r="BZ303" s="3"/>
      <c r="CA303" s="3"/>
      <c r="CB303" s="3"/>
    </row>
    <row r="304" spans="1:80" s="14" customFormat="1">
      <c r="A304" s="14" t="s">
        <v>942</v>
      </c>
      <c r="C304" s="14" t="s">
        <v>593</v>
      </c>
      <c r="D304" s="14">
        <v>-7.45</v>
      </c>
      <c r="E304" s="14">
        <v>158.1</v>
      </c>
      <c r="F304" s="14">
        <v>83</v>
      </c>
      <c r="G304" s="14">
        <v>1995</v>
      </c>
      <c r="H304" s="14">
        <v>1995</v>
      </c>
      <c r="I304" s="14">
        <v>1999</v>
      </c>
      <c r="J304" s="14">
        <v>4</v>
      </c>
      <c r="L304" s="14" t="s">
        <v>943</v>
      </c>
      <c r="Q304" s="14" t="s">
        <v>429</v>
      </c>
      <c r="Y304" s="14">
        <v>16.5</v>
      </c>
      <c r="Z304" s="14">
        <v>22.8</v>
      </c>
      <c r="AA304" s="14">
        <v>12.9</v>
      </c>
      <c r="AB304" s="14">
        <v>31.3</v>
      </c>
      <c r="AC304" s="46">
        <v>1.7559159526723787</v>
      </c>
      <c r="AD304" s="15"/>
      <c r="AJ304" s="15"/>
      <c r="AW304" s="13" t="s">
        <v>941</v>
      </c>
      <c r="AX304" s="14" t="s">
        <v>718</v>
      </c>
      <c r="AZ304" s="14" t="s">
        <v>953</v>
      </c>
      <c r="BA304" s="14">
        <v>2006</v>
      </c>
      <c r="BH304" s="15"/>
      <c r="BI304" s="14" t="s">
        <v>471</v>
      </c>
      <c r="BM304" s="14" t="s">
        <v>393</v>
      </c>
      <c r="BU304" s="14" t="s">
        <v>323</v>
      </c>
      <c r="BV304" s="14" t="s">
        <v>302</v>
      </c>
      <c r="BW304" s="36">
        <v>303</v>
      </c>
      <c r="BX304" s="3"/>
      <c r="BY304" s="3"/>
      <c r="BZ304" s="3"/>
      <c r="CA304" s="3"/>
      <c r="CB304" s="3"/>
    </row>
    <row r="305" spans="1:80" s="14" customFormat="1">
      <c r="A305" s="14" t="s">
        <v>942</v>
      </c>
      <c r="C305" s="14" t="s">
        <v>593</v>
      </c>
      <c r="D305" s="14">
        <v>-7.45</v>
      </c>
      <c r="E305" s="14">
        <v>158.1</v>
      </c>
      <c r="F305" s="14">
        <v>83</v>
      </c>
      <c r="G305" s="14">
        <v>1995</v>
      </c>
      <c r="H305" s="14">
        <v>1995</v>
      </c>
      <c r="I305" s="14">
        <v>1999</v>
      </c>
      <c r="J305" s="14">
        <v>4</v>
      </c>
      <c r="L305" s="14" t="s">
        <v>943</v>
      </c>
      <c r="O305" s="14">
        <v>1</v>
      </c>
      <c r="Q305" s="14" t="s">
        <v>950</v>
      </c>
      <c r="R305" s="14" t="s">
        <v>951</v>
      </c>
      <c r="S305" s="14" t="s">
        <v>952</v>
      </c>
      <c r="AD305" s="15"/>
      <c r="AJ305" s="15"/>
      <c r="AK305" s="14">
        <v>40.85</v>
      </c>
      <c r="AL305" s="14">
        <v>41.93</v>
      </c>
      <c r="AM305" s="14">
        <v>43.61</v>
      </c>
      <c r="AN305" s="14">
        <v>39.979999999999997</v>
      </c>
      <c r="AO305" s="46">
        <v>0.89314896968790802</v>
      </c>
      <c r="AW305" s="13" t="s">
        <v>941</v>
      </c>
      <c r="AX305" s="14" t="s">
        <v>718</v>
      </c>
      <c r="BA305" s="14">
        <v>2006</v>
      </c>
      <c r="BH305" s="15"/>
      <c r="BI305" s="14" t="s">
        <v>471</v>
      </c>
      <c r="BJ305" s="14" t="s">
        <v>393</v>
      </c>
      <c r="BL305" s="14" t="s">
        <v>393</v>
      </c>
      <c r="BM305" s="14" t="s">
        <v>393</v>
      </c>
      <c r="BU305" s="14" t="s">
        <v>323</v>
      </c>
      <c r="BV305" s="14" t="s">
        <v>302</v>
      </c>
      <c r="BW305" s="36">
        <v>304</v>
      </c>
      <c r="BX305" s="3"/>
      <c r="BY305" s="3"/>
      <c r="BZ305" s="3"/>
      <c r="CA305" s="3"/>
      <c r="CB305" s="3"/>
    </row>
    <row r="306" spans="1:80">
      <c r="A306" s="16" t="s">
        <v>942</v>
      </c>
      <c r="B306" s="16"/>
      <c r="C306" s="16" t="s">
        <v>593</v>
      </c>
      <c r="D306" s="16">
        <v>-7.45</v>
      </c>
      <c r="E306" s="16">
        <v>158.1</v>
      </c>
      <c r="F306" s="16">
        <v>83</v>
      </c>
      <c r="G306" s="16">
        <v>1995</v>
      </c>
      <c r="H306" s="16">
        <v>1995</v>
      </c>
      <c r="I306" s="16">
        <v>1999</v>
      </c>
      <c r="J306" s="16">
        <v>4</v>
      </c>
      <c r="K306" s="16"/>
      <c r="L306" s="16" t="s">
        <v>943</v>
      </c>
      <c r="M306" s="16"/>
      <c r="N306" s="16"/>
      <c r="O306" s="16" t="s">
        <v>767</v>
      </c>
      <c r="Q306" s="16" t="s">
        <v>651</v>
      </c>
      <c r="R306" s="16" t="s">
        <v>766</v>
      </c>
      <c r="S306" s="16"/>
      <c r="T306" s="16" t="s">
        <v>393</v>
      </c>
      <c r="U306" s="16"/>
      <c r="V306" s="16"/>
      <c r="W306" s="16"/>
      <c r="X306" s="16"/>
      <c r="Y306" s="16"/>
      <c r="Z306" s="16"/>
      <c r="AA306" s="16"/>
      <c r="AB306" s="16"/>
      <c r="AC306" s="16">
        <v>2.4544344416607911</v>
      </c>
      <c r="AD306" s="17"/>
      <c r="AE306" s="16"/>
      <c r="AF306" s="16"/>
      <c r="AG306" s="16"/>
      <c r="AH306" s="16"/>
      <c r="AI306" s="16"/>
      <c r="AJ306" s="17"/>
      <c r="AK306" s="16"/>
      <c r="AL306" s="16"/>
      <c r="AM306" s="16"/>
      <c r="AN306" s="16"/>
      <c r="AO306" s="16">
        <v>1.0925147122970089</v>
      </c>
      <c r="AP306" s="16"/>
      <c r="AQ306" s="16"/>
      <c r="AR306" s="16"/>
      <c r="AS306" s="16"/>
      <c r="AT306" s="16"/>
      <c r="AU306" s="16"/>
      <c r="AV306" s="16"/>
      <c r="AW306" s="18" t="s">
        <v>941</v>
      </c>
      <c r="AX306" s="16" t="s">
        <v>923</v>
      </c>
      <c r="AY306" s="16"/>
      <c r="AZ306" s="16"/>
      <c r="BA306" s="16">
        <v>2006</v>
      </c>
      <c r="BB306" s="16"/>
      <c r="BC306" s="16"/>
      <c r="BD306" s="16"/>
      <c r="BE306" s="16"/>
      <c r="BF306" s="16"/>
      <c r="BG306" s="16"/>
      <c r="BH306" s="17"/>
      <c r="BI306" s="16" t="s">
        <v>471</v>
      </c>
      <c r="BJ306" s="16"/>
      <c r="BK306" s="16"/>
      <c r="BL306" s="16" t="s">
        <v>393</v>
      </c>
      <c r="BM306" s="16" t="s">
        <v>393</v>
      </c>
      <c r="BN306" s="16"/>
      <c r="BO306" s="16"/>
      <c r="BP306" s="16"/>
      <c r="BQ306" s="16"/>
      <c r="BR306" s="16"/>
      <c r="BS306" s="16"/>
      <c r="BT306" s="16"/>
      <c r="BU306" s="16"/>
      <c r="BV306" s="16"/>
      <c r="BW306" s="36">
        <v>305</v>
      </c>
    </row>
    <row r="307" spans="1:80" s="36" customFormat="1">
      <c r="A307" s="40" t="s">
        <v>477</v>
      </c>
      <c r="B307" s="36" t="s">
        <v>478</v>
      </c>
      <c r="C307" s="36" t="s">
        <v>479</v>
      </c>
      <c r="D307" s="36">
        <v>24.5</v>
      </c>
      <c r="E307" s="36">
        <v>-76.832999999999998</v>
      </c>
      <c r="F307" s="36">
        <v>456</v>
      </c>
      <c r="G307" s="36">
        <v>1986</v>
      </c>
      <c r="H307" s="36">
        <v>1989</v>
      </c>
      <c r="I307" s="36">
        <v>1995</v>
      </c>
      <c r="J307" s="36">
        <v>6</v>
      </c>
      <c r="L307" s="36" t="s">
        <v>955</v>
      </c>
      <c r="O307" s="36">
        <v>1</v>
      </c>
      <c r="Q307" s="36" t="s">
        <v>956</v>
      </c>
      <c r="R307" s="36" t="s">
        <v>408</v>
      </c>
      <c r="S307" s="36" t="s">
        <v>409</v>
      </c>
      <c r="T307" s="36" t="s">
        <v>393</v>
      </c>
      <c r="W307" s="36" t="s">
        <v>439</v>
      </c>
      <c r="X307" s="36" t="s">
        <v>399</v>
      </c>
      <c r="AA307" s="36">
        <v>22</v>
      </c>
      <c r="AB307" s="36">
        <v>39</v>
      </c>
      <c r="AC307" s="36">
        <v>1.7727272727272727</v>
      </c>
      <c r="AD307" s="38"/>
      <c r="AJ307" s="38"/>
      <c r="AM307" s="36">
        <v>12.4</v>
      </c>
      <c r="AN307" s="36">
        <v>15.25</v>
      </c>
      <c r="AO307" s="36">
        <v>1.2298387096774193</v>
      </c>
      <c r="AW307" s="41" t="s">
        <v>954</v>
      </c>
      <c r="AX307" s="36" t="s">
        <v>718</v>
      </c>
      <c r="AY307" s="36">
        <v>2</v>
      </c>
      <c r="AZ307" s="36" t="s">
        <v>957</v>
      </c>
      <c r="BA307" s="36">
        <v>2001</v>
      </c>
      <c r="BH307" s="38"/>
      <c r="BI307" s="36" t="s">
        <v>471</v>
      </c>
      <c r="BJ307" s="36" t="s">
        <v>393</v>
      </c>
      <c r="BL307" s="36" t="s">
        <v>393</v>
      </c>
      <c r="BU307" s="36" t="s">
        <v>194</v>
      </c>
      <c r="BV307" s="36" t="s">
        <v>302</v>
      </c>
      <c r="BW307" s="36">
        <v>306</v>
      </c>
    </row>
    <row r="308" spans="1:80" s="36" customFormat="1">
      <c r="A308" s="36" t="s">
        <v>490</v>
      </c>
      <c r="B308" s="36" t="s">
        <v>491</v>
      </c>
      <c r="C308" s="36" t="s">
        <v>492</v>
      </c>
      <c r="D308" s="36">
        <v>42.5</v>
      </c>
      <c r="E308" s="36">
        <v>3.117</v>
      </c>
      <c r="F308" s="36">
        <v>6.5</v>
      </c>
      <c r="G308" s="36">
        <v>1974</v>
      </c>
      <c r="H308" s="36">
        <v>1974</v>
      </c>
      <c r="I308" s="36">
        <v>2001</v>
      </c>
      <c r="J308" s="36">
        <v>27</v>
      </c>
      <c r="L308" s="36" t="s">
        <v>960</v>
      </c>
      <c r="O308" s="36">
        <v>1</v>
      </c>
      <c r="Q308" s="36" t="s">
        <v>475</v>
      </c>
      <c r="R308" s="36" t="s">
        <v>577</v>
      </c>
      <c r="S308" s="36" t="s">
        <v>721</v>
      </c>
      <c r="T308" s="36" t="s">
        <v>393</v>
      </c>
      <c r="V308" s="36" t="s">
        <v>183</v>
      </c>
      <c r="X308" s="36" t="s">
        <v>179</v>
      </c>
      <c r="AD308" s="38"/>
      <c r="AJ308" s="38"/>
      <c r="AM308" s="36">
        <v>20.8</v>
      </c>
      <c r="AN308" s="36">
        <v>22</v>
      </c>
      <c r="AO308" s="36">
        <v>1.0576923076923077</v>
      </c>
      <c r="AW308" s="41" t="s">
        <v>958</v>
      </c>
      <c r="AX308" s="36" t="s">
        <v>640</v>
      </c>
      <c r="AY308" s="36">
        <v>1</v>
      </c>
      <c r="AZ308" s="36" t="s">
        <v>1004</v>
      </c>
      <c r="BA308" s="36">
        <v>2003</v>
      </c>
      <c r="BH308" s="38"/>
      <c r="BI308" s="36" t="s">
        <v>472</v>
      </c>
      <c r="BJ308" s="36" t="s">
        <v>393</v>
      </c>
      <c r="BL308" s="36" t="s">
        <v>393</v>
      </c>
      <c r="BN308" s="36" t="s">
        <v>393</v>
      </c>
      <c r="BO308" s="36" t="s">
        <v>393</v>
      </c>
      <c r="BR308" s="36">
        <v>3.1</v>
      </c>
      <c r="BS308" s="36">
        <v>45</v>
      </c>
      <c r="BT308" s="36" t="s">
        <v>177</v>
      </c>
      <c r="BU308" s="36" t="s">
        <v>194</v>
      </c>
      <c r="BV308" s="36" t="s">
        <v>301</v>
      </c>
      <c r="BW308" s="36">
        <v>307</v>
      </c>
    </row>
    <row r="309" spans="1:80" s="14" customFormat="1">
      <c r="A309" s="14" t="s">
        <v>1005</v>
      </c>
      <c r="B309" s="14" t="s">
        <v>1045</v>
      </c>
      <c r="C309" s="14" t="s">
        <v>1006</v>
      </c>
      <c r="D309" s="14">
        <v>-33.520000000000003</v>
      </c>
      <c r="E309" s="14">
        <v>-71.63</v>
      </c>
      <c r="F309" s="14">
        <v>4.3999999999999997E-2</v>
      </c>
      <c r="G309" s="14">
        <v>1982</v>
      </c>
      <c r="H309" s="14">
        <v>1982</v>
      </c>
      <c r="I309" s="14">
        <v>2002</v>
      </c>
      <c r="J309" s="14">
        <v>20</v>
      </c>
      <c r="K309" s="14" t="s">
        <v>1007</v>
      </c>
      <c r="L309" s="14" t="s">
        <v>1018</v>
      </c>
      <c r="O309" s="14">
        <v>1</v>
      </c>
      <c r="Q309" s="20" t="s">
        <v>1058</v>
      </c>
      <c r="R309" s="14" t="s">
        <v>1057</v>
      </c>
      <c r="S309" s="14" t="s">
        <v>1008</v>
      </c>
      <c r="V309" s="14" t="s">
        <v>184</v>
      </c>
      <c r="X309" s="14" t="s">
        <v>195</v>
      </c>
      <c r="AA309" s="14">
        <f>(1.35+0.65)/2</f>
        <v>1</v>
      </c>
      <c r="AB309" s="14">
        <v>6.3</v>
      </c>
      <c r="AC309" s="14">
        <v>6.3</v>
      </c>
      <c r="AD309" s="15"/>
      <c r="AJ309" s="15"/>
      <c r="AW309" s="13" t="s">
        <v>1017</v>
      </c>
      <c r="AX309" s="14" t="s">
        <v>640</v>
      </c>
      <c r="AY309" s="14">
        <v>2</v>
      </c>
      <c r="AZ309" s="14" t="s">
        <v>1015</v>
      </c>
      <c r="BA309" s="14">
        <v>2005</v>
      </c>
      <c r="BH309" s="15"/>
      <c r="BI309" s="14" t="s">
        <v>472</v>
      </c>
      <c r="BJ309" s="14" t="s">
        <v>393</v>
      </c>
      <c r="BR309" s="14">
        <v>2.8</v>
      </c>
      <c r="BS309" s="14">
        <v>8.4</v>
      </c>
      <c r="BT309" s="14" t="s">
        <v>177</v>
      </c>
      <c r="BU309" s="14" t="s">
        <v>178</v>
      </c>
      <c r="BV309" s="14" t="s">
        <v>301</v>
      </c>
      <c r="BW309" s="36">
        <v>308</v>
      </c>
      <c r="BX309" s="3"/>
      <c r="BY309" s="3"/>
      <c r="BZ309" s="3"/>
      <c r="CA309" s="3"/>
      <c r="CB309" s="3"/>
    </row>
    <row r="310" spans="1:80" s="14" customFormat="1">
      <c r="A310" s="14" t="s">
        <v>1005</v>
      </c>
      <c r="B310" s="14" t="s">
        <v>1045</v>
      </c>
      <c r="C310" s="14" t="s">
        <v>1006</v>
      </c>
      <c r="D310" s="14">
        <v>-33.520000000000003</v>
      </c>
      <c r="E310" s="14">
        <v>-71.63</v>
      </c>
      <c r="F310" s="14">
        <v>4.3999999999999997E-2</v>
      </c>
      <c r="G310" s="14">
        <v>1982</v>
      </c>
      <c r="H310" s="14">
        <v>1982</v>
      </c>
      <c r="I310" s="14">
        <v>2002</v>
      </c>
      <c r="J310" s="14">
        <v>20</v>
      </c>
      <c r="K310" s="14" t="s">
        <v>1007</v>
      </c>
      <c r="L310" s="14" t="s">
        <v>1018</v>
      </c>
      <c r="O310" s="14">
        <v>1</v>
      </c>
      <c r="Q310" s="14" t="s">
        <v>534</v>
      </c>
      <c r="R310" s="14" t="s">
        <v>1009</v>
      </c>
      <c r="S310" s="14" t="s">
        <v>1010</v>
      </c>
      <c r="V310" s="14" t="s">
        <v>184</v>
      </c>
      <c r="W310" s="14" t="s">
        <v>439</v>
      </c>
      <c r="AA310" s="14">
        <v>18.7</v>
      </c>
      <c r="AB310" s="14">
        <v>15</v>
      </c>
      <c r="AC310" s="14">
        <v>0.80213903743315507</v>
      </c>
      <c r="AD310" s="15"/>
      <c r="AJ310" s="15"/>
      <c r="AM310" s="14">
        <f>(20.9+20.71)/2</f>
        <v>20.805</v>
      </c>
      <c r="AN310" s="14">
        <v>61.32</v>
      </c>
      <c r="AO310" s="14">
        <v>2.9473684210526314</v>
      </c>
      <c r="AW310" s="13" t="s">
        <v>1017</v>
      </c>
      <c r="AX310" s="14" t="s">
        <v>718</v>
      </c>
      <c r="AY310" s="14">
        <v>2</v>
      </c>
      <c r="AZ310" s="14" t="s">
        <v>1014</v>
      </c>
      <c r="BA310" s="14">
        <v>2005</v>
      </c>
      <c r="BH310" s="15"/>
      <c r="BI310" s="14" t="s">
        <v>472</v>
      </c>
      <c r="BJ310" s="14" t="s">
        <v>393</v>
      </c>
      <c r="BU310" s="14" t="s">
        <v>193</v>
      </c>
      <c r="BV310" s="14" t="s">
        <v>302</v>
      </c>
      <c r="BW310" s="36">
        <v>309</v>
      </c>
      <c r="BX310" s="3"/>
      <c r="BY310" s="3"/>
      <c r="BZ310" s="3"/>
      <c r="CA310" s="3"/>
      <c r="CB310" s="3"/>
    </row>
    <row r="311" spans="1:80" s="14" customFormat="1">
      <c r="A311" s="14" t="s">
        <v>1005</v>
      </c>
      <c r="B311" s="14" t="s">
        <v>1045</v>
      </c>
      <c r="C311" s="14" t="s">
        <v>1006</v>
      </c>
      <c r="D311" s="14">
        <v>-33.520000000000003</v>
      </c>
      <c r="E311" s="14">
        <v>-71.63</v>
      </c>
      <c r="F311" s="14">
        <v>4.3999999999999997E-2</v>
      </c>
      <c r="G311" s="14">
        <v>1982</v>
      </c>
      <c r="H311" s="14">
        <v>1982</v>
      </c>
      <c r="I311" s="14">
        <v>2002</v>
      </c>
      <c r="J311" s="14">
        <v>20</v>
      </c>
      <c r="K311" s="14" t="s">
        <v>1007</v>
      </c>
      <c r="L311" s="14" t="s">
        <v>1018</v>
      </c>
      <c r="O311" s="14">
        <v>1</v>
      </c>
      <c r="Q311" s="14" t="s">
        <v>1011</v>
      </c>
      <c r="R311" s="14" t="s">
        <v>1012</v>
      </c>
      <c r="S311" s="14" t="s">
        <v>1013</v>
      </c>
      <c r="W311" s="14" t="s">
        <v>439</v>
      </c>
      <c r="AA311" s="14">
        <f>(24.04+27.64)/2</f>
        <v>25.84</v>
      </c>
      <c r="AB311" s="14">
        <v>1.02</v>
      </c>
      <c r="AC311" s="14">
        <v>3.9473684210526314E-2</v>
      </c>
      <c r="AD311" s="15"/>
      <c r="AJ311" s="15"/>
      <c r="AW311" s="13" t="s">
        <v>1017</v>
      </c>
      <c r="AX311" s="14" t="s">
        <v>640</v>
      </c>
      <c r="AY311" s="14">
        <v>2</v>
      </c>
      <c r="AZ311" s="14" t="s">
        <v>1016</v>
      </c>
      <c r="BA311" s="14">
        <v>2005</v>
      </c>
      <c r="BH311" s="15"/>
      <c r="BI311" s="14" t="s">
        <v>472</v>
      </c>
      <c r="BJ311" s="14" t="s">
        <v>393</v>
      </c>
      <c r="BU311" s="14" t="s">
        <v>305</v>
      </c>
      <c r="BV311" s="14" t="s">
        <v>302</v>
      </c>
      <c r="BW311" s="36">
        <v>310</v>
      </c>
      <c r="BX311" s="3"/>
      <c r="BY311" s="3"/>
      <c r="BZ311" s="3"/>
      <c r="CA311" s="3"/>
      <c r="CB311" s="3"/>
    </row>
    <row r="312" spans="1:80" s="14" customFormat="1">
      <c r="A312" s="16" t="s">
        <v>1005</v>
      </c>
      <c r="B312" s="16" t="s">
        <v>1045</v>
      </c>
      <c r="C312" s="16" t="s">
        <v>1006</v>
      </c>
      <c r="D312" s="16">
        <v>-33.520000000000003</v>
      </c>
      <c r="E312" s="16">
        <v>-71.63</v>
      </c>
      <c r="F312" s="16">
        <v>4.3999999999999997E-2</v>
      </c>
      <c r="G312" s="16">
        <v>1982</v>
      </c>
      <c r="H312" s="16">
        <v>1982</v>
      </c>
      <c r="I312" s="16">
        <v>2002</v>
      </c>
      <c r="J312" s="16">
        <v>20</v>
      </c>
      <c r="K312" s="16" t="s">
        <v>1007</v>
      </c>
      <c r="L312" s="16" t="s">
        <v>1018</v>
      </c>
      <c r="M312" s="16"/>
      <c r="N312" s="16"/>
      <c r="O312" s="16">
        <v>3</v>
      </c>
      <c r="P312" s="16"/>
      <c r="Q312" s="16" t="s">
        <v>651</v>
      </c>
      <c r="R312" s="16" t="s">
        <v>768</v>
      </c>
      <c r="S312" s="16"/>
      <c r="T312" s="16" t="s">
        <v>393</v>
      </c>
      <c r="U312" s="16"/>
      <c r="V312" s="16"/>
      <c r="W312" s="16"/>
      <c r="X312" s="16"/>
      <c r="Y312" s="16"/>
      <c r="Z312" s="16"/>
      <c r="AA312" s="16"/>
      <c r="AB312" s="16"/>
      <c r="AC312" s="16">
        <v>2.3805375738812269</v>
      </c>
      <c r="AD312" s="17"/>
      <c r="AE312" s="16"/>
      <c r="AF312" s="16"/>
      <c r="AG312" s="16"/>
      <c r="AH312" s="16"/>
      <c r="AI312" s="16"/>
      <c r="AJ312" s="17"/>
      <c r="AK312" s="16"/>
      <c r="AL312" s="16"/>
      <c r="AM312" s="16"/>
      <c r="AN312" s="16"/>
      <c r="AO312" s="16">
        <v>2.9473684210526314</v>
      </c>
      <c r="AP312" s="16"/>
      <c r="AQ312" s="16"/>
      <c r="AR312" s="16"/>
      <c r="AS312" s="16"/>
      <c r="AT312" s="16"/>
      <c r="AU312" s="16"/>
      <c r="AV312" s="16"/>
      <c r="AW312" s="18" t="s">
        <v>1017</v>
      </c>
      <c r="AX312" s="16"/>
      <c r="AY312" s="16">
        <v>2</v>
      </c>
      <c r="AZ312" s="16"/>
      <c r="BA312" s="16">
        <v>2005</v>
      </c>
      <c r="BB312" s="16"/>
      <c r="BC312" s="16"/>
      <c r="BD312" s="16"/>
      <c r="BE312" s="16"/>
      <c r="BF312" s="16"/>
      <c r="BG312" s="16"/>
      <c r="BH312" s="17"/>
      <c r="BI312" s="16" t="s">
        <v>472</v>
      </c>
      <c r="BJ312" s="16"/>
      <c r="BK312" s="16"/>
      <c r="BL312" s="16" t="s">
        <v>393</v>
      </c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36">
        <v>311</v>
      </c>
      <c r="BX312" s="3"/>
      <c r="BY312" s="3"/>
      <c r="BZ312" s="3"/>
      <c r="CA312" s="3"/>
      <c r="CB312" s="3"/>
    </row>
    <row r="313" spans="1:80" s="14" customFormat="1">
      <c r="A313" s="14" t="s">
        <v>248</v>
      </c>
      <c r="B313" s="14" t="s">
        <v>491</v>
      </c>
      <c r="C313" s="14" t="s">
        <v>514</v>
      </c>
      <c r="D313" s="14">
        <v>42.048999999999999</v>
      </c>
      <c r="E313" s="14">
        <v>3.2250000000000001</v>
      </c>
      <c r="F313" s="14">
        <v>3</v>
      </c>
      <c r="G313" s="14">
        <v>1983</v>
      </c>
      <c r="H313" s="14">
        <v>1983</v>
      </c>
      <c r="I313" s="14">
        <v>1999</v>
      </c>
      <c r="J313" s="14">
        <v>16</v>
      </c>
      <c r="K313" s="14" t="s">
        <v>564</v>
      </c>
      <c r="O313" s="14">
        <v>1</v>
      </c>
      <c r="Q313" s="14" t="s">
        <v>475</v>
      </c>
      <c r="R313" s="14" t="s">
        <v>1020</v>
      </c>
      <c r="S313" s="14" t="s">
        <v>1021</v>
      </c>
      <c r="V313" s="14" t="s">
        <v>183</v>
      </c>
      <c r="X313" s="14" t="s">
        <v>180</v>
      </c>
      <c r="AA313" s="14">
        <v>0.67</v>
      </c>
      <c r="AB313" s="14">
        <v>3.33</v>
      </c>
      <c r="AC313" s="14">
        <v>4.9701492537313428</v>
      </c>
      <c r="AD313" s="15"/>
      <c r="AJ313" s="15"/>
      <c r="AM313" s="14">
        <v>25</v>
      </c>
      <c r="AN313" s="14">
        <v>50</v>
      </c>
      <c r="AO313" s="14">
        <v>2</v>
      </c>
      <c r="AW313" s="13" t="s">
        <v>1019</v>
      </c>
      <c r="AX313" s="14" t="s">
        <v>691</v>
      </c>
      <c r="AY313" s="14">
        <v>3</v>
      </c>
      <c r="AZ313" s="14" t="s">
        <v>1024</v>
      </c>
      <c r="BA313" s="14">
        <v>2000</v>
      </c>
      <c r="BH313" s="15"/>
      <c r="BI313" s="14" t="s">
        <v>472</v>
      </c>
      <c r="BJ313" s="14" t="s">
        <v>393</v>
      </c>
      <c r="BP313" s="14" t="s">
        <v>393</v>
      </c>
      <c r="BR313" s="14">
        <v>4.5</v>
      </c>
      <c r="BS313" s="14">
        <v>100</v>
      </c>
      <c r="BT313" s="14" t="s">
        <v>177</v>
      </c>
      <c r="BU313" s="14" t="s">
        <v>182</v>
      </c>
      <c r="BV313" s="14" t="s">
        <v>301</v>
      </c>
      <c r="BW313" s="36">
        <v>312</v>
      </c>
      <c r="BX313" s="3"/>
      <c r="BY313" s="3"/>
      <c r="BZ313" s="3"/>
      <c r="CA313" s="3"/>
      <c r="CB313" s="3"/>
    </row>
    <row r="314" spans="1:80" s="14" customFormat="1">
      <c r="A314" s="14" t="s">
        <v>248</v>
      </c>
      <c r="B314" s="14" t="s">
        <v>491</v>
      </c>
      <c r="C314" s="14" t="s">
        <v>514</v>
      </c>
      <c r="D314" s="14">
        <v>42.048999999999999</v>
      </c>
      <c r="E314" s="14">
        <v>3.2250000000000001</v>
      </c>
      <c r="F314" s="14">
        <v>3</v>
      </c>
      <c r="G314" s="14">
        <v>1983</v>
      </c>
      <c r="H314" s="14">
        <v>1983</v>
      </c>
      <c r="I314" s="14">
        <v>1999</v>
      </c>
      <c r="J314" s="14">
        <v>16</v>
      </c>
      <c r="K314" s="14" t="s">
        <v>564</v>
      </c>
      <c r="O314" s="14">
        <v>1</v>
      </c>
      <c r="Q314" s="14" t="s">
        <v>773</v>
      </c>
      <c r="R314" s="14" t="s">
        <v>771</v>
      </c>
      <c r="S314" s="14" t="s">
        <v>772</v>
      </c>
      <c r="V314" s="14" t="s">
        <v>183</v>
      </c>
      <c r="X314" s="14" t="s">
        <v>180</v>
      </c>
      <c r="AA314" s="14">
        <v>0.15</v>
      </c>
      <c r="AB314" s="14">
        <v>15.78</v>
      </c>
      <c r="AC314" s="14">
        <v>105.2</v>
      </c>
      <c r="AD314" s="15"/>
      <c r="AJ314" s="15"/>
      <c r="AM314" s="14">
        <v>35</v>
      </c>
      <c r="AN314" s="14">
        <v>35</v>
      </c>
      <c r="AO314" s="14">
        <v>1</v>
      </c>
      <c r="AW314" s="13" t="s">
        <v>1019</v>
      </c>
      <c r="AX314" s="14" t="s">
        <v>691</v>
      </c>
      <c r="AY314" s="14">
        <v>3</v>
      </c>
      <c r="AZ314" s="14" t="s">
        <v>1024</v>
      </c>
      <c r="BA314" s="14">
        <v>2000</v>
      </c>
      <c r="BH314" s="15"/>
      <c r="BI314" s="14" t="s">
        <v>472</v>
      </c>
      <c r="BJ314" s="14" t="s">
        <v>393</v>
      </c>
      <c r="BP314" s="14" t="s">
        <v>393</v>
      </c>
      <c r="BS314" s="14">
        <v>103</v>
      </c>
      <c r="BT314" s="14" t="s">
        <v>177</v>
      </c>
      <c r="BU314" s="14" t="s">
        <v>182</v>
      </c>
      <c r="BV314" s="14" t="s">
        <v>301</v>
      </c>
      <c r="BW314" s="36">
        <v>313</v>
      </c>
      <c r="BX314" s="3"/>
      <c r="BY314" s="3"/>
      <c r="BZ314" s="3"/>
      <c r="CA314" s="3"/>
      <c r="CB314" s="3"/>
    </row>
    <row r="315" spans="1:80" s="14" customFormat="1">
      <c r="A315" s="14" t="s">
        <v>248</v>
      </c>
      <c r="B315" s="14" t="s">
        <v>491</v>
      </c>
      <c r="C315" s="14" t="s">
        <v>514</v>
      </c>
      <c r="D315" s="14">
        <v>42.048999999999999</v>
      </c>
      <c r="E315" s="14">
        <v>3.2250000000000001</v>
      </c>
      <c r="F315" s="14">
        <v>3</v>
      </c>
      <c r="G315" s="14">
        <v>1983</v>
      </c>
      <c r="H315" s="14">
        <v>1983</v>
      </c>
      <c r="I315" s="14">
        <v>1999</v>
      </c>
      <c r="J315" s="14">
        <v>16</v>
      </c>
      <c r="K315" s="14" t="s">
        <v>564</v>
      </c>
      <c r="O315" s="14">
        <v>1</v>
      </c>
      <c r="Q315" s="14" t="s">
        <v>444</v>
      </c>
      <c r="R315" s="14" t="s">
        <v>459</v>
      </c>
      <c r="S315" s="14" t="s">
        <v>1022</v>
      </c>
      <c r="V315" s="14" t="s">
        <v>183</v>
      </c>
      <c r="X315" s="14" t="s">
        <v>180</v>
      </c>
      <c r="AA315" s="14">
        <v>0.47</v>
      </c>
      <c r="AB315" s="14">
        <v>5.0199999999999996</v>
      </c>
      <c r="AC315" s="14">
        <v>10.680851063829786</v>
      </c>
      <c r="AD315" s="15"/>
      <c r="AJ315" s="15"/>
      <c r="AM315" s="14">
        <v>63</v>
      </c>
      <c r="AN315" s="14">
        <v>67</v>
      </c>
      <c r="AO315" s="14">
        <v>1.0634920634920635</v>
      </c>
      <c r="AW315" s="13" t="s">
        <v>1019</v>
      </c>
      <c r="AX315" s="14" t="s">
        <v>691</v>
      </c>
      <c r="AY315" s="14">
        <v>3</v>
      </c>
      <c r="AZ315" s="14" t="s">
        <v>1024</v>
      </c>
      <c r="BA315" s="14">
        <v>2000</v>
      </c>
      <c r="BH315" s="15"/>
      <c r="BI315" s="14" t="s">
        <v>472</v>
      </c>
      <c r="BJ315" s="14" t="s">
        <v>393</v>
      </c>
      <c r="BP315" s="14" t="s">
        <v>393</v>
      </c>
      <c r="BR315" s="14">
        <v>3.8</v>
      </c>
      <c r="BS315" s="14">
        <v>150</v>
      </c>
      <c r="BT315" s="14" t="s">
        <v>177</v>
      </c>
      <c r="BU315" s="14" t="s">
        <v>182</v>
      </c>
      <c r="BV315" s="14" t="s">
        <v>301</v>
      </c>
      <c r="BW315" s="36">
        <v>314</v>
      </c>
      <c r="BX315" s="3"/>
      <c r="BY315" s="3"/>
      <c r="BZ315" s="3"/>
      <c r="CA315" s="3"/>
      <c r="CB315" s="3"/>
    </row>
    <row r="316" spans="1:80" s="14" customFormat="1">
      <c r="A316" s="16" t="s">
        <v>824</v>
      </c>
      <c r="B316" s="16" t="s">
        <v>491</v>
      </c>
      <c r="C316" s="16" t="s">
        <v>514</v>
      </c>
      <c r="D316" s="16">
        <v>42.048999999999999</v>
      </c>
      <c r="E316" s="16">
        <v>3.2250000000000001</v>
      </c>
      <c r="F316" s="16">
        <v>3</v>
      </c>
      <c r="G316" s="16">
        <v>1983</v>
      </c>
      <c r="H316" s="16">
        <v>1983</v>
      </c>
      <c r="I316" s="16">
        <v>1999</v>
      </c>
      <c r="J316" s="16">
        <v>16</v>
      </c>
      <c r="K316" s="16" t="s">
        <v>564</v>
      </c>
      <c r="L316" s="16"/>
      <c r="M316" s="16"/>
      <c r="N316" s="16"/>
      <c r="O316" s="16">
        <v>3</v>
      </c>
      <c r="P316" s="16"/>
      <c r="Q316" s="16" t="s">
        <v>651</v>
      </c>
      <c r="R316" s="16" t="s">
        <v>621</v>
      </c>
      <c r="S316" s="16"/>
      <c r="T316" s="16" t="s">
        <v>393</v>
      </c>
      <c r="U316" s="16"/>
      <c r="V316" s="16"/>
      <c r="W316" s="16"/>
      <c r="X316" s="16"/>
      <c r="Y316" s="16"/>
      <c r="Z316" s="16"/>
      <c r="AA316" s="16"/>
      <c r="AB316" s="16"/>
      <c r="AC316" s="16">
        <v>40.283666772520384</v>
      </c>
      <c r="AD316" s="17"/>
      <c r="AE316" s="16"/>
      <c r="AF316" s="16"/>
      <c r="AG316" s="16"/>
      <c r="AH316" s="16"/>
      <c r="AI316" s="16"/>
      <c r="AJ316" s="17"/>
      <c r="AK316" s="16"/>
      <c r="AL316" s="16"/>
      <c r="AM316" s="16"/>
      <c r="AN316" s="16"/>
      <c r="AO316" s="16">
        <v>1.3544973544973544</v>
      </c>
      <c r="AP316" s="16"/>
      <c r="AQ316" s="16"/>
      <c r="AR316" s="16"/>
      <c r="AS316" s="16"/>
      <c r="AT316" s="16"/>
      <c r="AU316" s="16"/>
      <c r="AV316" s="16"/>
      <c r="AW316" s="18" t="s">
        <v>1019</v>
      </c>
      <c r="AX316" s="16"/>
      <c r="AY316" s="16">
        <v>3</v>
      </c>
      <c r="AZ316" s="16" t="s">
        <v>1024</v>
      </c>
      <c r="BA316" s="16">
        <v>2000</v>
      </c>
      <c r="BB316" s="16"/>
      <c r="BC316" s="16"/>
      <c r="BD316" s="16"/>
      <c r="BE316" s="16"/>
      <c r="BF316" s="16"/>
      <c r="BG316" s="16"/>
      <c r="BH316" s="17"/>
      <c r="BI316" s="16" t="s">
        <v>472</v>
      </c>
      <c r="BJ316" s="16"/>
      <c r="BK316" s="16"/>
      <c r="BL316" s="16" t="s">
        <v>393</v>
      </c>
      <c r="BM316" s="16"/>
      <c r="BN316" s="16"/>
      <c r="BO316" s="16"/>
      <c r="BP316" s="16" t="s">
        <v>393</v>
      </c>
      <c r="BQ316" s="16"/>
      <c r="BR316" s="16"/>
      <c r="BS316" s="16"/>
      <c r="BT316" s="16"/>
      <c r="BU316" s="16"/>
      <c r="BV316" s="16"/>
      <c r="BW316" s="36">
        <v>315</v>
      </c>
      <c r="BX316" s="3"/>
      <c r="BY316" s="3"/>
      <c r="BZ316" s="3"/>
      <c r="CA316" s="3"/>
      <c r="CB316" s="3"/>
    </row>
    <row r="317" spans="1:80" s="36" customFormat="1">
      <c r="A317" s="41" t="s">
        <v>1029</v>
      </c>
      <c r="B317" s="36" t="s">
        <v>1026</v>
      </c>
      <c r="C317" s="36" t="s">
        <v>385</v>
      </c>
      <c r="D317" s="36">
        <v>10.898</v>
      </c>
      <c r="E317" s="36">
        <v>123.41500000000001</v>
      </c>
      <c r="F317" s="36">
        <v>2</v>
      </c>
      <c r="G317" s="36">
        <v>1983</v>
      </c>
      <c r="H317" s="36">
        <v>1995</v>
      </c>
      <c r="I317" s="36">
        <v>2002</v>
      </c>
      <c r="J317" s="36">
        <v>7</v>
      </c>
      <c r="O317" s="36">
        <v>1</v>
      </c>
      <c r="Q317" s="36" t="s">
        <v>661</v>
      </c>
      <c r="R317" s="36" t="s">
        <v>659</v>
      </c>
      <c r="S317" s="36" t="s">
        <v>1027</v>
      </c>
      <c r="T317" s="36" t="s">
        <v>393</v>
      </c>
      <c r="V317" s="36" t="s">
        <v>184</v>
      </c>
      <c r="W317" s="36" t="s">
        <v>439</v>
      </c>
      <c r="X317" s="36" t="s">
        <v>180</v>
      </c>
      <c r="AA317" s="36">
        <v>2</v>
      </c>
      <c r="AB317" s="36">
        <v>18.100000000000001</v>
      </c>
      <c r="AC317" s="36">
        <v>9.0500000000000007</v>
      </c>
      <c r="AD317" s="38"/>
      <c r="AJ317" s="38"/>
      <c r="AM317" s="36">
        <v>29.6</v>
      </c>
      <c r="AN317" s="36">
        <v>50</v>
      </c>
      <c r="AO317" s="36">
        <v>1.689189189189189</v>
      </c>
      <c r="AW317" s="41" t="s">
        <v>1025</v>
      </c>
      <c r="AY317" s="36">
        <v>1</v>
      </c>
      <c r="AZ317" s="36" t="s">
        <v>1030</v>
      </c>
      <c r="BA317" s="36">
        <v>2004</v>
      </c>
      <c r="BH317" s="38"/>
      <c r="BI317" s="36" t="s">
        <v>471</v>
      </c>
      <c r="BJ317" s="36" t="s">
        <v>393</v>
      </c>
      <c r="BL317" s="36" t="s">
        <v>393</v>
      </c>
      <c r="BN317" s="36" t="s">
        <v>393</v>
      </c>
      <c r="BU317" s="36" t="s">
        <v>193</v>
      </c>
      <c r="BV317" s="36" t="s">
        <v>302</v>
      </c>
      <c r="BW317" s="36">
        <v>316</v>
      </c>
    </row>
    <row r="318" spans="1:80" s="36" customFormat="1">
      <c r="A318" s="36" t="s">
        <v>1028</v>
      </c>
      <c r="B318" s="36" t="s">
        <v>1026</v>
      </c>
      <c r="C318" s="36" t="s">
        <v>385</v>
      </c>
      <c r="D318" s="36">
        <v>10.898</v>
      </c>
      <c r="E318" s="36">
        <v>123.41500000000001</v>
      </c>
      <c r="F318" s="36">
        <v>10</v>
      </c>
      <c r="G318" s="36">
        <v>1991</v>
      </c>
      <c r="H318" s="36">
        <v>1995</v>
      </c>
      <c r="I318" s="36">
        <v>2002</v>
      </c>
      <c r="J318" s="36">
        <v>7</v>
      </c>
      <c r="O318" s="36">
        <v>1</v>
      </c>
      <c r="Q318" s="36" t="s">
        <v>661</v>
      </c>
      <c r="R318" s="36" t="s">
        <v>659</v>
      </c>
      <c r="S318" s="36" t="s">
        <v>1027</v>
      </c>
      <c r="T318" s="36" t="s">
        <v>393</v>
      </c>
      <c r="V318" s="36" t="s">
        <v>184</v>
      </c>
      <c r="W318" s="36" t="s">
        <v>439</v>
      </c>
      <c r="X318" s="36" t="s">
        <v>180</v>
      </c>
      <c r="AA318" s="36">
        <v>3.1</v>
      </c>
      <c r="AB318" s="36">
        <v>15.8</v>
      </c>
      <c r="AC318" s="36">
        <v>5.096774193548387</v>
      </c>
      <c r="AD318" s="38"/>
      <c r="AJ318" s="38"/>
      <c r="AM318" s="36">
        <v>28.3</v>
      </c>
      <c r="AN318" s="36">
        <v>51</v>
      </c>
      <c r="AO318" s="36">
        <v>1.8021201413427561</v>
      </c>
      <c r="AW318" s="41" t="s">
        <v>1025</v>
      </c>
      <c r="AY318" s="36">
        <v>1</v>
      </c>
      <c r="AZ318" s="36" t="s">
        <v>1043</v>
      </c>
      <c r="BA318" s="36">
        <v>2004</v>
      </c>
      <c r="BH318" s="38"/>
      <c r="BI318" s="36" t="s">
        <v>471</v>
      </c>
      <c r="BJ318" s="36" t="s">
        <v>393</v>
      </c>
      <c r="BL318" s="36" t="s">
        <v>393</v>
      </c>
      <c r="BN318" s="36" t="s">
        <v>393</v>
      </c>
      <c r="BU318" s="36" t="s">
        <v>193</v>
      </c>
      <c r="BV318" s="36" t="s">
        <v>302</v>
      </c>
      <c r="BW318" s="36">
        <v>317</v>
      </c>
    </row>
    <row r="319" spans="1:80" s="36" customFormat="1">
      <c r="A319" s="36" t="s">
        <v>1005</v>
      </c>
      <c r="B319" s="36" t="s">
        <v>1045</v>
      </c>
      <c r="C319" s="36" t="s">
        <v>1006</v>
      </c>
      <c r="D319" s="36">
        <v>-33.520000000000003</v>
      </c>
      <c r="E319" s="36">
        <v>-71.63</v>
      </c>
      <c r="F319" s="36">
        <v>4.3999999999999997E-2</v>
      </c>
      <c r="G319" s="36">
        <v>1982</v>
      </c>
      <c r="H319" s="36">
        <v>1982</v>
      </c>
      <c r="I319" s="36">
        <v>1993</v>
      </c>
      <c r="J319" s="36">
        <v>11</v>
      </c>
      <c r="K319" s="36" t="s">
        <v>1048</v>
      </c>
      <c r="O319" s="36">
        <v>1</v>
      </c>
      <c r="Q319" s="36" t="s">
        <v>847</v>
      </c>
      <c r="R319" s="36" t="s">
        <v>1046</v>
      </c>
      <c r="S319" s="36" t="s">
        <v>1047</v>
      </c>
      <c r="T319" s="36" t="s">
        <v>393</v>
      </c>
      <c r="W319" s="36" t="s">
        <v>439</v>
      </c>
      <c r="X319" s="36" t="s">
        <v>399</v>
      </c>
      <c r="AA319" s="36">
        <v>0.01</v>
      </c>
      <c r="AB319" s="36">
        <v>0.99</v>
      </c>
      <c r="AC319" s="36">
        <v>99</v>
      </c>
      <c r="AD319" s="38"/>
      <c r="AJ319" s="38"/>
      <c r="AM319" s="36">
        <v>3.13</v>
      </c>
      <c r="AN319" s="36">
        <v>6.59</v>
      </c>
      <c r="AO319" s="36">
        <v>2.1054313099041533</v>
      </c>
      <c r="AW319" s="41" t="s">
        <v>1044</v>
      </c>
      <c r="AY319" s="36">
        <v>3</v>
      </c>
      <c r="AZ319" s="36" t="s">
        <v>1049</v>
      </c>
      <c r="BA319" s="36">
        <v>2001</v>
      </c>
      <c r="BH319" s="38"/>
      <c r="BI319" s="36" t="s">
        <v>472</v>
      </c>
      <c r="BJ319" s="36" t="s">
        <v>393</v>
      </c>
      <c r="BL319" s="36" t="s">
        <v>393</v>
      </c>
      <c r="BN319" s="36" t="s">
        <v>393</v>
      </c>
      <c r="BP319" s="36" t="s">
        <v>393</v>
      </c>
      <c r="BU319" s="36" t="s">
        <v>194</v>
      </c>
      <c r="BV319" s="36" t="s">
        <v>302</v>
      </c>
      <c r="BW319" s="36">
        <v>318</v>
      </c>
    </row>
    <row r="320" spans="1:80" s="40" customFormat="1">
      <c r="A320" s="41" t="s">
        <v>6</v>
      </c>
      <c r="B320" s="40" t="s">
        <v>5</v>
      </c>
      <c r="C320" s="40" t="s">
        <v>4</v>
      </c>
      <c r="D320" s="40">
        <v>49.366666666666667</v>
      </c>
      <c r="E320" s="40">
        <v>-123.28333333333333</v>
      </c>
      <c r="G320" s="40">
        <v>1993</v>
      </c>
      <c r="H320" s="40">
        <v>1993</v>
      </c>
      <c r="I320" s="41">
        <v>1998</v>
      </c>
      <c r="J320" s="40">
        <v>5</v>
      </c>
      <c r="O320" s="40">
        <v>1</v>
      </c>
      <c r="Q320" s="40" t="s">
        <v>171</v>
      </c>
      <c r="R320" s="40" t="s">
        <v>3</v>
      </c>
      <c r="S320" s="40" t="s">
        <v>2</v>
      </c>
      <c r="T320" s="40" t="s">
        <v>393</v>
      </c>
      <c r="V320" s="40" t="s">
        <v>183</v>
      </c>
      <c r="W320" s="41"/>
      <c r="X320" s="40" t="s">
        <v>180</v>
      </c>
      <c r="AA320" s="41">
        <v>6.2</v>
      </c>
      <c r="AB320" s="41">
        <v>6.2</v>
      </c>
      <c r="AC320" s="41">
        <v>1</v>
      </c>
      <c r="AW320" s="41" t="s">
        <v>1</v>
      </c>
      <c r="AX320" s="40" t="s">
        <v>0</v>
      </c>
      <c r="AY320" s="41">
        <v>1</v>
      </c>
      <c r="AZ320" s="40" t="s">
        <v>1073</v>
      </c>
      <c r="BA320" s="40">
        <v>2000</v>
      </c>
      <c r="BI320" s="40" t="s">
        <v>472</v>
      </c>
      <c r="BJ320" s="40" t="s">
        <v>393</v>
      </c>
      <c r="BL320" s="40" t="s">
        <v>393</v>
      </c>
      <c r="BS320" s="40">
        <v>152</v>
      </c>
      <c r="BT320" s="40" t="s">
        <v>177</v>
      </c>
      <c r="BU320" s="40" t="s">
        <v>182</v>
      </c>
      <c r="BV320" s="40" t="s">
        <v>301</v>
      </c>
      <c r="BW320" s="36">
        <v>319</v>
      </c>
    </row>
    <row r="321" spans="1:80" s="40" customFormat="1">
      <c r="A321" s="40" t="s">
        <v>1065</v>
      </c>
      <c r="B321" s="40" t="s">
        <v>8</v>
      </c>
      <c r="C321" s="40" t="s">
        <v>546</v>
      </c>
      <c r="D321" s="40">
        <v>-34.366666666666667</v>
      </c>
      <c r="E321" s="40">
        <v>18.899999999999999</v>
      </c>
      <c r="F321" s="40">
        <v>7.4080000000000004</v>
      </c>
      <c r="I321" s="40">
        <v>1999</v>
      </c>
      <c r="O321" s="40">
        <v>1</v>
      </c>
      <c r="Q321" s="41" t="s">
        <v>411</v>
      </c>
      <c r="R321" s="40" t="s">
        <v>466</v>
      </c>
      <c r="S321" s="40" t="s">
        <v>1064</v>
      </c>
      <c r="T321" s="40" t="s">
        <v>393</v>
      </c>
      <c r="W321" s="40" t="s">
        <v>439</v>
      </c>
      <c r="X321" s="40" t="s">
        <v>1063</v>
      </c>
      <c r="AA321" s="40">
        <v>39.01</v>
      </c>
      <c r="AB321" s="40">
        <v>53.45</v>
      </c>
      <c r="AC321" s="40">
        <v>1.3701614970520382</v>
      </c>
      <c r="AW321" s="41" t="s">
        <v>1062</v>
      </c>
      <c r="AX321" s="40" t="s">
        <v>691</v>
      </c>
      <c r="AY321" s="40">
        <v>2</v>
      </c>
      <c r="AZ321" s="40" t="s">
        <v>7</v>
      </c>
      <c r="BA321" s="40">
        <v>2005</v>
      </c>
      <c r="BI321" s="40" t="s">
        <v>472</v>
      </c>
      <c r="BJ321" s="40" t="s">
        <v>393</v>
      </c>
      <c r="BL321" s="40" t="s">
        <v>393</v>
      </c>
      <c r="BN321" s="40" t="s">
        <v>393</v>
      </c>
      <c r="BP321" s="40" t="s">
        <v>393</v>
      </c>
      <c r="BU321" s="40" t="s">
        <v>194</v>
      </c>
      <c r="BV321" s="40" t="s">
        <v>302</v>
      </c>
      <c r="BW321" s="36">
        <v>320</v>
      </c>
    </row>
    <row r="322" spans="1:80" s="36" customFormat="1">
      <c r="A322" s="36" t="s">
        <v>872</v>
      </c>
      <c r="B322" s="36" t="s">
        <v>491</v>
      </c>
      <c r="C322" s="36" t="s">
        <v>504</v>
      </c>
      <c r="D322" s="36">
        <v>38.75</v>
      </c>
      <c r="E322" s="36">
        <v>13.15</v>
      </c>
      <c r="F322" s="36">
        <v>0.65</v>
      </c>
      <c r="G322" s="36">
        <v>1986</v>
      </c>
      <c r="H322" s="36">
        <v>1991</v>
      </c>
      <c r="I322" s="36">
        <v>1996</v>
      </c>
      <c r="J322" s="36">
        <v>5</v>
      </c>
      <c r="K322" s="36" t="s">
        <v>15</v>
      </c>
      <c r="O322" s="36" t="s">
        <v>12</v>
      </c>
      <c r="Q322" s="36" t="s">
        <v>11</v>
      </c>
      <c r="T322" s="36" t="s">
        <v>393</v>
      </c>
      <c r="AA322" s="36">
        <v>2400</v>
      </c>
      <c r="AB322" s="36">
        <v>6300</v>
      </c>
      <c r="AC322" s="36">
        <v>2.625</v>
      </c>
      <c r="AD322" s="38"/>
      <c r="AJ322" s="38"/>
      <c r="AS322" s="36">
        <v>101</v>
      </c>
      <c r="AT322" s="36">
        <v>121</v>
      </c>
      <c r="AU322" s="36">
        <v>1.198019801980198</v>
      </c>
      <c r="AW322" s="41" t="s">
        <v>10</v>
      </c>
      <c r="AX322" s="36" t="s">
        <v>691</v>
      </c>
      <c r="AY322" s="36">
        <v>1</v>
      </c>
      <c r="AZ322" s="36" t="s">
        <v>14</v>
      </c>
      <c r="BA322" s="36">
        <v>2000</v>
      </c>
      <c r="BH322" s="38"/>
      <c r="BI322" s="36" t="s">
        <v>472</v>
      </c>
      <c r="BJ322" s="36" t="s">
        <v>393</v>
      </c>
      <c r="BL322" s="36" t="s">
        <v>393</v>
      </c>
      <c r="BV322" s="36" t="s">
        <v>302</v>
      </c>
      <c r="BW322" s="36">
        <v>321</v>
      </c>
    </row>
    <row r="323" spans="1:80" s="14" customFormat="1">
      <c r="A323" s="14" t="s">
        <v>16</v>
      </c>
      <c r="B323" s="14" t="s">
        <v>662</v>
      </c>
      <c r="C323" s="14" t="s">
        <v>454</v>
      </c>
      <c r="D323" s="14">
        <v>32.832999999999998</v>
      </c>
      <c r="E323" s="14">
        <v>-117.25</v>
      </c>
      <c r="F323" s="14">
        <v>2.16</v>
      </c>
      <c r="G323" s="14">
        <v>1971</v>
      </c>
      <c r="H323" s="14">
        <v>1971</v>
      </c>
      <c r="I323" s="14">
        <v>2002</v>
      </c>
      <c r="J323" s="14">
        <v>31</v>
      </c>
      <c r="N323" s="14" t="s">
        <v>17</v>
      </c>
      <c r="O323" s="14">
        <v>1</v>
      </c>
      <c r="Q323" s="14" t="s">
        <v>18</v>
      </c>
      <c r="R323" s="14" t="s">
        <v>19</v>
      </c>
      <c r="S323" s="14" t="s">
        <v>20</v>
      </c>
      <c r="W323" s="14" t="s">
        <v>439</v>
      </c>
      <c r="X323" s="14" t="s">
        <v>399</v>
      </c>
      <c r="AA323" s="14">
        <v>2.18E-2</v>
      </c>
      <c r="AB323" s="14">
        <v>0.85499999999999998</v>
      </c>
      <c r="AC323" s="14">
        <v>39.220183486238533</v>
      </c>
      <c r="AD323" s="15"/>
      <c r="AJ323" s="15"/>
      <c r="AM323" s="14">
        <v>89</v>
      </c>
      <c r="AN323" s="14">
        <v>102.5</v>
      </c>
      <c r="AO323" s="14">
        <v>1.151685393258427</v>
      </c>
      <c r="AW323" s="13" t="s">
        <v>13</v>
      </c>
      <c r="AX323" s="14" t="s">
        <v>691</v>
      </c>
      <c r="AY323" s="14">
        <v>1</v>
      </c>
      <c r="AZ323" s="14" t="s">
        <v>40</v>
      </c>
      <c r="BA323" s="14">
        <v>2005</v>
      </c>
      <c r="BH323" s="15"/>
      <c r="BI323" s="14" t="s">
        <v>472</v>
      </c>
      <c r="BJ323" s="14" t="s">
        <v>393</v>
      </c>
      <c r="BP323" s="14" t="s">
        <v>393</v>
      </c>
      <c r="BU323" s="14" t="s">
        <v>193</v>
      </c>
      <c r="BV323" s="14" t="s">
        <v>302</v>
      </c>
      <c r="BW323" s="36">
        <v>322</v>
      </c>
      <c r="BX323" s="3"/>
      <c r="BY323" s="3"/>
      <c r="BZ323" s="3"/>
      <c r="CA323" s="3"/>
      <c r="CB323" s="3"/>
    </row>
    <row r="324" spans="1:80" s="16" customFormat="1">
      <c r="A324" s="14" t="s">
        <v>16</v>
      </c>
      <c r="B324" s="14" t="s">
        <v>662</v>
      </c>
      <c r="C324" s="14" t="s">
        <v>454</v>
      </c>
      <c r="D324" s="14">
        <v>32.832999999999998</v>
      </c>
      <c r="E324" s="14">
        <v>-117.25</v>
      </c>
      <c r="F324" s="14">
        <v>2.16</v>
      </c>
      <c r="G324" s="14">
        <v>1971</v>
      </c>
      <c r="H324" s="14">
        <v>1971</v>
      </c>
      <c r="I324" s="14">
        <v>2002</v>
      </c>
      <c r="J324" s="14">
        <v>31</v>
      </c>
      <c r="K324" s="14"/>
      <c r="L324" s="14"/>
      <c r="M324" s="14"/>
      <c r="N324" s="14"/>
      <c r="O324" s="14">
        <v>1</v>
      </c>
      <c r="P324" s="14"/>
      <c r="Q324" s="14" t="s">
        <v>21</v>
      </c>
      <c r="R324" s="14" t="s">
        <v>659</v>
      </c>
      <c r="S324" s="14" t="s">
        <v>22</v>
      </c>
      <c r="T324" s="14"/>
      <c r="U324" s="14"/>
      <c r="V324" s="14" t="s">
        <v>184</v>
      </c>
      <c r="W324" s="14" t="s">
        <v>439</v>
      </c>
      <c r="X324" s="14" t="s">
        <v>180</v>
      </c>
      <c r="Y324" s="14"/>
      <c r="Z324" s="14"/>
      <c r="AA324" s="14">
        <v>3.8E-3</v>
      </c>
      <c r="AB324" s="14">
        <v>2.5000000000000001E-3</v>
      </c>
      <c r="AC324" s="14">
        <v>0.65789473684210531</v>
      </c>
      <c r="AD324" s="15"/>
      <c r="AE324" s="14"/>
      <c r="AF324" s="14"/>
      <c r="AG324" s="14"/>
      <c r="AH324" s="14"/>
      <c r="AI324" s="14"/>
      <c r="AJ324" s="15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3" t="s">
        <v>13</v>
      </c>
      <c r="AX324" s="14" t="s">
        <v>691</v>
      </c>
      <c r="AY324" s="14">
        <v>1</v>
      </c>
      <c r="AZ324" s="14" t="s">
        <v>31</v>
      </c>
      <c r="BA324" s="14">
        <v>2005</v>
      </c>
      <c r="BB324" s="14"/>
      <c r="BC324" s="14"/>
      <c r="BD324" s="14"/>
      <c r="BE324" s="14"/>
      <c r="BF324" s="14"/>
      <c r="BG324" s="14"/>
      <c r="BH324" s="15"/>
      <c r="BI324" s="14" t="s">
        <v>472</v>
      </c>
      <c r="BJ324" s="14" t="s">
        <v>393</v>
      </c>
      <c r="BK324" s="14"/>
      <c r="BL324" s="14"/>
      <c r="BM324" s="14"/>
      <c r="BN324" s="14"/>
      <c r="BO324" s="14"/>
      <c r="BP324" s="14" t="s">
        <v>393</v>
      </c>
      <c r="BQ324" s="14"/>
      <c r="BR324" s="14"/>
      <c r="BS324" s="14"/>
      <c r="BT324" s="14"/>
      <c r="BU324" s="14" t="s">
        <v>193</v>
      </c>
      <c r="BV324" s="14" t="s">
        <v>302</v>
      </c>
      <c r="BW324" s="36">
        <v>323</v>
      </c>
      <c r="BX324" s="3"/>
      <c r="BY324" s="3"/>
      <c r="BZ324" s="3"/>
      <c r="CA324" s="3"/>
      <c r="CB324" s="3"/>
    </row>
    <row r="325" spans="1:80" s="14" customFormat="1">
      <c r="A325" s="14" t="s">
        <v>16</v>
      </c>
      <c r="B325" s="14" t="s">
        <v>662</v>
      </c>
      <c r="C325" s="14" t="s">
        <v>454</v>
      </c>
      <c r="D325" s="14">
        <v>32.832999999999998</v>
      </c>
      <c r="E325" s="14">
        <v>-117.25</v>
      </c>
      <c r="F325" s="14">
        <v>2.16</v>
      </c>
      <c r="G325" s="14">
        <v>1971</v>
      </c>
      <c r="H325" s="14">
        <v>1971</v>
      </c>
      <c r="I325" s="14">
        <v>2002</v>
      </c>
      <c r="J325" s="14">
        <v>31</v>
      </c>
      <c r="O325" s="14">
        <v>1</v>
      </c>
      <c r="Q325" s="14" t="s">
        <v>411</v>
      </c>
      <c r="R325" s="14" t="s">
        <v>588</v>
      </c>
      <c r="S325" s="14" t="s">
        <v>23</v>
      </c>
      <c r="W325" s="14" t="s">
        <v>439</v>
      </c>
      <c r="X325" s="14" t="s">
        <v>399</v>
      </c>
      <c r="AA325" s="14">
        <v>3.7000000000000002E-3</v>
      </c>
      <c r="AB325" s="14">
        <v>5.8999999999999999E-3</v>
      </c>
      <c r="AC325" s="14">
        <v>1.5945945945945945</v>
      </c>
      <c r="AD325" s="15"/>
      <c r="AJ325" s="15"/>
      <c r="AW325" s="13" t="s">
        <v>13</v>
      </c>
      <c r="AX325" s="14" t="s">
        <v>691</v>
      </c>
      <c r="AY325" s="14">
        <v>1</v>
      </c>
      <c r="BA325" s="14">
        <v>2005</v>
      </c>
      <c r="BH325" s="15"/>
      <c r="BI325" s="14" t="s">
        <v>472</v>
      </c>
      <c r="BJ325" s="14" t="s">
        <v>393</v>
      </c>
      <c r="BP325" s="14" t="s">
        <v>393</v>
      </c>
      <c r="BU325" s="14" t="s">
        <v>194</v>
      </c>
      <c r="BV325" s="14" t="s">
        <v>302</v>
      </c>
      <c r="BW325" s="36">
        <v>324</v>
      </c>
      <c r="BX325" s="3"/>
      <c r="BY325" s="3"/>
      <c r="BZ325" s="3"/>
      <c r="CA325" s="3"/>
      <c r="CB325" s="3"/>
    </row>
    <row r="326" spans="1:80" s="16" customFormat="1">
      <c r="A326" s="14" t="s">
        <v>16</v>
      </c>
      <c r="B326" s="14" t="s">
        <v>662</v>
      </c>
      <c r="C326" s="14" t="s">
        <v>454</v>
      </c>
      <c r="D326" s="14">
        <v>32.832999999999998</v>
      </c>
      <c r="E326" s="14">
        <v>-117.25</v>
      </c>
      <c r="F326" s="14">
        <v>2.16</v>
      </c>
      <c r="G326" s="14">
        <v>1971</v>
      </c>
      <c r="H326" s="14">
        <v>1971</v>
      </c>
      <c r="I326" s="14">
        <v>2002</v>
      </c>
      <c r="J326" s="14">
        <v>31</v>
      </c>
      <c r="K326" s="14"/>
      <c r="L326" s="14"/>
      <c r="M326" s="14"/>
      <c r="N326" s="14"/>
      <c r="O326" s="14">
        <v>1</v>
      </c>
      <c r="P326" s="14"/>
      <c r="Q326" s="14" t="s">
        <v>38</v>
      </c>
      <c r="R326" s="14" t="s">
        <v>24</v>
      </c>
      <c r="S326" s="14" t="s">
        <v>25</v>
      </c>
      <c r="T326" s="14"/>
      <c r="U326" s="14"/>
      <c r="V326" s="14"/>
      <c r="W326" s="14" t="s">
        <v>439</v>
      </c>
      <c r="X326" s="14" t="s">
        <v>399</v>
      </c>
      <c r="Y326" s="14"/>
      <c r="Z326" s="14"/>
      <c r="AA326" s="14">
        <v>1.4E-3</v>
      </c>
      <c r="AB326" s="14">
        <v>5.7000000000000002E-3</v>
      </c>
      <c r="AC326" s="14">
        <v>4.0714285714285712</v>
      </c>
      <c r="AD326" s="15"/>
      <c r="AE326" s="14"/>
      <c r="AF326" s="14"/>
      <c r="AG326" s="14"/>
      <c r="AH326" s="14"/>
      <c r="AI326" s="14"/>
      <c r="AJ326" s="15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3" t="s">
        <v>13</v>
      </c>
      <c r="AX326" s="14" t="s">
        <v>691</v>
      </c>
      <c r="AY326" s="14">
        <v>1</v>
      </c>
      <c r="AZ326" s="14"/>
      <c r="BA326" s="14">
        <v>2005</v>
      </c>
      <c r="BB326" s="14"/>
      <c r="BC326" s="14"/>
      <c r="BD326" s="14"/>
      <c r="BE326" s="14"/>
      <c r="BF326" s="14"/>
      <c r="BG326" s="14"/>
      <c r="BH326" s="15"/>
      <c r="BI326" s="14" t="s">
        <v>472</v>
      </c>
      <c r="BJ326" s="14" t="s">
        <v>393</v>
      </c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 t="s">
        <v>305</v>
      </c>
      <c r="BV326" s="14" t="s">
        <v>302</v>
      </c>
      <c r="BW326" s="36">
        <v>325</v>
      </c>
      <c r="BX326" s="3"/>
      <c r="BY326" s="3"/>
      <c r="BZ326" s="3"/>
      <c r="CA326" s="3"/>
      <c r="CB326" s="3"/>
    </row>
    <row r="327" spans="1:80" s="14" customFormat="1">
      <c r="A327" s="14" t="s">
        <v>16</v>
      </c>
      <c r="B327" s="14" t="s">
        <v>662</v>
      </c>
      <c r="C327" s="14" t="s">
        <v>454</v>
      </c>
      <c r="D327" s="14">
        <v>32.832999999999998</v>
      </c>
      <c r="E327" s="14">
        <v>-117.25</v>
      </c>
      <c r="F327" s="14">
        <v>2.16</v>
      </c>
      <c r="G327" s="14">
        <v>1971</v>
      </c>
      <c r="H327" s="14">
        <v>1971</v>
      </c>
      <c r="I327" s="14">
        <v>2002</v>
      </c>
      <c r="J327" s="14">
        <v>31</v>
      </c>
      <c r="O327" s="14">
        <v>1</v>
      </c>
      <c r="Q327" s="14" t="s">
        <v>444</v>
      </c>
      <c r="R327" s="14" t="s">
        <v>26</v>
      </c>
      <c r="S327" s="14" t="s">
        <v>27</v>
      </c>
      <c r="V327" s="14" t="s">
        <v>183</v>
      </c>
      <c r="X327" s="14" t="s">
        <v>180</v>
      </c>
      <c r="AA327" s="14">
        <v>3.0649999999999999</v>
      </c>
      <c r="AB327" s="14">
        <v>2.948</v>
      </c>
      <c r="AC327" s="14">
        <v>0.96182707993474714</v>
      </c>
      <c r="AD327" s="15"/>
      <c r="AJ327" s="15"/>
      <c r="AW327" s="13" t="s">
        <v>13</v>
      </c>
      <c r="AX327" s="14" t="s">
        <v>691</v>
      </c>
      <c r="AY327" s="14">
        <v>1</v>
      </c>
      <c r="BA327" s="14">
        <v>2005</v>
      </c>
      <c r="BH327" s="15"/>
      <c r="BI327" s="14" t="s">
        <v>472</v>
      </c>
      <c r="BJ327" s="14" t="s">
        <v>393</v>
      </c>
      <c r="BP327" s="14" t="s">
        <v>393</v>
      </c>
      <c r="BR327" s="14">
        <v>3.9</v>
      </c>
      <c r="BS327" s="14">
        <v>72</v>
      </c>
      <c r="BT327" s="14" t="s">
        <v>177</v>
      </c>
      <c r="BU327" s="14" t="s">
        <v>182</v>
      </c>
      <c r="BV327" s="14" t="s">
        <v>301</v>
      </c>
      <c r="BW327" s="36">
        <v>326</v>
      </c>
      <c r="BX327" s="3"/>
      <c r="BY327" s="3"/>
      <c r="BZ327" s="3"/>
      <c r="CA327" s="3"/>
      <c r="CB327" s="3"/>
    </row>
    <row r="328" spans="1:80" s="14" customFormat="1">
      <c r="A328" s="14" t="s">
        <v>16</v>
      </c>
      <c r="B328" s="14" t="s">
        <v>662</v>
      </c>
      <c r="C328" s="14" t="s">
        <v>454</v>
      </c>
      <c r="D328" s="14">
        <v>32.832999999999998</v>
      </c>
      <c r="E328" s="14">
        <v>-117.25</v>
      </c>
      <c r="F328" s="14">
        <v>2.16</v>
      </c>
      <c r="G328" s="14">
        <v>1971</v>
      </c>
      <c r="H328" s="14">
        <v>1971</v>
      </c>
      <c r="I328" s="14">
        <v>2002</v>
      </c>
      <c r="J328" s="14">
        <v>31</v>
      </c>
      <c r="O328" s="14">
        <v>1</v>
      </c>
      <c r="Q328" s="14" t="s">
        <v>444</v>
      </c>
      <c r="R328" s="14" t="s">
        <v>26</v>
      </c>
      <c r="S328" s="14" t="s">
        <v>28</v>
      </c>
      <c r="V328" s="14" t="s">
        <v>183</v>
      </c>
      <c r="X328" s="14" t="s">
        <v>180</v>
      </c>
      <c r="AA328" s="14">
        <v>1.97</v>
      </c>
      <c r="AB328" s="14">
        <v>1.448</v>
      </c>
      <c r="AC328" s="14">
        <v>0.73502538071065993</v>
      </c>
      <c r="AD328" s="15"/>
      <c r="AJ328" s="15"/>
      <c r="AW328" s="13" t="s">
        <v>13</v>
      </c>
      <c r="AX328" s="14" t="s">
        <v>691</v>
      </c>
      <c r="AY328" s="14">
        <v>1</v>
      </c>
      <c r="BA328" s="14">
        <v>2005</v>
      </c>
      <c r="BH328" s="15"/>
      <c r="BI328" s="14" t="s">
        <v>472</v>
      </c>
      <c r="BJ328" s="14" t="s">
        <v>393</v>
      </c>
      <c r="BP328" s="14" t="s">
        <v>393</v>
      </c>
      <c r="BS328" s="14">
        <v>67</v>
      </c>
      <c r="BT328" s="14" t="s">
        <v>177</v>
      </c>
      <c r="BU328" s="14" t="s">
        <v>182</v>
      </c>
      <c r="BV328" s="14" t="s">
        <v>301</v>
      </c>
      <c r="BW328" s="36">
        <v>327</v>
      </c>
      <c r="BX328" s="3"/>
      <c r="BY328" s="3"/>
      <c r="BZ328" s="3"/>
      <c r="CA328" s="3"/>
      <c r="CB328" s="3"/>
    </row>
    <row r="329" spans="1:80" s="14" customFormat="1">
      <c r="A329" s="14" t="s">
        <v>16</v>
      </c>
      <c r="B329" s="14" t="s">
        <v>662</v>
      </c>
      <c r="C329" s="14" t="s">
        <v>454</v>
      </c>
      <c r="D329" s="14">
        <v>32.832999999999998</v>
      </c>
      <c r="E329" s="14">
        <v>-117.25</v>
      </c>
      <c r="F329" s="14">
        <v>2.16</v>
      </c>
      <c r="G329" s="14">
        <v>1971</v>
      </c>
      <c r="H329" s="14">
        <v>1971</v>
      </c>
      <c r="I329" s="14">
        <v>2002</v>
      </c>
      <c r="J329" s="14">
        <v>31</v>
      </c>
      <c r="O329" s="14">
        <v>1</v>
      </c>
      <c r="Q329" s="14" t="s">
        <v>560</v>
      </c>
      <c r="R329" s="14" t="s">
        <v>29</v>
      </c>
      <c r="S329" s="14" t="s">
        <v>30</v>
      </c>
      <c r="V329" s="14" t="s">
        <v>184</v>
      </c>
      <c r="X329" s="14" t="s">
        <v>180</v>
      </c>
      <c r="AA329" s="14">
        <f>(0.91+0.003)/2</f>
        <v>0.45650000000000002</v>
      </c>
      <c r="AB329" s="14">
        <f>(1.6015+0.061)/2</f>
        <v>0.83124999999999993</v>
      </c>
      <c r="AC329" s="14">
        <v>1.8209200438116098</v>
      </c>
      <c r="AD329" s="15"/>
      <c r="AJ329" s="15"/>
      <c r="AW329" s="13" t="s">
        <v>13</v>
      </c>
      <c r="AX329" s="14" t="s">
        <v>691</v>
      </c>
      <c r="AY329" s="14">
        <v>1</v>
      </c>
      <c r="AZ329" s="14" t="s">
        <v>31</v>
      </c>
      <c r="BA329" s="14">
        <v>2005</v>
      </c>
      <c r="BH329" s="15"/>
      <c r="BI329" s="14" t="s">
        <v>472</v>
      </c>
      <c r="BJ329" s="14" t="s">
        <v>393</v>
      </c>
      <c r="BS329" s="14">
        <v>91</v>
      </c>
      <c r="BT329" s="14" t="s">
        <v>177</v>
      </c>
      <c r="BU329" s="14" t="s">
        <v>194</v>
      </c>
      <c r="BV329" s="14" t="s">
        <v>301</v>
      </c>
      <c r="BW329" s="36">
        <v>328</v>
      </c>
      <c r="BX329" s="3"/>
      <c r="BY329" s="3"/>
      <c r="BZ329" s="3"/>
      <c r="CA329" s="3"/>
      <c r="CB329" s="3"/>
    </row>
    <row r="330" spans="1:80" s="14" customFormat="1">
      <c r="A330" s="14" t="s">
        <v>16</v>
      </c>
      <c r="B330" s="14" t="s">
        <v>662</v>
      </c>
      <c r="C330" s="14" t="s">
        <v>454</v>
      </c>
      <c r="D330" s="14">
        <v>32.832999999999998</v>
      </c>
      <c r="E330" s="14">
        <v>-117.25</v>
      </c>
      <c r="F330" s="14">
        <v>2.16</v>
      </c>
      <c r="G330" s="14">
        <v>1971</v>
      </c>
      <c r="H330" s="14">
        <v>1971</v>
      </c>
      <c r="I330" s="14">
        <v>2002</v>
      </c>
      <c r="J330" s="14">
        <v>31</v>
      </c>
      <c r="O330" s="14">
        <v>1</v>
      </c>
      <c r="Q330" s="14" t="s">
        <v>172</v>
      </c>
      <c r="R330" s="14" t="s">
        <v>37</v>
      </c>
      <c r="S330" s="14" t="s">
        <v>215</v>
      </c>
      <c r="V330" s="14" t="s">
        <v>183</v>
      </c>
      <c r="X330" s="14" t="s">
        <v>180</v>
      </c>
      <c r="AA330" s="14">
        <v>0.26</v>
      </c>
      <c r="AB330" s="14">
        <v>1.81</v>
      </c>
      <c r="AC330" s="14">
        <v>6.9615384615384617</v>
      </c>
      <c r="AD330" s="15"/>
      <c r="AJ330" s="15"/>
      <c r="AW330" s="13" t="s">
        <v>13</v>
      </c>
      <c r="AX330" s="14" t="s">
        <v>691</v>
      </c>
      <c r="AY330" s="14">
        <v>1</v>
      </c>
      <c r="BA330" s="14">
        <v>2005</v>
      </c>
      <c r="BH330" s="15"/>
      <c r="BI330" s="14" t="s">
        <v>472</v>
      </c>
      <c r="BJ330" s="14" t="s">
        <v>393</v>
      </c>
      <c r="BS330" s="14">
        <v>91</v>
      </c>
      <c r="BT330" s="14" t="s">
        <v>177</v>
      </c>
      <c r="BU330" s="14" t="s">
        <v>182</v>
      </c>
      <c r="BV330" s="14" t="s">
        <v>301</v>
      </c>
      <c r="BW330" s="36">
        <v>329</v>
      </c>
      <c r="BX330" s="3"/>
      <c r="BY330" s="3"/>
      <c r="BZ330" s="3"/>
      <c r="CA330" s="3"/>
      <c r="CB330" s="3"/>
    </row>
    <row r="331" spans="1:80" s="14" customFormat="1">
      <c r="A331" s="14" t="s">
        <v>16</v>
      </c>
      <c r="B331" s="14" t="s">
        <v>662</v>
      </c>
      <c r="C331" s="14" t="s">
        <v>454</v>
      </c>
      <c r="D331" s="14">
        <v>32.832999999999998</v>
      </c>
      <c r="E331" s="14">
        <v>-117.25</v>
      </c>
      <c r="F331" s="14">
        <v>2.16</v>
      </c>
      <c r="G331" s="14">
        <v>1971</v>
      </c>
      <c r="H331" s="14">
        <v>1971</v>
      </c>
      <c r="I331" s="14">
        <v>2002</v>
      </c>
      <c r="J331" s="14">
        <v>31</v>
      </c>
      <c r="O331" s="14">
        <v>1</v>
      </c>
      <c r="Q331" s="14" t="s">
        <v>21</v>
      </c>
      <c r="R331" s="14" t="s">
        <v>659</v>
      </c>
      <c r="S331" s="14" t="s">
        <v>39</v>
      </c>
      <c r="V331" s="14" t="s">
        <v>184</v>
      </c>
      <c r="W331" s="14" t="s">
        <v>439</v>
      </c>
      <c r="X331" s="14" t="s">
        <v>180</v>
      </c>
      <c r="AA331" s="14">
        <v>8.0000000000000004E-4</v>
      </c>
      <c r="AB331" s="14">
        <v>7.3000000000000001E-3</v>
      </c>
      <c r="AC331" s="14">
        <v>9.125</v>
      </c>
      <c r="AD331" s="15"/>
      <c r="AJ331" s="15"/>
      <c r="AW331" s="13" t="s">
        <v>13</v>
      </c>
      <c r="AX331" s="14" t="s">
        <v>640</v>
      </c>
      <c r="AY331" s="14">
        <v>1</v>
      </c>
      <c r="BA331" s="14">
        <v>2005</v>
      </c>
      <c r="BH331" s="15"/>
      <c r="BI331" s="14" t="s">
        <v>472</v>
      </c>
      <c r="BJ331" s="14" t="s">
        <v>393</v>
      </c>
      <c r="BP331" s="14" t="s">
        <v>393</v>
      </c>
      <c r="BU331" s="14" t="s">
        <v>193</v>
      </c>
      <c r="BV331" s="14" t="s">
        <v>302</v>
      </c>
      <c r="BW331" s="36">
        <v>330</v>
      </c>
      <c r="BX331" s="3"/>
      <c r="BY331" s="3"/>
      <c r="BZ331" s="3"/>
      <c r="CA331" s="3"/>
      <c r="CB331" s="3"/>
    </row>
    <row r="332" spans="1:80" s="14" customFormat="1">
      <c r="A332" s="16" t="s">
        <v>16</v>
      </c>
      <c r="B332" s="16" t="s">
        <v>662</v>
      </c>
      <c r="C332" s="16" t="s">
        <v>454</v>
      </c>
      <c r="D332" s="16">
        <v>32.832999999999998</v>
      </c>
      <c r="E332" s="16">
        <v>-117.25</v>
      </c>
      <c r="F332" s="16">
        <v>2.16</v>
      </c>
      <c r="G332" s="16">
        <v>1971</v>
      </c>
      <c r="H332" s="16">
        <v>1971</v>
      </c>
      <c r="I332" s="16">
        <v>2002</v>
      </c>
      <c r="J332" s="16">
        <v>31</v>
      </c>
      <c r="K332" s="16"/>
      <c r="L332" s="16"/>
      <c r="M332" s="16"/>
      <c r="N332" s="16"/>
      <c r="O332" s="16">
        <v>9</v>
      </c>
      <c r="P332" s="16"/>
      <c r="Q332" s="16" t="s">
        <v>651</v>
      </c>
      <c r="R332" s="16" t="s">
        <v>622</v>
      </c>
      <c r="S332" s="16"/>
      <c r="T332" s="16" t="s">
        <v>393</v>
      </c>
      <c r="U332" s="16"/>
      <c r="V332" s="16"/>
      <c r="W332" s="16"/>
      <c r="X332" s="16"/>
      <c r="Y332" s="16"/>
      <c r="Z332" s="16"/>
      <c r="AA332" s="16"/>
      <c r="AB332" s="16"/>
      <c r="AC332" s="16">
        <v>7.2387124838999206</v>
      </c>
      <c r="AD332" s="17"/>
      <c r="AE332" s="16"/>
      <c r="AF332" s="16"/>
      <c r="AG332" s="16"/>
      <c r="AH332" s="16"/>
      <c r="AI332" s="16"/>
      <c r="AJ332" s="17"/>
      <c r="AK332" s="16"/>
      <c r="AL332" s="16"/>
      <c r="AM332" s="16"/>
      <c r="AN332" s="16"/>
      <c r="AO332" s="14">
        <v>1.151685393258427</v>
      </c>
      <c r="AP332" s="16"/>
      <c r="AQ332" s="16"/>
      <c r="AR332" s="16"/>
      <c r="AS332" s="16"/>
      <c r="AT332" s="16"/>
      <c r="AU332" s="16"/>
      <c r="AV332" s="16"/>
      <c r="AW332" s="18" t="s">
        <v>13</v>
      </c>
      <c r="AX332" s="16"/>
      <c r="AY332" s="16">
        <v>1</v>
      </c>
      <c r="AZ332" s="16"/>
      <c r="BA332" s="16">
        <v>2005</v>
      </c>
      <c r="BB332" s="16"/>
      <c r="BC332" s="16"/>
      <c r="BD332" s="16"/>
      <c r="BE332" s="16"/>
      <c r="BF332" s="16"/>
      <c r="BG332" s="16"/>
      <c r="BH332" s="17"/>
      <c r="BI332" s="16" t="s">
        <v>472</v>
      </c>
      <c r="BJ332" s="16"/>
      <c r="BK332" s="16"/>
      <c r="BL332" s="16" t="s">
        <v>393</v>
      </c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36">
        <v>331</v>
      </c>
      <c r="BX332" s="3"/>
      <c r="BY332" s="3"/>
      <c r="BZ332" s="3"/>
      <c r="CA332" s="3"/>
      <c r="CB332" s="3"/>
    </row>
    <row r="333" spans="1:80" s="36" customFormat="1">
      <c r="A333" s="40" t="s">
        <v>44</v>
      </c>
      <c r="B333" s="36" t="s">
        <v>45</v>
      </c>
      <c r="C333" s="36" t="s">
        <v>454</v>
      </c>
      <c r="D333" s="36">
        <v>18.202999999999999</v>
      </c>
      <c r="E333" s="36">
        <v>-65.004000000000005</v>
      </c>
      <c r="F333" s="36">
        <v>41</v>
      </c>
      <c r="G333" s="36">
        <v>1999</v>
      </c>
      <c r="H333" s="36">
        <v>1999</v>
      </c>
      <c r="I333" s="36">
        <v>2004</v>
      </c>
      <c r="J333" s="36">
        <v>4</v>
      </c>
      <c r="O333" s="36">
        <v>1</v>
      </c>
      <c r="Q333" s="36" t="s">
        <v>444</v>
      </c>
      <c r="R333" s="36" t="s">
        <v>459</v>
      </c>
      <c r="S333" s="36" t="s">
        <v>410</v>
      </c>
      <c r="T333" s="36" t="s">
        <v>393</v>
      </c>
      <c r="V333" s="36" t="s">
        <v>183</v>
      </c>
      <c r="X333" s="36" t="s">
        <v>180</v>
      </c>
      <c r="Z333" s="36">
        <v>10.4</v>
      </c>
      <c r="AB333" s="36">
        <v>16.7</v>
      </c>
      <c r="AC333" s="36">
        <v>1.6057692307692306</v>
      </c>
      <c r="AD333" s="38"/>
      <c r="AF333" s="36">
        <v>22.8</v>
      </c>
      <c r="AH333" s="36">
        <v>36.4</v>
      </c>
      <c r="AI333" s="36">
        <v>1.5964912280701753</v>
      </c>
      <c r="AJ333" s="38"/>
      <c r="AL333" s="36">
        <f>(40.7+35.3)/2</f>
        <v>38</v>
      </c>
      <c r="AN333" s="36">
        <f>(42.3+36.4)/2</f>
        <v>39.349999999999994</v>
      </c>
      <c r="AO333" s="36">
        <v>1.0355263157894736</v>
      </c>
      <c r="AW333" s="41" t="s">
        <v>43</v>
      </c>
      <c r="AX333" s="36" t="s">
        <v>718</v>
      </c>
      <c r="AY333" s="36">
        <v>5</v>
      </c>
      <c r="AZ333" s="36" t="s">
        <v>46</v>
      </c>
      <c r="BA333" s="36">
        <v>2005</v>
      </c>
      <c r="BH333" s="38"/>
      <c r="BI333" s="36" t="s">
        <v>471</v>
      </c>
      <c r="BJ333" s="36" t="s">
        <v>393</v>
      </c>
      <c r="BL333" s="36" t="s">
        <v>393</v>
      </c>
      <c r="BP333" s="36" t="s">
        <v>393</v>
      </c>
      <c r="BR333" s="36">
        <v>3.9</v>
      </c>
      <c r="BS333" s="36">
        <v>76</v>
      </c>
      <c r="BT333" s="36" t="s">
        <v>177</v>
      </c>
      <c r="BU333" s="36" t="s">
        <v>210</v>
      </c>
      <c r="BV333" s="36" t="s">
        <v>301</v>
      </c>
      <c r="BW333" s="36">
        <v>332</v>
      </c>
    </row>
    <row r="334" spans="1:80" s="36" customFormat="1">
      <c r="A334" s="41" t="s">
        <v>48</v>
      </c>
      <c r="B334" s="36" t="s">
        <v>1045</v>
      </c>
      <c r="C334" s="36" t="s">
        <v>49</v>
      </c>
      <c r="D334" s="36">
        <v>-41.414000000000001</v>
      </c>
      <c r="E334" s="36">
        <v>-65</v>
      </c>
      <c r="F334" s="36">
        <v>16</v>
      </c>
      <c r="G334" s="36">
        <v>1977</v>
      </c>
      <c r="H334" s="36">
        <v>1977</v>
      </c>
      <c r="I334" s="36">
        <v>2002</v>
      </c>
      <c r="J334" s="36">
        <v>25</v>
      </c>
      <c r="K334" s="36" t="s">
        <v>53</v>
      </c>
      <c r="O334" s="36">
        <v>1</v>
      </c>
      <c r="Q334" s="36" t="s">
        <v>50</v>
      </c>
      <c r="R334" s="36" t="s">
        <v>51</v>
      </c>
      <c r="S334" s="36" t="s">
        <v>52</v>
      </c>
      <c r="T334" s="36" t="s">
        <v>393</v>
      </c>
      <c r="W334" s="36" t="s">
        <v>439</v>
      </c>
      <c r="X334" s="36" t="s">
        <v>399</v>
      </c>
      <c r="AA334" s="36">
        <v>7.25</v>
      </c>
      <c r="AB334" s="36">
        <v>11.45</v>
      </c>
      <c r="AC334" s="36">
        <v>1.579310344827586</v>
      </c>
      <c r="AD334" s="38"/>
      <c r="AJ334" s="38"/>
      <c r="AM334" s="36">
        <v>17.649999999999999</v>
      </c>
      <c r="AN334" s="36">
        <v>16.399999999999999</v>
      </c>
      <c r="AO334" s="36">
        <v>0.92917847025495748</v>
      </c>
      <c r="AW334" s="41" t="s">
        <v>47</v>
      </c>
      <c r="AX334" s="36" t="s">
        <v>718</v>
      </c>
      <c r="AY334" s="36">
        <v>1</v>
      </c>
      <c r="AZ334" s="36" t="s">
        <v>54</v>
      </c>
      <c r="BA334" s="36">
        <v>2006</v>
      </c>
      <c r="BH334" s="38"/>
      <c r="BI334" s="36" t="s">
        <v>472</v>
      </c>
      <c r="BJ334" s="36" t="s">
        <v>393</v>
      </c>
      <c r="BL334" s="36" t="s">
        <v>393</v>
      </c>
      <c r="BO334" s="36" t="s">
        <v>393</v>
      </c>
      <c r="BU334" s="36" t="s">
        <v>194</v>
      </c>
      <c r="BV334" s="36" t="s">
        <v>302</v>
      </c>
      <c r="BW334" s="36">
        <v>333</v>
      </c>
    </row>
    <row r="335" spans="1:80" s="16" customFormat="1">
      <c r="A335" s="13" t="s">
        <v>477</v>
      </c>
      <c r="B335" s="14" t="s">
        <v>478</v>
      </c>
      <c r="C335" s="14" t="s">
        <v>479</v>
      </c>
      <c r="D335" s="14">
        <v>24.5</v>
      </c>
      <c r="E335" s="14">
        <v>-76.832999999999998</v>
      </c>
      <c r="F335" s="14">
        <v>456</v>
      </c>
      <c r="G335" s="14">
        <v>1986</v>
      </c>
      <c r="H335" s="14">
        <v>1989</v>
      </c>
      <c r="I335" s="14"/>
      <c r="J335" s="14"/>
      <c r="K335" s="14"/>
      <c r="L335" s="14"/>
      <c r="M335" s="14"/>
      <c r="N335" s="14"/>
      <c r="O335" s="14"/>
      <c r="P335" s="14"/>
      <c r="Q335" s="14" t="s">
        <v>448</v>
      </c>
      <c r="R335" s="14" t="s">
        <v>56</v>
      </c>
      <c r="S335" s="14"/>
      <c r="T335" s="14"/>
      <c r="U335" s="14"/>
      <c r="V335" s="14"/>
      <c r="W335" s="14"/>
      <c r="X335" s="14"/>
      <c r="Y335" s="14"/>
      <c r="Z335" s="14"/>
      <c r="AA335" s="14">
        <v>21.75</v>
      </c>
      <c r="AB335" s="14">
        <v>37.9</v>
      </c>
      <c r="AC335" s="14">
        <v>1.7425287356321839</v>
      </c>
      <c r="AD335" s="15"/>
      <c r="AE335" s="14"/>
      <c r="AF335" s="14"/>
      <c r="AG335" s="14"/>
      <c r="AH335" s="14"/>
      <c r="AI335" s="14"/>
      <c r="AJ335" s="15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3" t="s">
        <v>55</v>
      </c>
      <c r="AX335" s="14" t="s">
        <v>718</v>
      </c>
      <c r="AY335" s="14"/>
      <c r="AZ335" s="14" t="s">
        <v>65</v>
      </c>
      <c r="BA335" s="14">
        <v>2006</v>
      </c>
      <c r="BB335" s="14"/>
      <c r="BC335" s="14"/>
      <c r="BD335" s="14"/>
      <c r="BE335" s="14"/>
      <c r="BF335" s="14"/>
      <c r="BG335" s="14"/>
      <c r="BH335" s="15"/>
      <c r="BI335" s="14" t="s">
        <v>471</v>
      </c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 t="s">
        <v>193</v>
      </c>
      <c r="BV335" s="14" t="s">
        <v>301</v>
      </c>
      <c r="BW335" s="36">
        <v>334</v>
      </c>
      <c r="BX335" s="3"/>
      <c r="BY335" s="3"/>
      <c r="BZ335" s="3"/>
      <c r="CA335" s="3"/>
      <c r="CB335" s="3"/>
    </row>
    <row r="336" spans="1:80" s="16" customFormat="1">
      <c r="A336" s="13" t="s">
        <v>477</v>
      </c>
      <c r="B336" s="14" t="s">
        <v>478</v>
      </c>
      <c r="C336" s="14" t="s">
        <v>479</v>
      </c>
      <c r="D336" s="14">
        <v>24.5</v>
      </c>
      <c r="E336" s="14">
        <v>-76.832999999999998</v>
      </c>
      <c r="F336" s="14">
        <v>456</v>
      </c>
      <c r="G336" s="14">
        <v>1986</v>
      </c>
      <c r="H336" s="14">
        <v>1989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 t="s">
        <v>57</v>
      </c>
      <c r="S336" s="14"/>
      <c r="T336" s="14"/>
      <c r="U336" s="14"/>
      <c r="V336" s="14"/>
      <c r="W336" s="14"/>
      <c r="X336" s="14"/>
      <c r="Y336" s="14"/>
      <c r="Z336" s="14"/>
      <c r="AA336" s="14">
        <v>15.85</v>
      </c>
      <c r="AB336" s="14">
        <v>30.4</v>
      </c>
      <c r="AC336" s="14">
        <v>1.9179810725552049</v>
      </c>
      <c r="AD336" s="15"/>
      <c r="AE336" s="14"/>
      <c r="AF336" s="14"/>
      <c r="AG336" s="14"/>
      <c r="AH336" s="14"/>
      <c r="AI336" s="14"/>
      <c r="AJ336" s="15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3" t="s">
        <v>55</v>
      </c>
      <c r="AX336" s="14" t="s">
        <v>718</v>
      </c>
      <c r="AY336" s="14"/>
      <c r="AZ336" s="14"/>
      <c r="BA336" s="14">
        <v>2006</v>
      </c>
      <c r="BB336" s="14"/>
      <c r="BC336" s="14"/>
      <c r="BD336" s="14"/>
      <c r="BE336" s="14"/>
      <c r="BF336" s="14"/>
      <c r="BG336" s="14"/>
      <c r="BH336" s="15"/>
      <c r="BI336" s="14" t="s">
        <v>471</v>
      </c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 t="s">
        <v>301</v>
      </c>
      <c r="BW336" s="36">
        <v>335</v>
      </c>
      <c r="BX336" s="3"/>
      <c r="BY336" s="3"/>
      <c r="BZ336" s="3"/>
      <c r="CA336" s="3"/>
      <c r="CB336" s="3"/>
    </row>
    <row r="337" spans="1:80" s="14" customFormat="1">
      <c r="A337" s="13" t="s">
        <v>477</v>
      </c>
      <c r="B337" s="14" t="s">
        <v>478</v>
      </c>
      <c r="C337" s="14" t="s">
        <v>479</v>
      </c>
      <c r="D337" s="14">
        <v>24.5</v>
      </c>
      <c r="E337" s="14">
        <v>-76.832999999999998</v>
      </c>
      <c r="F337" s="14">
        <v>456</v>
      </c>
      <c r="G337" s="14">
        <v>1986</v>
      </c>
      <c r="H337" s="14">
        <v>1989</v>
      </c>
      <c r="O337" s="14">
        <v>1</v>
      </c>
      <c r="Q337" s="14" t="s">
        <v>448</v>
      </c>
      <c r="R337" s="14" t="s">
        <v>795</v>
      </c>
      <c r="S337" s="14" t="s">
        <v>58</v>
      </c>
      <c r="V337" s="14" t="s">
        <v>184</v>
      </c>
      <c r="X337" s="14" t="s">
        <v>179</v>
      </c>
      <c r="AD337" s="15"/>
      <c r="AJ337" s="15"/>
      <c r="AM337" s="14">
        <v>26.28</v>
      </c>
      <c r="AN337" s="14">
        <v>23.85</v>
      </c>
      <c r="AO337" s="14">
        <v>0.90753424657534243</v>
      </c>
      <c r="AW337" s="13" t="s">
        <v>55</v>
      </c>
      <c r="AX337" s="14" t="s">
        <v>718</v>
      </c>
      <c r="AZ337" s="14" t="s">
        <v>63</v>
      </c>
      <c r="BA337" s="14">
        <v>2006</v>
      </c>
      <c r="BH337" s="15"/>
      <c r="BI337" s="14" t="s">
        <v>471</v>
      </c>
      <c r="BJ337" s="14" t="s">
        <v>393</v>
      </c>
      <c r="BO337" s="14" t="s">
        <v>393</v>
      </c>
      <c r="BS337" s="14">
        <v>61</v>
      </c>
      <c r="BT337" s="14" t="s">
        <v>177</v>
      </c>
      <c r="BU337" s="14" t="s">
        <v>193</v>
      </c>
      <c r="BV337" s="14" t="s">
        <v>301</v>
      </c>
      <c r="BW337" s="36">
        <v>336</v>
      </c>
      <c r="BX337" s="3"/>
      <c r="BY337" s="3"/>
      <c r="BZ337" s="3"/>
      <c r="CA337" s="3"/>
      <c r="CB337" s="3"/>
    </row>
    <row r="338" spans="1:80" s="16" customFormat="1">
      <c r="A338" s="13" t="s">
        <v>477</v>
      </c>
      <c r="B338" s="14" t="s">
        <v>478</v>
      </c>
      <c r="C338" s="14" t="s">
        <v>479</v>
      </c>
      <c r="D338" s="14">
        <v>24.5</v>
      </c>
      <c r="E338" s="14">
        <v>-76.832999999999998</v>
      </c>
      <c r="F338" s="14">
        <v>456</v>
      </c>
      <c r="G338" s="14">
        <v>1986</v>
      </c>
      <c r="H338" s="14">
        <v>1989</v>
      </c>
      <c r="I338" s="14"/>
      <c r="J338" s="14"/>
      <c r="K338" s="14"/>
      <c r="L338" s="14"/>
      <c r="M338" s="14"/>
      <c r="N338" s="14"/>
      <c r="O338" s="14">
        <v>1</v>
      </c>
      <c r="P338" s="14"/>
      <c r="Q338" s="14" t="s">
        <v>448</v>
      </c>
      <c r="R338" s="14" t="s">
        <v>795</v>
      </c>
      <c r="S338" s="14" t="s">
        <v>59</v>
      </c>
      <c r="T338" s="14"/>
      <c r="U338" s="14"/>
      <c r="V338" s="14" t="s">
        <v>184</v>
      </c>
      <c r="W338" s="14"/>
      <c r="X338" s="14" t="s">
        <v>179</v>
      </c>
      <c r="Y338" s="14"/>
      <c r="Z338" s="14"/>
      <c r="AA338" s="14"/>
      <c r="AB338" s="14"/>
      <c r="AC338" s="14"/>
      <c r="AD338" s="15"/>
      <c r="AE338" s="14"/>
      <c r="AF338" s="14"/>
      <c r="AG338" s="14"/>
      <c r="AH338" s="14"/>
      <c r="AI338" s="14"/>
      <c r="AJ338" s="15"/>
      <c r="AK338" s="14"/>
      <c r="AL338" s="14"/>
      <c r="AM338" s="14">
        <v>9.85</v>
      </c>
      <c r="AN338" s="14">
        <v>8.5</v>
      </c>
      <c r="AO338" s="14">
        <v>0.86294416243654826</v>
      </c>
      <c r="AP338" s="14"/>
      <c r="AQ338" s="14"/>
      <c r="AR338" s="14"/>
      <c r="AS338" s="14"/>
      <c r="AT338" s="14"/>
      <c r="AU338" s="14"/>
      <c r="AV338" s="14"/>
      <c r="AW338" s="13" t="s">
        <v>55</v>
      </c>
      <c r="AX338" s="14" t="s">
        <v>718</v>
      </c>
      <c r="AY338" s="14"/>
      <c r="AZ338" s="14" t="s">
        <v>63</v>
      </c>
      <c r="BA338" s="14">
        <v>2006</v>
      </c>
      <c r="BB338" s="14"/>
      <c r="BC338" s="14"/>
      <c r="BD338" s="14"/>
      <c r="BE338" s="14"/>
      <c r="BF338" s="14"/>
      <c r="BG338" s="14"/>
      <c r="BH338" s="15"/>
      <c r="BI338" s="14" t="s">
        <v>471</v>
      </c>
      <c r="BJ338" s="14" t="s">
        <v>393</v>
      </c>
      <c r="BK338" s="14"/>
      <c r="BL338" s="14"/>
      <c r="BM338" s="14"/>
      <c r="BN338" s="14"/>
      <c r="BO338" s="14" t="s">
        <v>393</v>
      </c>
      <c r="BP338" s="14"/>
      <c r="BQ338" s="14"/>
      <c r="BR338" s="14">
        <v>2</v>
      </c>
      <c r="BS338" s="14">
        <v>35</v>
      </c>
      <c r="BT338" s="14" t="s">
        <v>177</v>
      </c>
      <c r="BU338" s="14" t="s">
        <v>193</v>
      </c>
      <c r="BV338" s="14" t="s">
        <v>301</v>
      </c>
      <c r="BW338" s="36">
        <v>337</v>
      </c>
      <c r="BX338" s="3"/>
      <c r="BY338" s="3"/>
      <c r="BZ338" s="3"/>
      <c r="CA338" s="3"/>
      <c r="CB338" s="3"/>
    </row>
    <row r="339" spans="1:80" s="14" customFormat="1">
      <c r="A339" s="13" t="s">
        <v>477</v>
      </c>
      <c r="B339" s="14" t="s">
        <v>478</v>
      </c>
      <c r="C339" s="14" t="s">
        <v>479</v>
      </c>
      <c r="D339" s="14">
        <v>24.5</v>
      </c>
      <c r="E339" s="14">
        <v>-76.832999999999998</v>
      </c>
      <c r="F339" s="14">
        <v>456</v>
      </c>
      <c r="G339" s="14">
        <v>1986</v>
      </c>
      <c r="H339" s="14">
        <v>1989</v>
      </c>
      <c r="O339" s="14">
        <v>1</v>
      </c>
      <c r="Q339" s="14" t="s">
        <v>448</v>
      </c>
      <c r="R339" s="14" t="s">
        <v>60</v>
      </c>
      <c r="S339" s="14" t="s">
        <v>61</v>
      </c>
      <c r="V339" s="14" t="s">
        <v>184</v>
      </c>
      <c r="X339" s="14" t="s">
        <v>179</v>
      </c>
      <c r="AD339" s="15"/>
      <c r="AJ339" s="15"/>
      <c r="AM339" s="14">
        <v>24.5</v>
      </c>
      <c r="AN339" s="14">
        <v>26.55</v>
      </c>
      <c r="AO339" s="14">
        <v>1.0836734693877552</v>
      </c>
      <c r="AW339" s="13" t="s">
        <v>55</v>
      </c>
      <c r="AX339" s="14" t="s">
        <v>718</v>
      </c>
      <c r="AZ339" s="14" t="s">
        <v>63</v>
      </c>
      <c r="BA339" s="14">
        <v>2006</v>
      </c>
      <c r="BH339" s="15"/>
      <c r="BI339" s="14" t="s">
        <v>471</v>
      </c>
      <c r="BJ339" s="14" t="s">
        <v>393</v>
      </c>
      <c r="BO339" s="14" t="s">
        <v>393</v>
      </c>
      <c r="BS339" s="14">
        <v>64</v>
      </c>
      <c r="BT339" s="14" t="s">
        <v>177</v>
      </c>
      <c r="BU339" s="14" t="s">
        <v>193</v>
      </c>
      <c r="BV339" s="14" t="s">
        <v>301</v>
      </c>
      <c r="BW339" s="36">
        <v>338</v>
      </c>
      <c r="BX339" s="3"/>
      <c r="BY339" s="3"/>
      <c r="BZ339" s="3"/>
      <c r="CA339" s="3"/>
      <c r="CB339" s="3"/>
    </row>
    <row r="340" spans="1:80" s="14" customFormat="1">
      <c r="A340" s="13" t="s">
        <v>477</v>
      </c>
      <c r="B340" s="14" t="s">
        <v>478</v>
      </c>
      <c r="C340" s="14" t="s">
        <v>479</v>
      </c>
      <c r="D340" s="14">
        <v>24.5</v>
      </c>
      <c r="E340" s="14">
        <v>-76.832999999999998</v>
      </c>
      <c r="F340" s="14">
        <v>456</v>
      </c>
      <c r="G340" s="14">
        <v>1986</v>
      </c>
      <c r="H340" s="14">
        <v>1989</v>
      </c>
      <c r="O340" s="14">
        <v>1</v>
      </c>
      <c r="Q340" s="14" t="s">
        <v>448</v>
      </c>
      <c r="R340" s="14" t="s">
        <v>60</v>
      </c>
      <c r="S340" s="14" t="s">
        <v>62</v>
      </c>
      <c r="V340" s="14" t="s">
        <v>184</v>
      </c>
      <c r="X340" s="14" t="s">
        <v>179</v>
      </c>
      <c r="AD340" s="15"/>
      <c r="AJ340" s="15"/>
      <c r="AM340" s="14">
        <v>18</v>
      </c>
      <c r="AN340" s="14">
        <v>15.15</v>
      </c>
      <c r="AO340" s="14">
        <v>0.84166666666666667</v>
      </c>
      <c r="AW340" s="13" t="s">
        <v>55</v>
      </c>
      <c r="AX340" s="14" t="s">
        <v>718</v>
      </c>
      <c r="AZ340" s="14" t="s">
        <v>63</v>
      </c>
      <c r="BA340" s="14">
        <v>2006</v>
      </c>
      <c r="BH340" s="15"/>
      <c r="BI340" s="14" t="s">
        <v>471</v>
      </c>
      <c r="BJ340" s="14" t="s">
        <v>393</v>
      </c>
      <c r="BO340" s="14" t="s">
        <v>393</v>
      </c>
      <c r="BR340" s="14">
        <v>2</v>
      </c>
      <c r="BS340" s="14">
        <v>28</v>
      </c>
      <c r="BT340" s="14" t="s">
        <v>177</v>
      </c>
      <c r="BU340" s="14" t="s">
        <v>193</v>
      </c>
      <c r="BV340" s="14" t="s">
        <v>301</v>
      </c>
      <c r="BW340" s="36">
        <v>339</v>
      </c>
      <c r="BX340" s="3"/>
      <c r="BY340" s="3"/>
      <c r="BZ340" s="3"/>
      <c r="CA340" s="3"/>
      <c r="CB340" s="3"/>
    </row>
    <row r="341" spans="1:80" s="14" customFormat="1">
      <c r="A341" s="13" t="s">
        <v>477</v>
      </c>
      <c r="B341" s="14" t="s">
        <v>478</v>
      </c>
      <c r="C341" s="14" t="s">
        <v>479</v>
      </c>
      <c r="D341" s="14">
        <v>24.5</v>
      </c>
      <c r="E341" s="14">
        <v>-76.832999999999998</v>
      </c>
      <c r="F341" s="14">
        <v>456</v>
      </c>
      <c r="G341" s="14">
        <v>1986</v>
      </c>
      <c r="H341" s="14">
        <v>1989</v>
      </c>
      <c r="Q341" s="14" t="s">
        <v>303</v>
      </c>
      <c r="R341" s="14" t="s">
        <v>64</v>
      </c>
      <c r="V341" s="14" t="s">
        <v>634</v>
      </c>
      <c r="W341" s="14" t="s">
        <v>725</v>
      </c>
      <c r="X341" s="14" t="s">
        <v>404</v>
      </c>
      <c r="AA341" s="14">
        <v>33</v>
      </c>
      <c r="AB341" s="14">
        <v>5.9</v>
      </c>
      <c r="AC341" s="14">
        <v>0.1787878787878788</v>
      </c>
      <c r="AD341" s="15"/>
      <c r="AJ341" s="15"/>
      <c r="AW341" s="13" t="s">
        <v>55</v>
      </c>
      <c r="AX341" s="14" t="s">
        <v>718</v>
      </c>
      <c r="BA341" s="14">
        <v>2006</v>
      </c>
      <c r="BH341" s="15"/>
      <c r="BI341" s="14" t="s">
        <v>471</v>
      </c>
      <c r="BU341" s="14" t="s">
        <v>304</v>
      </c>
      <c r="BV341" s="14" t="s">
        <v>725</v>
      </c>
      <c r="BW341" s="36">
        <v>340</v>
      </c>
      <c r="BX341" s="3"/>
      <c r="BY341" s="3"/>
      <c r="BZ341" s="3"/>
      <c r="CA341" s="3"/>
      <c r="CB341" s="3"/>
    </row>
    <row r="342" spans="1:80" s="14" customFormat="1">
      <c r="A342" s="18" t="s">
        <v>477</v>
      </c>
      <c r="B342" s="16" t="s">
        <v>478</v>
      </c>
      <c r="C342" s="16" t="s">
        <v>479</v>
      </c>
      <c r="D342" s="16">
        <v>24.5</v>
      </c>
      <c r="E342" s="16">
        <v>-76.832999999999998</v>
      </c>
      <c r="F342" s="16">
        <v>456</v>
      </c>
      <c r="G342" s="16">
        <v>1986</v>
      </c>
      <c r="H342" s="16">
        <v>1989</v>
      </c>
      <c r="I342" s="16"/>
      <c r="J342" s="16"/>
      <c r="K342" s="16"/>
      <c r="L342" s="16"/>
      <c r="M342" s="16"/>
      <c r="N342" s="16"/>
      <c r="O342" s="16" t="s">
        <v>115</v>
      </c>
      <c r="P342" s="16"/>
      <c r="Q342" s="16" t="s">
        <v>651</v>
      </c>
      <c r="R342" s="16" t="s">
        <v>623</v>
      </c>
      <c r="S342" s="16"/>
      <c r="T342" s="16" t="s">
        <v>393</v>
      </c>
      <c r="U342" s="16"/>
      <c r="V342" s="16"/>
      <c r="W342" s="16"/>
      <c r="X342" s="16"/>
      <c r="Y342" s="16"/>
      <c r="Z342" s="16"/>
      <c r="AA342" s="16"/>
      <c r="AB342" s="16"/>
      <c r="AC342" s="16">
        <v>1.2797658956584226</v>
      </c>
      <c r="AD342" s="17"/>
      <c r="AE342" s="16"/>
      <c r="AF342" s="16"/>
      <c r="AG342" s="16"/>
      <c r="AH342" s="16"/>
      <c r="AI342" s="16"/>
      <c r="AJ342" s="17"/>
      <c r="AK342" s="16"/>
      <c r="AL342" s="16"/>
      <c r="AM342" s="16"/>
      <c r="AN342" s="16"/>
      <c r="AO342" s="16">
        <v>0.92395463626657826</v>
      </c>
      <c r="AP342" s="16"/>
      <c r="AQ342" s="16"/>
      <c r="AR342" s="16"/>
      <c r="AS342" s="16"/>
      <c r="AT342" s="16"/>
      <c r="AU342" s="16"/>
      <c r="AV342" s="16"/>
      <c r="AW342" s="18" t="s">
        <v>55</v>
      </c>
      <c r="AX342" s="16"/>
      <c r="AY342" s="16"/>
      <c r="AZ342" s="16"/>
      <c r="BA342" s="16">
        <v>2006</v>
      </c>
      <c r="BB342" s="16"/>
      <c r="BC342" s="16"/>
      <c r="BD342" s="16"/>
      <c r="BE342" s="16"/>
      <c r="BF342" s="16"/>
      <c r="BG342" s="16"/>
      <c r="BH342" s="17"/>
      <c r="BI342" s="16" t="s">
        <v>471</v>
      </c>
      <c r="BJ342" s="16"/>
      <c r="BK342" s="16"/>
      <c r="BL342" s="16" t="s">
        <v>393</v>
      </c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36">
        <v>341</v>
      </c>
      <c r="BX342" s="3"/>
      <c r="BY342" s="3"/>
      <c r="BZ342" s="3"/>
      <c r="CA342" s="3"/>
      <c r="CB342" s="3"/>
    </row>
    <row r="343" spans="1:80" s="36" customFormat="1">
      <c r="A343" s="41" t="s">
        <v>502</v>
      </c>
      <c r="C343" s="36" t="s">
        <v>461</v>
      </c>
      <c r="D343" s="36">
        <v>-36.2667</v>
      </c>
      <c r="E343" s="36">
        <v>174.8</v>
      </c>
      <c r="F343" s="36">
        <v>5.49</v>
      </c>
      <c r="G343" s="36">
        <v>1976</v>
      </c>
      <c r="H343" s="36">
        <v>1976</v>
      </c>
      <c r="I343" s="36">
        <v>1996</v>
      </c>
      <c r="J343" s="36">
        <v>20</v>
      </c>
      <c r="O343" s="36">
        <v>1</v>
      </c>
      <c r="Q343" s="36" t="s">
        <v>475</v>
      </c>
      <c r="R343" s="36" t="s">
        <v>212</v>
      </c>
      <c r="S343" s="36" t="s">
        <v>464</v>
      </c>
      <c r="T343" s="36" t="s">
        <v>393</v>
      </c>
      <c r="V343" s="36" t="s">
        <v>183</v>
      </c>
      <c r="W343" s="36" t="s">
        <v>465</v>
      </c>
      <c r="X343" s="36" t="s">
        <v>180</v>
      </c>
      <c r="AC343" s="36">
        <v>11</v>
      </c>
      <c r="AD343" s="38" t="s">
        <v>428</v>
      </c>
      <c r="AJ343" s="38"/>
      <c r="AW343" s="41" t="s">
        <v>66</v>
      </c>
      <c r="AX343" s="36" t="s">
        <v>640</v>
      </c>
      <c r="AY343" s="36">
        <v>1</v>
      </c>
      <c r="BA343" s="36">
        <v>1999</v>
      </c>
      <c r="BH343" s="38"/>
      <c r="BI343" s="36" t="s">
        <v>472</v>
      </c>
      <c r="BJ343" s="36" t="s">
        <v>393</v>
      </c>
      <c r="BL343" s="36" t="s">
        <v>393</v>
      </c>
      <c r="BR343" s="36">
        <v>3.3</v>
      </c>
      <c r="BS343" s="36">
        <v>130</v>
      </c>
      <c r="BT343" s="36" t="s">
        <v>177</v>
      </c>
      <c r="BU343" s="36" t="s">
        <v>194</v>
      </c>
      <c r="BV343" s="36" t="s">
        <v>301</v>
      </c>
      <c r="BW343" s="36">
        <v>342</v>
      </c>
    </row>
    <row r="344" spans="1:80" s="14" customFormat="1">
      <c r="A344" s="14" t="s">
        <v>71</v>
      </c>
      <c r="B344" s="14" t="s">
        <v>73</v>
      </c>
      <c r="C344" s="14" t="s">
        <v>68</v>
      </c>
      <c r="D344" s="14">
        <v>-42.58</v>
      </c>
      <c r="E344" s="14">
        <v>148.15</v>
      </c>
      <c r="F344" s="14">
        <v>7</v>
      </c>
      <c r="G344" s="14">
        <v>1991</v>
      </c>
      <c r="H344" s="14">
        <v>1991</v>
      </c>
      <c r="I344" s="14">
        <v>2000</v>
      </c>
      <c r="J344" s="14">
        <v>9</v>
      </c>
      <c r="O344" s="14">
        <v>1</v>
      </c>
      <c r="Q344" s="14" t="s">
        <v>411</v>
      </c>
      <c r="R344" s="14" t="s">
        <v>466</v>
      </c>
      <c r="S344" s="14" t="s">
        <v>467</v>
      </c>
      <c r="W344" s="14" t="s">
        <v>439</v>
      </c>
      <c r="AA344" s="14">
        <v>1.4</v>
      </c>
      <c r="AB344" s="14">
        <v>9.3000000000000007</v>
      </c>
      <c r="AC344" s="14">
        <v>6.6428571428571441</v>
      </c>
      <c r="AD344" s="15"/>
      <c r="AJ344" s="15"/>
      <c r="AW344" s="13" t="s">
        <v>67</v>
      </c>
      <c r="AX344" s="14" t="s">
        <v>691</v>
      </c>
      <c r="AY344" s="14">
        <v>1</v>
      </c>
      <c r="AZ344" s="14" t="s">
        <v>89</v>
      </c>
      <c r="BA344" s="14">
        <v>2006</v>
      </c>
      <c r="BH344" s="15"/>
      <c r="BI344" s="14" t="s">
        <v>472</v>
      </c>
      <c r="BJ344" s="14" t="s">
        <v>393</v>
      </c>
      <c r="BP344" s="14" t="s">
        <v>393</v>
      </c>
      <c r="BU344" s="14" t="s">
        <v>194</v>
      </c>
      <c r="BV344" s="14" t="s">
        <v>302</v>
      </c>
      <c r="BW344" s="36">
        <v>343</v>
      </c>
      <c r="BX344" s="3"/>
      <c r="BY344" s="3"/>
      <c r="BZ344" s="3"/>
      <c r="CA344" s="3"/>
      <c r="CB344" s="3"/>
    </row>
    <row r="345" spans="1:80" s="14" customFormat="1">
      <c r="A345" s="14" t="s">
        <v>71</v>
      </c>
      <c r="B345" s="14" t="s">
        <v>73</v>
      </c>
      <c r="C345" s="14" t="s">
        <v>68</v>
      </c>
      <c r="D345" s="14">
        <v>-42.58</v>
      </c>
      <c r="E345" s="14">
        <v>148.15</v>
      </c>
      <c r="F345" s="14">
        <v>7</v>
      </c>
      <c r="G345" s="14">
        <v>1991</v>
      </c>
      <c r="H345" s="14">
        <v>1991</v>
      </c>
      <c r="I345" s="14">
        <v>2000</v>
      </c>
      <c r="J345" s="14">
        <v>9</v>
      </c>
      <c r="O345" s="14">
        <v>1</v>
      </c>
      <c r="Q345" s="14" t="s">
        <v>75</v>
      </c>
      <c r="R345" s="14" t="s">
        <v>76</v>
      </c>
      <c r="S345" s="14" t="s">
        <v>77</v>
      </c>
      <c r="W345" s="14" t="s">
        <v>439</v>
      </c>
      <c r="AA345" s="14">
        <v>0.4</v>
      </c>
      <c r="AB345" s="14">
        <v>0.8</v>
      </c>
      <c r="AC345" s="14">
        <v>2</v>
      </c>
      <c r="AD345" s="15"/>
      <c r="AJ345" s="15"/>
      <c r="AW345" s="13" t="s">
        <v>67</v>
      </c>
      <c r="AX345" s="14" t="s">
        <v>691</v>
      </c>
      <c r="AY345" s="14">
        <v>1</v>
      </c>
      <c r="BA345" s="14">
        <v>2006</v>
      </c>
      <c r="BH345" s="15"/>
      <c r="BI345" s="14" t="s">
        <v>472</v>
      </c>
      <c r="BJ345" s="14" t="s">
        <v>393</v>
      </c>
      <c r="BU345" s="14" t="s">
        <v>193</v>
      </c>
      <c r="BV345" s="14" t="s">
        <v>302</v>
      </c>
      <c r="BW345" s="36">
        <v>344</v>
      </c>
      <c r="BX345" s="3"/>
      <c r="BY345" s="3"/>
      <c r="BZ345" s="3"/>
      <c r="CA345" s="3"/>
      <c r="CB345" s="3"/>
    </row>
    <row r="346" spans="1:80" s="14" customFormat="1">
      <c r="A346" s="14" t="s">
        <v>71</v>
      </c>
      <c r="B346" s="14" t="s">
        <v>73</v>
      </c>
      <c r="C346" s="14" t="s">
        <v>68</v>
      </c>
      <c r="D346" s="14">
        <v>-42.58</v>
      </c>
      <c r="E346" s="14">
        <v>148.15</v>
      </c>
      <c r="F346" s="14">
        <v>7</v>
      </c>
      <c r="G346" s="14">
        <v>1991</v>
      </c>
      <c r="H346" s="14">
        <v>1991</v>
      </c>
      <c r="I346" s="14">
        <v>2000</v>
      </c>
      <c r="J346" s="14">
        <v>9</v>
      </c>
      <c r="O346" s="14">
        <v>1</v>
      </c>
      <c r="Q346" s="14" t="s">
        <v>560</v>
      </c>
      <c r="R346" s="14" t="s">
        <v>78</v>
      </c>
      <c r="S346" s="14" t="s">
        <v>87</v>
      </c>
      <c r="V346" s="14" t="s">
        <v>184</v>
      </c>
      <c r="X346" s="14" t="s">
        <v>214</v>
      </c>
      <c r="AA346" s="14">
        <v>2</v>
      </c>
      <c r="AB346" s="14">
        <v>4.5999999999999996</v>
      </c>
      <c r="AC346" s="14">
        <v>2.2999999999999998</v>
      </c>
      <c r="AD346" s="15"/>
      <c r="AJ346" s="15"/>
      <c r="AW346" s="13" t="s">
        <v>67</v>
      </c>
      <c r="AX346" s="14" t="s">
        <v>691</v>
      </c>
      <c r="AY346" s="14">
        <v>1</v>
      </c>
      <c r="BA346" s="14">
        <v>2006</v>
      </c>
      <c r="BH346" s="15"/>
      <c r="BI346" s="14" t="s">
        <v>472</v>
      </c>
      <c r="BJ346" s="14" t="s">
        <v>393</v>
      </c>
      <c r="BS346" s="14">
        <v>50</v>
      </c>
      <c r="BT346" s="14" t="s">
        <v>177</v>
      </c>
      <c r="BU346" s="14" t="s">
        <v>194</v>
      </c>
      <c r="BV346" s="14" t="s">
        <v>301</v>
      </c>
      <c r="BW346" s="36">
        <v>345</v>
      </c>
      <c r="BX346" s="3"/>
      <c r="BY346" s="3"/>
      <c r="BZ346" s="3"/>
      <c r="CA346" s="3"/>
      <c r="CB346" s="3"/>
    </row>
    <row r="347" spans="1:80" s="16" customFormat="1">
      <c r="A347" s="14" t="s">
        <v>71</v>
      </c>
      <c r="B347" s="14" t="s">
        <v>73</v>
      </c>
      <c r="C347" s="14" t="s">
        <v>68</v>
      </c>
      <c r="D347" s="14">
        <v>-42.58</v>
      </c>
      <c r="E347" s="14">
        <v>148.15</v>
      </c>
      <c r="F347" s="14">
        <v>7</v>
      </c>
      <c r="G347" s="14">
        <v>1991</v>
      </c>
      <c r="H347" s="14">
        <v>1991</v>
      </c>
      <c r="I347" s="14">
        <v>2000</v>
      </c>
      <c r="J347" s="14">
        <v>9</v>
      </c>
      <c r="K347" s="14"/>
      <c r="L347" s="14"/>
      <c r="M347" s="14"/>
      <c r="N347" s="14"/>
      <c r="O347" s="14">
        <v>1</v>
      </c>
      <c r="P347" s="14"/>
      <c r="Q347" s="14" t="s">
        <v>560</v>
      </c>
      <c r="R347" s="14" t="s">
        <v>78</v>
      </c>
      <c r="S347" s="14" t="s">
        <v>79</v>
      </c>
      <c r="T347" s="14"/>
      <c r="U347" s="14"/>
      <c r="V347" s="14" t="s">
        <v>184</v>
      </c>
      <c r="W347" s="14"/>
      <c r="X347" s="14" t="s">
        <v>214</v>
      </c>
      <c r="Y347" s="14"/>
      <c r="Z347" s="14"/>
      <c r="AA347" s="14">
        <v>0.8</v>
      </c>
      <c r="AB347" s="14">
        <v>1.3</v>
      </c>
      <c r="AC347" s="14">
        <v>1.625</v>
      </c>
      <c r="AD347" s="15"/>
      <c r="AE347" s="14"/>
      <c r="AF347" s="14"/>
      <c r="AG347" s="14"/>
      <c r="AH347" s="14"/>
      <c r="AI347" s="14"/>
      <c r="AJ347" s="15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3" t="s">
        <v>67</v>
      </c>
      <c r="AX347" s="14" t="s">
        <v>691</v>
      </c>
      <c r="AY347" s="14">
        <v>1</v>
      </c>
      <c r="AZ347" s="14"/>
      <c r="BA347" s="14">
        <v>2006</v>
      </c>
      <c r="BB347" s="14"/>
      <c r="BC347" s="14"/>
      <c r="BD347" s="14"/>
      <c r="BE347" s="14"/>
      <c r="BF347" s="14"/>
      <c r="BG347" s="14"/>
      <c r="BH347" s="15"/>
      <c r="BI347" s="14" t="s">
        <v>472</v>
      </c>
      <c r="BJ347" s="14" t="s">
        <v>393</v>
      </c>
      <c r="BK347" s="14"/>
      <c r="BL347" s="14"/>
      <c r="BM347" s="14"/>
      <c r="BN347" s="14"/>
      <c r="BO347" s="14"/>
      <c r="BP347" s="14"/>
      <c r="BQ347" s="14"/>
      <c r="BR347" s="14">
        <v>3.5</v>
      </c>
      <c r="BS347" s="14">
        <v>38</v>
      </c>
      <c r="BT347" s="14" t="s">
        <v>177</v>
      </c>
      <c r="BU347" s="14" t="s">
        <v>194</v>
      </c>
      <c r="BV347" s="14" t="s">
        <v>301</v>
      </c>
      <c r="BW347" s="36">
        <v>346</v>
      </c>
      <c r="BX347" s="3"/>
      <c r="BY347" s="3"/>
      <c r="BZ347" s="3"/>
      <c r="CA347" s="3"/>
      <c r="CB347" s="3"/>
    </row>
    <row r="348" spans="1:80" s="14" customFormat="1">
      <c r="A348" s="14" t="s">
        <v>71</v>
      </c>
      <c r="B348" s="14" t="s">
        <v>73</v>
      </c>
      <c r="C348" s="14" t="s">
        <v>68</v>
      </c>
      <c r="D348" s="14">
        <v>-42.58</v>
      </c>
      <c r="E348" s="14">
        <v>148.15</v>
      </c>
      <c r="F348" s="14">
        <v>7</v>
      </c>
      <c r="G348" s="14">
        <v>1991</v>
      </c>
      <c r="H348" s="14">
        <v>1991</v>
      </c>
      <c r="I348" s="14">
        <v>2000</v>
      </c>
      <c r="J348" s="14">
        <v>9</v>
      </c>
      <c r="O348" s="14">
        <v>1</v>
      </c>
      <c r="Q348" s="14" t="s">
        <v>560</v>
      </c>
      <c r="R348" s="14" t="s">
        <v>86</v>
      </c>
      <c r="S348" s="14" t="s">
        <v>81</v>
      </c>
      <c r="V348" s="14" t="s">
        <v>184</v>
      </c>
      <c r="X348" s="14" t="s">
        <v>214</v>
      </c>
      <c r="AA348" s="14">
        <v>0.2</v>
      </c>
      <c r="AB348" s="14">
        <v>0.7</v>
      </c>
      <c r="AC348" s="14">
        <v>3.5</v>
      </c>
      <c r="AD348" s="15"/>
      <c r="AJ348" s="15"/>
      <c r="AW348" s="13" t="s">
        <v>67</v>
      </c>
      <c r="AX348" s="14" t="s">
        <v>691</v>
      </c>
      <c r="AY348" s="14">
        <v>1</v>
      </c>
      <c r="BA348" s="14">
        <v>2006</v>
      </c>
      <c r="BH348" s="15"/>
      <c r="BI348" s="14" t="s">
        <v>472</v>
      </c>
      <c r="BJ348" s="14" t="s">
        <v>393</v>
      </c>
      <c r="BS348" s="14">
        <v>23</v>
      </c>
      <c r="BT348" s="14" t="s">
        <v>177</v>
      </c>
      <c r="BU348" s="14" t="s">
        <v>194</v>
      </c>
      <c r="BV348" s="14" t="s">
        <v>301</v>
      </c>
      <c r="BW348" s="36">
        <v>347</v>
      </c>
      <c r="BX348" s="3"/>
      <c r="BY348" s="3"/>
      <c r="BZ348" s="3"/>
      <c r="CA348" s="3"/>
      <c r="CB348" s="3"/>
    </row>
    <row r="349" spans="1:80" s="14" customFormat="1">
      <c r="A349" s="14" t="s">
        <v>71</v>
      </c>
      <c r="B349" s="14" t="s">
        <v>73</v>
      </c>
      <c r="C349" s="14" t="s">
        <v>68</v>
      </c>
      <c r="D349" s="14">
        <v>-42.58</v>
      </c>
      <c r="E349" s="14">
        <v>148.15</v>
      </c>
      <c r="F349" s="14">
        <v>7</v>
      </c>
      <c r="G349" s="14">
        <v>1991</v>
      </c>
      <c r="H349" s="14">
        <v>1991</v>
      </c>
      <c r="I349" s="14">
        <v>2000</v>
      </c>
      <c r="J349" s="14">
        <v>9</v>
      </c>
      <c r="Q349" s="14" t="s">
        <v>82</v>
      </c>
      <c r="AA349" s="14">
        <v>1.8</v>
      </c>
      <c r="AB349" s="14">
        <v>1.2</v>
      </c>
      <c r="AC349" s="14">
        <v>0.66666666666666663</v>
      </c>
      <c r="AD349" s="15"/>
      <c r="AJ349" s="15"/>
      <c r="AW349" s="13" t="s">
        <v>67</v>
      </c>
      <c r="AX349" s="14" t="s">
        <v>691</v>
      </c>
      <c r="AY349" s="14">
        <v>1</v>
      </c>
      <c r="BA349" s="14">
        <v>2006</v>
      </c>
      <c r="BH349" s="15"/>
      <c r="BI349" s="14" t="s">
        <v>472</v>
      </c>
      <c r="BU349" s="14" t="s">
        <v>194</v>
      </c>
      <c r="BV349" s="14" t="s">
        <v>301</v>
      </c>
      <c r="BW349" s="36">
        <v>348</v>
      </c>
      <c r="BX349" s="3"/>
      <c r="BY349" s="3"/>
      <c r="BZ349" s="3"/>
      <c r="CA349" s="3"/>
      <c r="CB349" s="3"/>
    </row>
    <row r="350" spans="1:80" s="14" customFormat="1">
      <c r="A350" s="14" t="s">
        <v>71</v>
      </c>
      <c r="B350" s="14" t="s">
        <v>73</v>
      </c>
      <c r="C350" s="14" t="s">
        <v>68</v>
      </c>
      <c r="D350" s="14">
        <v>-42.58</v>
      </c>
      <c r="E350" s="14">
        <v>148.15</v>
      </c>
      <c r="F350" s="14">
        <v>7</v>
      </c>
      <c r="G350" s="14">
        <v>1991</v>
      </c>
      <c r="H350" s="14">
        <v>1991</v>
      </c>
      <c r="I350" s="14">
        <v>2000</v>
      </c>
      <c r="J350" s="14">
        <v>9</v>
      </c>
      <c r="O350" s="14">
        <v>1</v>
      </c>
      <c r="Q350" s="14" t="s">
        <v>173</v>
      </c>
      <c r="R350" s="14" t="s">
        <v>83</v>
      </c>
      <c r="S350" s="14" t="s">
        <v>84</v>
      </c>
      <c r="V350" s="14" t="s">
        <v>214</v>
      </c>
      <c r="X350" s="14" t="s">
        <v>180</v>
      </c>
      <c r="AA350" s="14">
        <v>0.03</v>
      </c>
      <c r="AB350" s="14">
        <v>0.4</v>
      </c>
      <c r="AC350" s="14">
        <v>13.333333333333334</v>
      </c>
      <c r="AD350" s="15"/>
      <c r="AJ350" s="15"/>
      <c r="AW350" s="13" t="s">
        <v>67</v>
      </c>
      <c r="AX350" s="14" t="s">
        <v>691</v>
      </c>
      <c r="AY350" s="14">
        <v>1</v>
      </c>
      <c r="BA350" s="14">
        <v>2006</v>
      </c>
      <c r="BH350" s="15"/>
      <c r="BI350" s="14" t="s">
        <v>472</v>
      </c>
      <c r="BJ350" s="14" t="s">
        <v>393</v>
      </c>
      <c r="BS350" s="14">
        <v>65</v>
      </c>
      <c r="BT350" s="14" t="s">
        <v>177</v>
      </c>
      <c r="BU350" s="14" t="s">
        <v>214</v>
      </c>
      <c r="BV350" s="14" t="s">
        <v>301</v>
      </c>
      <c r="BW350" s="36">
        <v>349</v>
      </c>
      <c r="BX350" s="3"/>
      <c r="BY350" s="3"/>
      <c r="BZ350" s="3"/>
      <c r="CA350" s="3"/>
      <c r="CB350" s="3"/>
    </row>
    <row r="351" spans="1:80" s="16" customFormat="1">
      <c r="A351" s="14" t="s">
        <v>71</v>
      </c>
      <c r="B351" s="14" t="s">
        <v>73</v>
      </c>
      <c r="C351" s="14" t="s">
        <v>68</v>
      </c>
      <c r="D351" s="14">
        <v>-42.58</v>
      </c>
      <c r="E351" s="14">
        <v>148.15</v>
      </c>
      <c r="F351" s="14">
        <v>7</v>
      </c>
      <c r="G351" s="14">
        <v>1991</v>
      </c>
      <c r="H351" s="14">
        <v>1991</v>
      </c>
      <c r="I351" s="14">
        <v>2000</v>
      </c>
      <c r="J351" s="14">
        <v>9</v>
      </c>
      <c r="K351" s="14"/>
      <c r="L351" s="14"/>
      <c r="M351" s="14"/>
      <c r="N351" s="14"/>
      <c r="O351" s="14">
        <v>1</v>
      </c>
      <c r="P351" s="14"/>
      <c r="Q351" s="14" t="s">
        <v>306</v>
      </c>
      <c r="R351" s="14" t="s">
        <v>199</v>
      </c>
      <c r="S351" s="14" t="s">
        <v>85</v>
      </c>
      <c r="T351" s="14"/>
      <c r="U351" s="14"/>
      <c r="V351" s="14" t="s">
        <v>321</v>
      </c>
      <c r="W351" s="14"/>
      <c r="X351" s="14" t="s">
        <v>307</v>
      </c>
      <c r="Y351" s="14"/>
      <c r="Z351" s="14"/>
      <c r="AA351" s="14">
        <v>0.1</v>
      </c>
      <c r="AB351" s="14">
        <v>0.4</v>
      </c>
      <c r="AC351" s="14">
        <v>4</v>
      </c>
      <c r="AD351" s="15"/>
      <c r="AE351" s="14"/>
      <c r="AF351" s="14"/>
      <c r="AG351" s="14"/>
      <c r="AH351" s="14"/>
      <c r="AI351" s="14"/>
      <c r="AJ351" s="15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3" t="s">
        <v>67</v>
      </c>
      <c r="AX351" s="14" t="s">
        <v>691</v>
      </c>
      <c r="AY351" s="14">
        <v>1</v>
      </c>
      <c r="AZ351" s="14"/>
      <c r="BA351" s="14">
        <v>2006</v>
      </c>
      <c r="BB351" s="14"/>
      <c r="BC351" s="14"/>
      <c r="BD351" s="14"/>
      <c r="BE351" s="14"/>
      <c r="BF351" s="14"/>
      <c r="BG351" s="14"/>
      <c r="BH351" s="15"/>
      <c r="BI351" s="14" t="s">
        <v>472</v>
      </c>
      <c r="BJ351" s="14" t="s">
        <v>393</v>
      </c>
      <c r="BK351" s="14"/>
      <c r="BL351" s="14"/>
      <c r="BM351" s="14"/>
      <c r="BN351" s="14"/>
      <c r="BO351" s="14"/>
      <c r="BP351" s="14"/>
      <c r="BQ351" s="14"/>
      <c r="BR351" s="14">
        <v>3.2</v>
      </c>
      <c r="BS351" s="14">
        <v>100</v>
      </c>
      <c r="BT351" s="14" t="s">
        <v>177</v>
      </c>
      <c r="BU351" s="14" t="s">
        <v>201</v>
      </c>
      <c r="BV351" s="14" t="s">
        <v>301</v>
      </c>
      <c r="BW351" s="36">
        <v>350</v>
      </c>
      <c r="BX351" s="3"/>
      <c r="BY351" s="3"/>
      <c r="BZ351" s="3"/>
      <c r="CA351" s="3"/>
      <c r="CB351" s="3"/>
    </row>
    <row r="352" spans="1:80" s="14" customFormat="1">
      <c r="A352" s="14" t="s">
        <v>71</v>
      </c>
      <c r="B352" s="14" t="s">
        <v>73</v>
      </c>
      <c r="C352" s="14" t="s">
        <v>68</v>
      </c>
      <c r="D352" s="14">
        <v>-42.58</v>
      </c>
      <c r="E352" s="14">
        <v>148.15</v>
      </c>
      <c r="F352" s="14">
        <v>7</v>
      </c>
      <c r="G352" s="14">
        <v>1991</v>
      </c>
      <c r="H352" s="14">
        <v>1991</v>
      </c>
      <c r="I352" s="14">
        <v>2000</v>
      </c>
      <c r="J352" s="14">
        <v>9</v>
      </c>
      <c r="O352" s="14">
        <v>1</v>
      </c>
      <c r="Q352" s="14" t="s">
        <v>18</v>
      </c>
      <c r="R352" s="14" t="s">
        <v>69</v>
      </c>
      <c r="S352" s="14" t="s">
        <v>70</v>
      </c>
      <c r="W352" s="14" t="s">
        <v>439</v>
      </c>
      <c r="AA352" s="14">
        <v>1.4</v>
      </c>
      <c r="AB352" s="14">
        <v>0.8</v>
      </c>
      <c r="AC352" s="14">
        <v>0.57142857142857151</v>
      </c>
      <c r="AD352" s="15"/>
      <c r="AJ352" s="15"/>
      <c r="AW352" s="13" t="s">
        <v>67</v>
      </c>
      <c r="AX352" s="14" t="s">
        <v>691</v>
      </c>
      <c r="AY352" s="14">
        <v>1</v>
      </c>
      <c r="AZ352" s="14" t="s">
        <v>88</v>
      </c>
      <c r="BA352" s="14">
        <v>2006</v>
      </c>
      <c r="BH352" s="15"/>
      <c r="BI352" s="14" t="s">
        <v>472</v>
      </c>
      <c r="BJ352" s="14" t="s">
        <v>393</v>
      </c>
      <c r="BU352" s="14" t="s">
        <v>193</v>
      </c>
      <c r="BV352" s="14" t="s">
        <v>302</v>
      </c>
      <c r="BW352" s="36">
        <v>351</v>
      </c>
      <c r="BX352" s="3"/>
      <c r="BY352" s="3"/>
      <c r="BZ352" s="3"/>
      <c r="CA352" s="3"/>
      <c r="CB352" s="3"/>
    </row>
    <row r="353" spans="1:80" s="16" customFormat="1">
      <c r="A353" s="16" t="s">
        <v>71</v>
      </c>
      <c r="B353" s="16" t="s">
        <v>73</v>
      </c>
      <c r="C353" s="16" t="s">
        <v>68</v>
      </c>
      <c r="D353" s="16">
        <v>-42.58</v>
      </c>
      <c r="E353" s="16">
        <v>148.15</v>
      </c>
      <c r="F353" s="16">
        <v>7</v>
      </c>
      <c r="G353" s="16">
        <v>1991</v>
      </c>
      <c r="H353" s="16">
        <v>1991</v>
      </c>
      <c r="I353" s="16">
        <v>2000</v>
      </c>
      <c r="J353" s="16">
        <v>9</v>
      </c>
      <c r="O353" s="16" t="s">
        <v>1031</v>
      </c>
      <c r="Q353" s="16" t="s">
        <v>651</v>
      </c>
      <c r="R353" s="16" t="s">
        <v>624</v>
      </c>
      <c r="T353" s="16" t="s">
        <v>393</v>
      </c>
      <c r="AC353" s="16">
        <v>3.8488095238095235</v>
      </c>
      <c r="AD353" s="17"/>
      <c r="AJ353" s="17"/>
      <c r="AW353" s="18" t="s">
        <v>67</v>
      </c>
      <c r="AY353" s="16">
        <v>1</v>
      </c>
      <c r="BA353" s="16">
        <v>2006</v>
      </c>
      <c r="BH353" s="17"/>
      <c r="BI353" s="16" t="s">
        <v>472</v>
      </c>
      <c r="BL353" s="16" t="s">
        <v>393</v>
      </c>
      <c r="BW353" s="36">
        <v>352</v>
      </c>
      <c r="BX353" s="3"/>
      <c r="BY353" s="3"/>
      <c r="BZ353" s="3"/>
      <c r="CA353" s="3"/>
      <c r="CB353" s="3"/>
    </row>
    <row r="354" spans="1:80" s="14" customFormat="1">
      <c r="A354" s="14" t="s">
        <v>72</v>
      </c>
      <c r="B354" s="14" t="s">
        <v>74</v>
      </c>
      <c r="C354" s="14" t="s">
        <v>68</v>
      </c>
      <c r="D354" s="14">
        <v>-42.9</v>
      </c>
      <c r="E354" s="14">
        <v>147.36000000000001</v>
      </c>
      <c r="F354" s="19"/>
      <c r="G354" s="14">
        <v>1971</v>
      </c>
      <c r="H354" s="14">
        <v>1971</v>
      </c>
      <c r="I354" s="14">
        <v>2000</v>
      </c>
      <c r="J354" s="14">
        <v>29</v>
      </c>
      <c r="O354" s="14">
        <v>1</v>
      </c>
      <c r="Q354" s="14" t="s">
        <v>411</v>
      </c>
      <c r="R354" s="14" t="s">
        <v>466</v>
      </c>
      <c r="S354" s="14" t="s">
        <v>467</v>
      </c>
      <c r="W354" s="14" t="s">
        <v>439</v>
      </c>
      <c r="AA354" s="14">
        <v>9.6999999999999993</v>
      </c>
      <c r="AB354" s="14">
        <v>25.7</v>
      </c>
      <c r="AC354" s="14">
        <v>2.6494845360824741</v>
      </c>
      <c r="AD354" s="15"/>
      <c r="AJ354" s="15"/>
      <c r="AW354" s="13" t="s">
        <v>67</v>
      </c>
      <c r="AX354" s="14" t="s">
        <v>691</v>
      </c>
      <c r="AY354" s="14">
        <v>1</v>
      </c>
      <c r="BA354" s="14">
        <v>2006</v>
      </c>
      <c r="BH354" s="15"/>
      <c r="BI354" s="14" t="s">
        <v>472</v>
      </c>
      <c r="BJ354" s="14" t="s">
        <v>393</v>
      </c>
      <c r="BU354" s="14" t="s">
        <v>194</v>
      </c>
      <c r="BV354" s="14" t="s">
        <v>302</v>
      </c>
      <c r="BW354" s="36">
        <v>353</v>
      </c>
      <c r="BX354" s="3"/>
      <c r="BY354" s="3"/>
      <c r="BZ354" s="3"/>
      <c r="CA354" s="3"/>
      <c r="CB354" s="3"/>
    </row>
    <row r="355" spans="1:80" s="14" customFormat="1">
      <c r="A355" s="14" t="s">
        <v>72</v>
      </c>
      <c r="B355" s="14" t="s">
        <v>74</v>
      </c>
      <c r="C355" s="14" t="s">
        <v>68</v>
      </c>
      <c r="D355" s="14">
        <v>-42.9</v>
      </c>
      <c r="E355" s="14">
        <v>147.36000000000001</v>
      </c>
      <c r="F355" s="19"/>
      <c r="G355" s="14">
        <v>1971</v>
      </c>
      <c r="H355" s="14">
        <v>1971</v>
      </c>
      <c r="I355" s="14">
        <v>2000</v>
      </c>
      <c r="J355" s="14">
        <v>29</v>
      </c>
      <c r="O355" s="14">
        <v>1</v>
      </c>
      <c r="Q355" s="14" t="s">
        <v>75</v>
      </c>
      <c r="R355" s="14" t="s">
        <v>76</v>
      </c>
      <c r="S355" s="14" t="s">
        <v>77</v>
      </c>
      <c r="W355" s="14" t="s">
        <v>439</v>
      </c>
      <c r="AA355" s="14">
        <v>0.7</v>
      </c>
      <c r="AB355" s="14">
        <v>0.8</v>
      </c>
      <c r="AC355" s="14">
        <v>1.142857142857143</v>
      </c>
      <c r="AD355" s="15"/>
      <c r="AJ355" s="15"/>
      <c r="AW355" s="13" t="s">
        <v>67</v>
      </c>
      <c r="AX355" s="14" t="s">
        <v>691</v>
      </c>
      <c r="AY355" s="14">
        <v>1</v>
      </c>
      <c r="BA355" s="14">
        <v>2006</v>
      </c>
      <c r="BH355" s="15"/>
      <c r="BI355" s="14" t="s">
        <v>472</v>
      </c>
      <c r="BJ355" s="14" t="s">
        <v>393</v>
      </c>
      <c r="BU355" s="14" t="s">
        <v>193</v>
      </c>
      <c r="BV355" s="14" t="s">
        <v>302</v>
      </c>
      <c r="BW355" s="36">
        <v>354</v>
      </c>
      <c r="BX355" s="3"/>
      <c r="BY355" s="3"/>
      <c r="BZ355" s="3"/>
      <c r="CA355" s="3"/>
      <c r="CB355" s="3"/>
    </row>
    <row r="356" spans="1:80" s="14" customFormat="1">
      <c r="A356" s="14" t="s">
        <v>72</v>
      </c>
      <c r="B356" s="14" t="s">
        <v>74</v>
      </c>
      <c r="C356" s="14" t="s">
        <v>68</v>
      </c>
      <c r="D356" s="14">
        <v>-42.9</v>
      </c>
      <c r="E356" s="14">
        <v>147.36000000000001</v>
      </c>
      <c r="F356" s="19"/>
      <c r="G356" s="14">
        <v>1971</v>
      </c>
      <c r="H356" s="14">
        <v>1971</v>
      </c>
      <c r="I356" s="14">
        <v>2000</v>
      </c>
      <c r="J356" s="14">
        <v>29</v>
      </c>
      <c r="O356" s="14">
        <v>1</v>
      </c>
      <c r="Q356" s="14" t="s">
        <v>560</v>
      </c>
      <c r="R356" s="14" t="s">
        <v>78</v>
      </c>
      <c r="S356" s="14" t="s">
        <v>87</v>
      </c>
      <c r="V356" s="14" t="s">
        <v>184</v>
      </c>
      <c r="X356" s="14" t="s">
        <v>214</v>
      </c>
      <c r="AA356" s="14">
        <v>4</v>
      </c>
      <c r="AB356" s="14">
        <v>1.3</v>
      </c>
      <c r="AC356" s="14">
        <v>0.32500000000000001</v>
      </c>
      <c r="AD356" s="15"/>
      <c r="AJ356" s="15"/>
      <c r="AW356" s="13" t="s">
        <v>67</v>
      </c>
      <c r="AX356" s="14" t="s">
        <v>691</v>
      </c>
      <c r="AY356" s="14">
        <v>1</v>
      </c>
      <c r="BA356" s="14">
        <v>2006</v>
      </c>
      <c r="BH356" s="15"/>
      <c r="BI356" s="14" t="s">
        <v>472</v>
      </c>
      <c r="BJ356" s="14" t="s">
        <v>393</v>
      </c>
      <c r="BS356" s="14">
        <v>50</v>
      </c>
      <c r="BT356" s="14" t="s">
        <v>177</v>
      </c>
      <c r="BU356" s="14" t="s">
        <v>194</v>
      </c>
      <c r="BV356" s="14" t="s">
        <v>301</v>
      </c>
      <c r="BW356" s="36">
        <v>355</v>
      </c>
      <c r="BX356" s="3"/>
      <c r="BY356" s="3"/>
      <c r="BZ356" s="3"/>
      <c r="CA356" s="3"/>
      <c r="CB356" s="3"/>
    </row>
    <row r="357" spans="1:80" s="14" customFormat="1">
      <c r="A357" s="14" t="s">
        <v>72</v>
      </c>
      <c r="B357" s="14" t="s">
        <v>74</v>
      </c>
      <c r="C357" s="14" t="s">
        <v>68</v>
      </c>
      <c r="D357" s="14">
        <v>-42.9</v>
      </c>
      <c r="E357" s="14">
        <v>147.36000000000001</v>
      </c>
      <c r="F357" s="19"/>
      <c r="G357" s="14">
        <v>1971</v>
      </c>
      <c r="H357" s="14">
        <v>1971</v>
      </c>
      <c r="I357" s="14">
        <v>2000</v>
      </c>
      <c r="J357" s="14">
        <v>29</v>
      </c>
      <c r="O357" s="14">
        <v>1</v>
      </c>
      <c r="Q357" s="14" t="s">
        <v>560</v>
      </c>
      <c r="R357" s="14" t="s">
        <v>78</v>
      </c>
      <c r="S357" s="14" t="s">
        <v>79</v>
      </c>
      <c r="V357" s="14" t="s">
        <v>184</v>
      </c>
      <c r="X357" s="14" t="s">
        <v>214</v>
      </c>
      <c r="AA357" s="14">
        <v>1.1000000000000001</v>
      </c>
      <c r="AB357" s="14">
        <v>0</v>
      </c>
      <c r="AC357" s="14">
        <v>0</v>
      </c>
      <c r="AD357" s="15"/>
      <c r="AJ357" s="15"/>
      <c r="AW357" s="13" t="s">
        <v>67</v>
      </c>
      <c r="AX357" s="14" t="s">
        <v>691</v>
      </c>
      <c r="AY357" s="14">
        <v>1</v>
      </c>
      <c r="BA357" s="14">
        <v>2006</v>
      </c>
      <c r="BH357" s="15"/>
      <c r="BI357" s="14" t="s">
        <v>472</v>
      </c>
      <c r="BJ357" s="14" t="s">
        <v>393</v>
      </c>
      <c r="BR357" s="14">
        <v>3.5</v>
      </c>
      <c r="BS357" s="14">
        <v>38</v>
      </c>
      <c r="BT357" s="14" t="s">
        <v>177</v>
      </c>
      <c r="BU357" s="14" t="s">
        <v>194</v>
      </c>
      <c r="BV357" s="14" t="s">
        <v>301</v>
      </c>
      <c r="BW357" s="36">
        <v>356</v>
      </c>
      <c r="BX357" s="3"/>
      <c r="BY357" s="3"/>
      <c r="BZ357" s="3"/>
      <c r="CA357" s="3"/>
      <c r="CB357" s="3"/>
    </row>
    <row r="358" spans="1:80" s="16" customFormat="1">
      <c r="A358" s="14" t="s">
        <v>72</v>
      </c>
      <c r="B358" s="14" t="s">
        <v>74</v>
      </c>
      <c r="C358" s="14" t="s">
        <v>68</v>
      </c>
      <c r="D358" s="14">
        <v>-42.9</v>
      </c>
      <c r="E358" s="14">
        <v>147.36000000000001</v>
      </c>
      <c r="F358" s="19"/>
      <c r="G358" s="14">
        <v>1971</v>
      </c>
      <c r="H358" s="14">
        <v>1971</v>
      </c>
      <c r="I358" s="14">
        <v>2000</v>
      </c>
      <c r="J358" s="14">
        <v>29</v>
      </c>
      <c r="K358" s="14"/>
      <c r="L358" s="14"/>
      <c r="M358" s="14"/>
      <c r="N358" s="14"/>
      <c r="O358" s="14">
        <v>1</v>
      </c>
      <c r="P358" s="14"/>
      <c r="Q358" s="14" t="s">
        <v>560</v>
      </c>
      <c r="R358" s="14" t="s">
        <v>86</v>
      </c>
      <c r="S358" s="14" t="s">
        <v>81</v>
      </c>
      <c r="T358" s="14"/>
      <c r="U358" s="14"/>
      <c r="V358" s="14" t="s">
        <v>184</v>
      </c>
      <c r="W358" s="14"/>
      <c r="X358" s="14" t="s">
        <v>214</v>
      </c>
      <c r="Y358" s="14"/>
      <c r="Z358" s="14"/>
      <c r="AA358" s="14">
        <v>0.3</v>
      </c>
      <c r="AB358" s="14">
        <v>0</v>
      </c>
      <c r="AC358" s="14">
        <v>0</v>
      </c>
      <c r="AD358" s="15"/>
      <c r="AE358" s="14"/>
      <c r="AF358" s="14"/>
      <c r="AG358" s="14"/>
      <c r="AH358" s="14"/>
      <c r="AI358" s="14"/>
      <c r="AJ358" s="15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3" t="s">
        <v>67</v>
      </c>
      <c r="AX358" s="14" t="s">
        <v>691</v>
      </c>
      <c r="AY358" s="14">
        <v>1</v>
      </c>
      <c r="AZ358" s="14"/>
      <c r="BA358" s="14">
        <v>2006</v>
      </c>
      <c r="BB358" s="14"/>
      <c r="BC358" s="14"/>
      <c r="BD358" s="14"/>
      <c r="BE358" s="14"/>
      <c r="BF358" s="14"/>
      <c r="BG358" s="14"/>
      <c r="BH358" s="15"/>
      <c r="BI358" s="14" t="s">
        <v>472</v>
      </c>
      <c r="BJ358" s="14" t="s">
        <v>393</v>
      </c>
      <c r="BK358" s="14"/>
      <c r="BL358" s="14"/>
      <c r="BM358" s="14"/>
      <c r="BN358" s="14"/>
      <c r="BO358" s="14"/>
      <c r="BP358" s="14"/>
      <c r="BQ358" s="14"/>
      <c r="BR358" s="14"/>
      <c r="BS358" s="14">
        <v>23</v>
      </c>
      <c r="BT358" s="14" t="s">
        <v>177</v>
      </c>
      <c r="BU358" s="14" t="s">
        <v>194</v>
      </c>
      <c r="BV358" s="14" t="s">
        <v>301</v>
      </c>
      <c r="BW358" s="36">
        <v>357</v>
      </c>
      <c r="BX358" s="3"/>
      <c r="BY358" s="3"/>
      <c r="BZ358" s="3"/>
      <c r="CA358" s="3"/>
      <c r="CB358" s="3"/>
    </row>
    <row r="359" spans="1:80" s="14" customFormat="1">
      <c r="A359" s="14" t="s">
        <v>72</v>
      </c>
      <c r="B359" s="14" t="s">
        <v>74</v>
      </c>
      <c r="C359" s="14" t="s">
        <v>68</v>
      </c>
      <c r="D359" s="14">
        <v>-42.9</v>
      </c>
      <c r="E359" s="14">
        <v>147.36000000000001</v>
      </c>
      <c r="F359" s="34"/>
      <c r="G359" s="14">
        <v>1971</v>
      </c>
      <c r="H359" s="14">
        <v>1971</v>
      </c>
      <c r="I359" s="14">
        <v>2000</v>
      </c>
      <c r="J359" s="14">
        <v>29</v>
      </c>
      <c r="Q359" s="14" t="s">
        <v>82</v>
      </c>
      <c r="AA359" s="14">
        <v>0.3</v>
      </c>
      <c r="AB359" s="14">
        <v>1.4</v>
      </c>
      <c r="AC359" s="14">
        <v>4.666666666666667</v>
      </c>
      <c r="AD359" s="15"/>
      <c r="AJ359" s="15"/>
      <c r="AW359" s="13" t="s">
        <v>67</v>
      </c>
      <c r="AX359" s="14" t="s">
        <v>691</v>
      </c>
      <c r="AY359" s="14">
        <v>1</v>
      </c>
      <c r="BA359" s="14">
        <v>2006</v>
      </c>
      <c r="BH359" s="15"/>
      <c r="BI359" s="14" t="s">
        <v>472</v>
      </c>
      <c r="BU359" s="14" t="s">
        <v>194</v>
      </c>
      <c r="BV359" s="14" t="s">
        <v>301</v>
      </c>
      <c r="BW359" s="36">
        <v>358</v>
      </c>
      <c r="BX359" s="3"/>
      <c r="BY359" s="3"/>
      <c r="BZ359" s="3"/>
      <c r="CA359" s="3"/>
      <c r="CB359" s="3"/>
    </row>
    <row r="360" spans="1:80" s="14" customFormat="1">
      <c r="A360" s="14" t="s">
        <v>72</v>
      </c>
      <c r="B360" s="14" t="s">
        <v>74</v>
      </c>
      <c r="C360" s="14" t="s">
        <v>68</v>
      </c>
      <c r="D360" s="14">
        <v>-42.9</v>
      </c>
      <c r="E360" s="14">
        <v>147.36000000000001</v>
      </c>
      <c r="F360" s="34"/>
      <c r="G360" s="14">
        <v>1971</v>
      </c>
      <c r="H360" s="14">
        <v>1971</v>
      </c>
      <c r="I360" s="14">
        <v>2000</v>
      </c>
      <c r="J360" s="14">
        <v>29</v>
      </c>
      <c r="O360" s="14">
        <v>1</v>
      </c>
      <c r="Q360" s="14" t="s">
        <v>173</v>
      </c>
      <c r="R360" s="14" t="s">
        <v>83</v>
      </c>
      <c r="S360" s="14" t="s">
        <v>84</v>
      </c>
      <c r="V360" s="14" t="s">
        <v>214</v>
      </c>
      <c r="X360" s="14" t="s">
        <v>180</v>
      </c>
      <c r="AA360" s="14">
        <v>0.3</v>
      </c>
      <c r="AB360" s="14">
        <v>0.6</v>
      </c>
      <c r="AC360" s="14">
        <v>2</v>
      </c>
      <c r="AD360" s="15"/>
      <c r="AJ360" s="15"/>
      <c r="AW360" s="13" t="s">
        <v>67</v>
      </c>
      <c r="AX360" s="14" t="s">
        <v>691</v>
      </c>
      <c r="AY360" s="14">
        <v>1</v>
      </c>
      <c r="BA360" s="14">
        <v>2006</v>
      </c>
      <c r="BH360" s="15"/>
      <c r="BI360" s="14" t="s">
        <v>472</v>
      </c>
      <c r="BJ360" s="14" t="s">
        <v>393</v>
      </c>
      <c r="BS360" s="14">
        <v>65</v>
      </c>
      <c r="BT360" s="14" t="s">
        <v>177</v>
      </c>
      <c r="BU360" s="14" t="s">
        <v>214</v>
      </c>
      <c r="BV360" s="14" t="s">
        <v>301</v>
      </c>
      <c r="BW360" s="36">
        <v>359</v>
      </c>
      <c r="BX360" s="3"/>
      <c r="BY360" s="3"/>
      <c r="BZ360" s="3"/>
      <c r="CA360" s="3"/>
      <c r="CB360" s="3"/>
    </row>
    <row r="361" spans="1:80" s="14" customFormat="1">
      <c r="A361" s="14" t="s">
        <v>72</v>
      </c>
      <c r="B361" s="14" t="s">
        <v>74</v>
      </c>
      <c r="C361" s="14" t="s">
        <v>68</v>
      </c>
      <c r="D361" s="14">
        <v>-42.9</v>
      </c>
      <c r="E361" s="14">
        <v>147.36000000000001</v>
      </c>
      <c r="F361" s="34"/>
      <c r="G361" s="14">
        <v>1971</v>
      </c>
      <c r="H361" s="14">
        <v>1971</v>
      </c>
      <c r="I361" s="14">
        <v>2000</v>
      </c>
      <c r="J361" s="14">
        <v>29</v>
      </c>
      <c r="O361" s="14">
        <v>1</v>
      </c>
      <c r="Q361" s="14" t="s">
        <v>306</v>
      </c>
      <c r="R361" s="14" t="s">
        <v>199</v>
      </c>
      <c r="S361" s="14" t="s">
        <v>85</v>
      </c>
      <c r="V361" s="14" t="s">
        <v>321</v>
      </c>
      <c r="X361" s="14" t="s">
        <v>307</v>
      </c>
      <c r="AA361" s="14">
        <v>0.1</v>
      </c>
      <c r="AB361" s="14">
        <v>0</v>
      </c>
      <c r="AC361" s="14">
        <v>0</v>
      </c>
      <c r="AD361" s="15"/>
      <c r="AJ361" s="15"/>
      <c r="AW361" s="13" t="s">
        <v>67</v>
      </c>
      <c r="AX361" s="14" t="s">
        <v>691</v>
      </c>
      <c r="AY361" s="14">
        <v>1</v>
      </c>
      <c r="BA361" s="14">
        <v>2006</v>
      </c>
      <c r="BH361" s="15"/>
      <c r="BI361" s="14" t="s">
        <v>472</v>
      </c>
      <c r="BJ361" s="14" t="s">
        <v>393</v>
      </c>
      <c r="BR361" s="14">
        <v>3.2</v>
      </c>
      <c r="BS361" s="14">
        <v>100</v>
      </c>
      <c r="BT361" s="14" t="s">
        <v>177</v>
      </c>
      <c r="BU361" s="14" t="s">
        <v>201</v>
      </c>
      <c r="BV361" s="14" t="s">
        <v>301</v>
      </c>
      <c r="BW361" s="36">
        <v>360</v>
      </c>
      <c r="BX361" s="3"/>
      <c r="BY361" s="3"/>
      <c r="BZ361" s="3"/>
      <c r="CA361" s="3"/>
      <c r="CB361" s="3"/>
    </row>
    <row r="362" spans="1:80" s="14" customFormat="1">
      <c r="A362" s="14" t="s">
        <v>72</v>
      </c>
      <c r="B362" s="14" t="s">
        <v>74</v>
      </c>
      <c r="C362" s="14" t="s">
        <v>68</v>
      </c>
      <c r="D362" s="14">
        <v>-42.9</v>
      </c>
      <c r="E362" s="14">
        <v>147.36000000000001</v>
      </c>
      <c r="F362" s="34"/>
      <c r="G362" s="14">
        <v>1971</v>
      </c>
      <c r="H362" s="14">
        <v>1971</v>
      </c>
      <c r="I362" s="14">
        <v>2000</v>
      </c>
      <c r="J362" s="14">
        <v>29</v>
      </c>
      <c r="O362" s="14">
        <v>1</v>
      </c>
      <c r="Q362" s="14" t="s">
        <v>18</v>
      </c>
      <c r="R362" s="14" t="s">
        <v>69</v>
      </c>
      <c r="S362" s="14" t="s">
        <v>70</v>
      </c>
      <c r="W362" s="14" t="s">
        <v>439</v>
      </c>
      <c r="AA362" s="14">
        <v>1.5</v>
      </c>
      <c r="AB362" s="14">
        <v>0.12</v>
      </c>
      <c r="AC362" s="14">
        <v>0.08</v>
      </c>
      <c r="AD362" s="15"/>
      <c r="AJ362" s="15"/>
      <c r="AW362" s="13" t="s">
        <v>67</v>
      </c>
      <c r="AX362" s="14" t="s">
        <v>691</v>
      </c>
      <c r="AY362" s="14">
        <v>1</v>
      </c>
      <c r="AZ362" s="14" t="s">
        <v>88</v>
      </c>
      <c r="BA362" s="14">
        <v>2006</v>
      </c>
      <c r="BH362" s="15"/>
      <c r="BI362" s="14" t="s">
        <v>472</v>
      </c>
      <c r="BJ362" s="14" t="s">
        <v>393</v>
      </c>
      <c r="BU362" s="14" t="s">
        <v>193</v>
      </c>
      <c r="BV362" s="14" t="s">
        <v>302</v>
      </c>
      <c r="BW362" s="36">
        <v>361</v>
      </c>
      <c r="BX362" s="3"/>
      <c r="BY362" s="3"/>
      <c r="BZ362" s="3"/>
      <c r="CA362" s="3"/>
      <c r="CB362" s="3"/>
    </row>
    <row r="363" spans="1:80" s="14" customFormat="1">
      <c r="A363" s="16" t="s">
        <v>72</v>
      </c>
      <c r="B363" s="16" t="s">
        <v>74</v>
      </c>
      <c r="C363" s="16" t="s">
        <v>68</v>
      </c>
      <c r="D363" s="16">
        <v>-42.9</v>
      </c>
      <c r="E363" s="16">
        <v>147.36000000000001</v>
      </c>
      <c r="F363" s="18"/>
      <c r="G363" s="16">
        <v>1971</v>
      </c>
      <c r="H363" s="16">
        <v>1971</v>
      </c>
      <c r="I363" s="16">
        <v>2000</v>
      </c>
      <c r="J363" s="16">
        <v>29</v>
      </c>
      <c r="K363" s="16"/>
      <c r="L363" s="16"/>
      <c r="M363" s="16"/>
      <c r="N363" s="16"/>
      <c r="O363" s="16"/>
      <c r="P363" s="16"/>
      <c r="Q363" s="16" t="s">
        <v>651</v>
      </c>
      <c r="R363" s="16"/>
      <c r="S363" s="16"/>
      <c r="T363" s="16" t="s">
        <v>393</v>
      </c>
      <c r="U363" s="16"/>
      <c r="V363" s="16"/>
      <c r="W363" s="16"/>
      <c r="X363" s="16"/>
      <c r="Y363" s="16"/>
      <c r="Z363" s="16"/>
      <c r="AA363" s="16"/>
      <c r="AB363" s="16"/>
      <c r="AC363" s="16">
        <v>1.2071120384006984</v>
      </c>
      <c r="AD363" s="17"/>
      <c r="AE363" s="16"/>
      <c r="AF363" s="16"/>
      <c r="AG363" s="16"/>
      <c r="AH363" s="16"/>
      <c r="AI363" s="16"/>
      <c r="AJ363" s="17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8" t="s">
        <v>67</v>
      </c>
      <c r="AX363" s="16"/>
      <c r="AY363" s="16">
        <v>1</v>
      </c>
      <c r="AZ363" s="16"/>
      <c r="BA363" s="16">
        <v>2006</v>
      </c>
      <c r="BB363" s="16"/>
      <c r="BC363" s="16"/>
      <c r="BD363" s="16"/>
      <c r="BE363" s="16"/>
      <c r="BF363" s="16"/>
      <c r="BG363" s="16"/>
      <c r="BH363" s="17"/>
      <c r="BI363" s="16" t="s">
        <v>472</v>
      </c>
      <c r="BJ363" s="16"/>
      <c r="BK363" s="16"/>
      <c r="BL363" s="16" t="s">
        <v>393</v>
      </c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36">
        <v>362</v>
      </c>
      <c r="BX363" s="3"/>
      <c r="BY363" s="3"/>
      <c r="BZ363" s="3"/>
      <c r="CA363" s="3"/>
      <c r="CB363" s="3"/>
    </row>
    <row r="364" spans="1:80" s="36" customFormat="1">
      <c r="A364" s="36" t="s">
        <v>95</v>
      </c>
      <c r="B364" s="36" t="s">
        <v>96</v>
      </c>
      <c r="C364" s="36" t="s">
        <v>498</v>
      </c>
      <c r="D364" s="36">
        <v>-27.5</v>
      </c>
      <c r="E364" s="36">
        <v>153.35</v>
      </c>
      <c r="F364" s="41">
        <v>1.9</v>
      </c>
      <c r="G364" s="36">
        <v>1997</v>
      </c>
      <c r="H364" s="36">
        <v>1997</v>
      </c>
      <c r="I364" s="36">
        <v>2002</v>
      </c>
      <c r="J364" s="36">
        <v>5</v>
      </c>
      <c r="O364" s="36">
        <v>1</v>
      </c>
      <c r="Q364" s="36" t="s">
        <v>75</v>
      </c>
      <c r="R364" s="36" t="s">
        <v>92</v>
      </c>
      <c r="S364" s="36" t="s">
        <v>93</v>
      </c>
      <c r="T364" s="36" t="s">
        <v>393</v>
      </c>
      <c r="W364" s="36" t="s">
        <v>439</v>
      </c>
      <c r="X364" s="36" t="s">
        <v>399</v>
      </c>
      <c r="AA364" s="36">
        <v>40.5</v>
      </c>
      <c r="AB364" s="36">
        <v>130</v>
      </c>
      <c r="AC364" s="36">
        <v>3.2098765432098766</v>
      </c>
      <c r="AD364" s="38"/>
      <c r="AJ364" s="38"/>
      <c r="AM364" s="36">
        <v>15.45</v>
      </c>
      <c r="AN364" s="36">
        <v>16.100000000000001</v>
      </c>
      <c r="AO364" s="36">
        <v>1.0420711974110033</v>
      </c>
      <c r="AW364" s="41" t="s">
        <v>90</v>
      </c>
      <c r="AX364" s="36" t="s">
        <v>691</v>
      </c>
      <c r="AY364" s="36">
        <v>2</v>
      </c>
      <c r="AZ364" s="36" t="s">
        <v>97</v>
      </c>
      <c r="BA364" s="36">
        <v>2005</v>
      </c>
      <c r="BH364" s="38"/>
      <c r="BI364" s="36" t="s">
        <v>91</v>
      </c>
      <c r="BJ364" s="36" t="s">
        <v>393</v>
      </c>
      <c r="BL364" s="36" t="s">
        <v>393</v>
      </c>
      <c r="BU364" s="36" t="s">
        <v>178</v>
      </c>
      <c r="BV364" s="36" t="s">
        <v>302</v>
      </c>
      <c r="BW364" s="36">
        <v>363</v>
      </c>
    </row>
    <row r="365" spans="1:80" s="36" customFormat="1">
      <c r="A365" s="36" t="s">
        <v>94</v>
      </c>
      <c r="B365" s="36" t="s">
        <v>96</v>
      </c>
      <c r="C365" s="36" t="s">
        <v>498</v>
      </c>
      <c r="D365" s="36">
        <v>-27.4</v>
      </c>
      <c r="E365" s="36">
        <v>153.32</v>
      </c>
      <c r="F365" s="41">
        <v>5.7</v>
      </c>
      <c r="G365" s="36">
        <v>1997</v>
      </c>
      <c r="H365" s="36">
        <v>1997</v>
      </c>
      <c r="I365" s="36">
        <v>2002</v>
      </c>
      <c r="J365" s="36">
        <v>5</v>
      </c>
      <c r="O365" s="36">
        <v>1</v>
      </c>
      <c r="Q365" s="36" t="s">
        <v>75</v>
      </c>
      <c r="R365" s="36" t="s">
        <v>92</v>
      </c>
      <c r="S365" s="36" t="s">
        <v>93</v>
      </c>
      <c r="T365" s="36" t="s">
        <v>393</v>
      </c>
      <c r="W365" s="36" t="s">
        <v>439</v>
      </c>
      <c r="X365" s="36" t="s">
        <v>399</v>
      </c>
      <c r="AA365" s="36">
        <v>64</v>
      </c>
      <c r="AB365" s="36">
        <v>133</v>
      </c>
      <c r="AC365" s="36">
        <v>2.078125</v>
      </c>
      <c r="AD365" s="38"/>
      <c r="AJ365" s="38"/>
      <c r="AM365" s="36">
        <v>15.25</v>
      </c>
      <c r="AN365" s="36">
        <v>15.7</v>
      </c>
      <c r="AO365" s="36">
        <v>1.0295081967213113</v>
      </c>
      <c r="AW365" s="41" t="s">
        <v>90</v>
      </c>
      <c r="AX365" s="36" t="s">
        <v>691</v>
      </c>
      <c r="AY365" s="36">
        <v>2</v>
      </c>
      <c r="AZ365" s="36" t="s">
        <v>97</v>
      </c>
      <c r="BA365" s="36">
        <v>2005</v>
      </c>
      <c r="BH365" s="38"/>
      <c r="BI365" s="36" t="s">
        <v>91</v>
      </c>
      <c r="BJ365" s="36" t="s">
        <v>393</v>
      </c>
      <c r="BL365" s="36" t="s">
        <v>393</v>
      </c>
      <c r="BU365" s="36" t="s">
        <v>178</v>
      </c>
      <c r="BV365" s="36" t="s">
        <v>302</v>
      </c>
      <c r="BW365" s="36">
        <v>364</v>
      </c>
    </row>
    <row r="366" spans="1:80" s="14" customFormat="1">
      <c r="A366" s="14" t="s">
        <v>748</v>
      </c>
      <c r="B366" s="14" t="s">
        <v>478</v>
      </c>
      <c r="C366" s="14" t="s">
        <v>744</v>
      </c>
      <c r="D366" s="14">
        <v>13.8</v>
      </c>
      <c r="E366" s="14">
        <v>-61.1</v>
      </c>
      <c r="F366" s="13">
        <v>3.0625</v>
      </c>
      <c r="G366" s="14">
        <v>1995</v>
      </c>
      <c r="H366" s="14">
        <v>1995</v>
      </c>
      <c r="I366" s="14">
        <v>2000</v>
      </c>
      <c r="J366" s="14">
        <v>5</v>
      </c>
      <c r="Q366" s="14" t="s">
        <v>100</v>
      </c>
      <c r="AD366" s="15"/>
      <c r="AE366" s="14">
        <v>19.600000000000001</v>
      </c>
      <c r="AF366" s="14">
        <v>17</v>
      </c>
      <c r="AG366" s="14">
        <v>32.200000000000003</v>
      </c>
      <c r="AH366" s="14">
        <v>44</v>
      </c>
      <c r="AI366" s="46">
        <v>1.5754475703324808</v>
      </c>
      <c r="AJ366" s="15"/>
      <c r="AW366" s="13" t="s">
        <v>98</v>
      </c>
      <c r="AX366" s="14" t="s">
        <v>925</v>
      </c>
      <c r="AY366" s="14">
        <v>5</v>
      </c>
      <c r="BA366" s="14">
        <v>2001</v>
      </c>
      <c r="BH366" s="15"/>
      <c r="BI366" s="14" t="s">
        <v>471</v>
      </c>
      <c r="BP366" s="14" t="s">
        <v>393</v>
      </c>
      <c r="BV366" s="14" t="s">
        <v>301</v>
      </c>
      <c r="BW366" s="36">
        <v>365</v>
      </c>
      <c r="BX366" s="3"/>
      <c r="BY366" s="3"/>
      <c r="BZ366" s="3"/>
      <c r="CA366" s="3"/>
      <c r="CB366" s="3"/>
    </row>
    <row r="367" spans="1:80" s="14" customFormat="1">
      <c r="A367" s="14" t="s">
        <v>748</v>
      </c>
      <c r="B367" s="14" t="s">
        <v>478</v>
      </c>
      <c r="C367" s="14" t="s">
        <v>744</v>
      </c>
      <c r="D367" s="14">
        <v>13.8</v>
      </c>
      <c r="E367" s="14">
        <v>-61.1</v>
      </c>
      <c r="F367" s="13">
        <v>3.0625</v>
      </c>
      <c r="G367" s="14">
        <v>1995</v>
      </c>
      <c r="H367" s="14">
        <v>1995</v>
      </c>
      <c r="I367" s="14">
        <v>2000</v>
      </c>
      <c r="J367" s="14">
        <v>5</v>
      </c>
      <c r="Q367" s="14" t="s">
        <v>99</v>
      </c>
      <c r="AD367" s="15"/>
      <c r="AF367" s="14">
        <v>13.85</v>
      </c>
      <c r="AH367" s="14">
        <v>21.45</v>
      </c>
      <c r="AI367" s="14">
        <v>1.5487364620938628</v>
      </c>
      <c r="AJ367" s="15"/>
      <c r="AW367" s="13" t="s">
        <v>98</v>
      </c>
      <c r="AY367" s="14">
        <v>5</v>
      </c>
      <c r="BA367" s="14">
        <v>2001</v>
      </c>
      <c r="BH367" s="15"/>
      <c r="BI367" s="14" t="s">
        <v>471</v>
      </c>
      <c r="BV367" s="14" t="s">
        <v>301</v>
      </c>
      <c r="BW367" s="36">
        <v>366</v>
      </c>
      <c r="BX367" s="3"/>
      <c r="BY367" s="3"/>
      <c r="BZ367" s="3"/>
      <c r="CA367" s="3"/>
      <c r="CB367" s="3"/>
    </row>
    <row r="368" spans="1:80" s="14" customFormat="1">
      <c r="A368" s="16" t="s">
        <v>748</v>
      </c>
      <c r="B368" s="16" t="s">
        <v>478</v>
      </c>
      <c r="C368" s="16" t="s">
        <v>744</v>
      </c>
      <c r="D368" s="16">
        <v>13.8</v>
      </c>
      <c r="E368" s="16">
        <v>-61.1</v>
      </c>
      <c r="F368" s="18">
        <v>3.0625</v>
      </c>
      <c r="G368" s="16">
        <v>1995</v>
      </c>
      <c r="H368" s="16">
        <v>1995</v>
      </c>
      <c r="I368" s="16">
        <v>2000</v>
      </c>
      <c r="J368" s="16">
        <v>5</v>
      </c>
      <c r="K368" s="16"/>
      <c r="L368" s="16"/>
      <c r="M368" s="16"/>
      <c r="N368" s="16"/>
      <c r="O368" s="16" t="s">
        <v>115</v>
      </c>
      <c r="P368" s="16"/>
      <c r="Q368" s="16" t="s">
        <v>651</v>
      </c>
      <c r="R368" s="16" t="s">
        <v>625</v>
      </c>
      <c r="S368" s="16"/>
      <c r="T368" s="16" t="s">
        <v>393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7"/>
      <c r="AE368" s="16"/>
      <c r="AF368" s="16"/>
      <c r="AG368" s="16"/>
      <c r="AH368" s="16"/>
      <c r="AI368" s="16">
        <v>1.562092016213172</v>
      </c>
      <c r="AJ368" s="17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8" t="s">
        <v>98</v>
      </c>
      <c r="AX368" s="16"/>
      <c r="AY368" s="16">
        <v>5</v>
      </c>
      <c r="AZ368" s="16"/>
      <c r="BA368" s="16">
        <v>2001</v>
      </c>
      <c r="BB368" s="16"/>
      <c r="BC368" s="16"/>
      <c r="BD368" s="16"/>
      <c r="BE368" s="16"/>
      <c r="BF368" s="16"/>
      <c r="BG368" s="16"/>
      <c r="BH368" s="17"/>
      <c r="BI368" s="16" t="s">
        <v>471</v>
      </c>
      <c r="BJ368" s="16"/>
      <c r="BK368" s="16"/>
      <c r="BL368" s="16" t="s">
        <v>393</v>
      </c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36">
        <v>367</v>
      </c>
    </row>
    <row r="369" spans="1:75" s="36" customFormat="1">
      <c r="A369" s="41" t="s">
        <v>102</v>
      </c>
      <c r="B369" s="36" t="s">
        <v>1045</v>
      </c>
      <c r="C369" s="40" t="s">
        <v>103</v>
      </c>
      <c r="D369" s="36">
        <v>11.8</v>
      </c>
      <c r="E369" s="36">
        <v>-66.75</v>
      </c>
      <c r="F369" s="41">
        <v>4</v>
      </c>
      <c r="G369" s="36">
        <v>1972</v>
      </c>
      <c r="I369" s="36">
        <v>2002</v>
      </c>
      <c r="K369" s="36" t="s">
        <v>105</v>
      </c>
      <c r="O369" s="36">
        <v>1</v>
      </c>
      <c r="Q369" s="36" t="s">
        <v>391</v>
      </c>
      <c r="R369" s="36" t="s">
        <v>782</v>
      </c>
      <c r="S369" s="36" t="s">
        <v>104</v>
      </c>
      <c r="T369" s="36" t="s">
        <v>393</v>
      </c>
      <c r="V369" s="36" t="s">
        <v>184</v>
      </c>
      <c r="X369" s="36" t="s">
        <v>179</v>
      </c>
      <c r="AA369" s="36">
        <v>7.1</v>
      </c>
      <c r="AB369" s="36">
        <v>19.399999999999999</v>
      </c>
      <c r="AC369" s="36">
        <v>2.732394366197183</v>
      </c>
      <c r="AD369" s="38"/>
      <c r="AJ369" s="38"/>
      <c r="AM369" s="36">
        <v>140</v>
      </c>
      <c r="AN369" s="36">
        <v>132</v>
      </c>
      <c r="AO369" s="36">
        <v>0.94285714285714284</v>
      </c>
      <c r="AW369" s="41" t="s">
        <v>101</v>
      </c>
      <c r="AX369" s="36" t="s">
        <v>691</v>
      </c>
      <c r="AY369" s="36">
        <v>1</v>
      </c>
      <c r="BA369" s="36">
        <v>2005</v>
      </c>
      <c r="BH369" s="38"/>
      <c r="BI369" s="36" t="s">
        <v>471</v>
      </c>
      <c r="BJ369" s="36" t="s">
        <v>393</v>
      </c>
      <c r="BL369" s="36" t="s">
        <v>393</v>
      </c>
      <c r="BR369" s="36">
        <v>2</v>
      </c>
      <c r="BS369" s="36">
        <v>38</v>
      </c>
      <c r="BT369" s="36" t="s">
        <v>202</v>
      </c>
      <c r="BU369" s="36" t="s">
        <v>193</v>
      </c>
      <c r="BV369" s="36" t="s">
        <v>301</v>
      </c>
      <c r="BW369" s="36">
        <v>368</v>
      </c>
    </row>
    <row r="370" spans="1:75" s="36" customFormat="1">
      <c r="A370" s="36" t="s">
        <v>129</v>
      </c>
      <c r="B370" s="36" t="s">
        <v>662</v>
      </c>
      <c r="C370" s="36" t="s">
        <v>454</v>
      </c>
      <c r="D370" s="36">
        <v>34</v>
      </c>
      <c r="E370" s="36">
        <v>-119.33</v>
      </c>
      <c r="F370" s="41">
        <v>0.13700000000000001</v>
      </c>
      <c r="G370" s="36">
        <v>1978</v>
      </c>
      <c r="H370" s="36">
        <v>1978</v>
      </c>
      <c r="I370" s="36" t="s">
        <v>130</v>
      </c>
      <c r="J370" s="36">
        <v>14</v>
      </c>
      <c r="O370" s="36">
        <v>1</v>
      </c>
      <c r="Q370" s="36" t="s">
        <v>21</v>
      </c>
      <c r="R370" s="36" t="s">
        <v>659</v>
      </c>
      <c r="S370" s="36" t="s">
        <v>22</v>
      </c>
      <c r="T370" s="36" t="s">
        <v>393</v>
      </c>
      <c r="V370" s="36" t="s">
        <v>184</v>
      </c>
      <c r="X370" s="36" t="s">
        <v>180</v>
      </c>
      <c r="AA370" s="36">
        <v>431</v>
      </c>
      <c r="AB370" s="36">
        <v>333</v>
      </c>
      <c r="AC370" s="36">
        <v>0.77262180974477956</v>
      </c>
      <c r="AD370" s="38"/>
      <c r="AJ370" s="38"/>
      <c r="AM370" s="36">
        <v>121.5</v>
      </c>
      <c r="AN370" s="36">
        <v>146.9</v>
      </c>
      <c r="AO370" s="36">
        <v>1.2090534979423868</v>
      </c>
      <c r="AW370" s="41" t="s">
        <v>106</v>
      </c>
      <c r="AX370" s="36" t="s">
        <v>691</v>
      </c>
      <c r="AY370" s="36">
        <v>18</v>
      </c>
      <c r="AZ370" s="36" t="s">
        <v>131</v>
      </c>
      <c r="BA370" s="36">
        <v>2002</v>
      </c>
      <c r="BH370" s="38"/>
      <c r="BI370" s="36" t="s">
        <v>472</v>
      </c>
      <c r="BJ370" s="36" t="s">
        <v>393</v>
      </c>
      <c r="BL370" s="36" t="s">
        <v>393</v>
      </c>
      <c r="BN370" s="36" t="s">
        <v>393</v>
      </c>
      <c r="BO370" s="36" t="s">
        <v>393</v>
      </c>
      <c r="BP370" s="36" t="s">
        <v>393</v>
      </c>
      <c r="BU370" s="36" t="s">
        <v>193</v>
      </c>
      <c r="BV370" s="36" t="s">
        <v>302</v>
      </c>
      <c r="BW370" s="36">
        <v>369</v>
      </c>
    </row>
    <row r="371" spans="1:75" s="36" customFormat="1">
      <c r="A371" s="42" t="s">
        <v>133</v>
      </c>
      <c r="B371" s="36" t="s">
        <v>135</v>
      </c>
      <c r="C371" s="36" t="s">
        <v>4</v>
      </c>
      <c r="D371" s="36">
        <v>48.582999999999998</v>
      </c>
      <c r="E371" s="36">
        <v>-53.8</v>
      </c>
      <c r="F371" s="34"/>
      <c r="G371" s="36">
        <v>1997</v>
      </c>
      <c r="H371" s="36">
        <v>1997</v>
      </c>
      <c r="I371" s="36">
        <v>1999</v>
      </c>
      <c r="J371" s="36">
        <v>2</v>
      </c>
      <c r="O371" s="36">
        <v>1</v>
      </c>
      <c r="Q371" s="36" t="s">
        <v>411</v>
      </c>
      <c r="R371" s="36" t="s">
        <v>136</v>
      </c>
      <c r="S371" s="36" t="s">
        <v>137</v>
      </c>
      <c r="T371" s="36" t="s">
        <v>393</v>
      </c>
      <c r="W371" s="36" t="s">
        <v>439</v>
      </c>
      <c r="X371" s="36" t="s">
        <v>399</v>
      </c>
      <c r="AA371" s="36">
        <v>4.5</v>
      </c>
      <c r="AB371" s="36">
        <v>28</v>
      </c>
      <c r="AC371" s="36">
        <v>6.2222222222222223</v>
      </c>
      <c r="AD371" s="38"/>
      <c r="AJ371" s="38"/>
      <c r="AM371" s="36">
        <v>68.900000000000006</v>
      </c>
      <c r="AN371" s="36">
        <v>72.099999999999994</v>
      </c>
      <c r="AO371" s="36">
        <v>1.0464441219158198</v>
      </c>
      <c r="AW371" s="41" t="s">
        <v>132</v>
      </c>
      <c r="AX371" s="36" t="s">
        <v>718</v>
      </c>
      <c r="AY371" s="36">
        <v>3</v>
      </c>
      <c r="AZ371" s="36" t="s">
        <v>138</v>
      </c>
      <c r="BA371" s="36">
        <v>2002</v>
      </c>
      <c r="BH371" s="38"/>
      <c r="BI371" s="36" t="s">
        <v>472</v>
      </c>
      <c r="BJ371" s="36" t="s">
        <v>393</v>
      </c>
      <c r="BL371" s="36" t="s">
        <v>393</v>
      </c>
      <c r="BN371" s="36" t="s">
        <v>393</v>
      </c>
      <c r="BP371" s="36" t="s">
        <v>393</v>
      </c>
      <c r="BU371" s="36" t="s">
        <v>194</v>
      </c>
      <c r="BV371" s="36" t="s">
        <v>302</v>
      </c>
      <c r="BW371" s="36">
        <v>370</v>
      </c>
    </row>
    <row r="372" spans="1:75" s="36" customFormat="1">
      <c r="A372" s="36" t="s">
        <v>134</v>
      </c>
      <c r="B372" s="36" t="s">
        <v>135</v>
      </c>
      <c r="C372" s="36" t="s">
        <v>4</v>
      </c>
      <c r="D372" s="36">
        <v>48.75</v>
      </c>
      <c r="E372" s="36">
        <v>-53.66</v>
      </c>
      <c r="F372" s="34"/>
      <c r="G372" s="36">
        <v>1997</v>
      </c>
      <c r="H372" s="36">
        <v>1997</v>
      </c>
      <c r="I372" s="36">
        <v>1999</v>
      </c>
      <c r="J372" s="36">
        <v>2</v>
      </c>
      <c r="O372" s="36">
        <v>1</v>
      </c>
      <c r="Q372" s="36" t="s">
        <v>411</v>
      </c>
      <c r="R372" s="36" t="s">
        <v>136</v>
      </c>
      <c r="S372" s="36" t="s">
        <v>137</v>
      </c>
      <c r="T372" s="36" t="s">
        <v>393</v>
      </c>
      <c r="W372" s="36" t="s">
        <v>439</v>
      </c>
      <c r="X372" s="36" t="s">
        <v>399</v>
      </c>
      <c r="AA372" s="36">
        <v>16.100000000000001</v>
      </c>
      <c r="AB372" s="36">
        <v>16.8</v>
      </c>
      <c r="AC372" s="36">
        <v>1.0434782608695652</v>
      </c>
      <c r="AD372" s="38"/>
      <c r="AJ372" s="38"/>
      <c r="AM372" s="36">
        <v>68</v>
      </c>
      <c r="AN372" s="36">
        <v>73.599999999999994</v>
      </c>
      <c r="AO372" s="36">
        <v>1.0823529411764705</v>
      </c>
      <c r="AW372" s="41" t="s">
        <v>132</v>
      </c>
      <c r="AX372" s="36" t="s">
        <v>718</v>
      </c>
      <c r="AY372" s="36">
        <v>3</v>
      </c>
      <c r="AZ372" s="36" t="s">
        <v>138</v>
      </c>
      <c r="BA372" s="36">
        <v>2002</v>
      </c>
      <c r="BH372" s="38"/>
      <c r="BI372" s="36" t="s">
        <v>472</v>
      </c>
      <c r="BJ372" s="36" t="s">
        <v>393</v>
      </c>
      <c r="BL372" s="36" t="s">
        <v>393</v>
      </c>
      <c r="BN372" s="36" t="s">
        <v>393</v>
      </c>
      <c r="BP372" s="36" t="s">
        <v>393</v>
      </c>
      <c r="BU372" s="36" t="s">
        <v>194</v>
      </c>
      <c r="BV372" s="36" t="s">
        <v>302</v>
      </c>
      <c r="BW372" s="36">
        <v>371</v>
      </c>
    </row>
    <row r="373" spans="1:75" s="36" customFormat="1">
      <c r="A373" s="36" t="s">
        <v>414</v>
      </c>
      <c r="C373" s="36" t="s">
        <v>385</v>
      </c>
      <c r="D373" s="36">
        <v>9.35</v>
      </c>
      <c r="E373" s="36">
        <v>123.38330000000001</v>
      </c>
      <c r="F373" s="36">
        <v>0.375</v>
      </c>
      <c r="G373" s="36">
        <v>1974</v>
      </c>
      <c r="H373" s="36">
        <v>1974</v>
      </c>
      <c r="I373" s="36">
        <v>1983</v>
      </c>
      <c r="J373" s="36">
        <v>9</v>
      </c>
      <c r="Q373" s="36" t="s">
        <v>140</v>
      </c>
      <c r="T373" s="36" t="s">
        <v>393</v>
      </c>
      <c r="AA373" s="36">
        <v>3.3</v>
      </c>
      <c r="AB373" s="36">
        <v>17.600000000000001</v>
      </c>
      <c r="AC373" s="36">
        <v>5.3333333333333339</v>
      </c>
      <c r="AD373" s="38"/>
      <c r="AG373" s="36">
        <v>3.4</v>
      </c>
      <c r="AH373" s="36">
        <v>40.799999999999997</v>
      </c>
      <c r="AI373" s="36">
        <v>12</v>
      </c>
      <c r="AJ373" s="38"/>
      <c r="AW373" s="41" t="s">
        <v>139</v>
      </c>
      <c r="AX373" s="36" t="s">
        <v>718</v>
      </c>
      <c r="AY373" s="36">
        <v>17</v>
      </c>
      <c r="AZ373" s="36" t="s">
        <v>141</v>
      </c>
      <c r="BA373" s="36">
        <v>2003</v>
      </c>
      <c r="BH373" s="38"/>
      <c r="BI373" s="36" t="s">
        <v>471</v>
      </c>
      <c r="BL373" s="36" t="s">
        <v>393</v>
      </c>
      <c r="BP373" s="36" t="s">
        <v>393</v>
      </c>
      <c r="BV373" s="36" t="s">
        <v>301</v>
      </c>
      <c r="BW373" s="36">
        <v>372</v>
      </c>
    </row>
    <row r="374" spans="1:75" s="36" customFormat="1">
      <c r="A374" s="36" t="s">
        <v>414</v>
      </c>
      <c r="C374" s="36" t="s">
        <v>385</v>
      </c>
      <c r="D374" s="36">
        <v>9.35</v>
      </c>
      <c r="E374" s="36">
        <v>123.38330000000001</v>
      </c>
      <c r="F374" s="36">
        <v>0.375</v>
      </c>
      <c r="G374" s="36">
        <v>1986</v>
      </c>
      <c r="H374" s="36">
        <v>1986</v>
      </c>
      <c r="I374" s="36">
        <v>1991</v>
      </c>
      <c r="J374" s="36">
        <v>5</v>
      </c>
      <c r="Q374" s="36" t="s">
        <v>140</v>
      </c>
      <c r="T374" s="36" t="s">
        <v>326</v>
      </c>
      <c r="AA374" s="36">
        <v>8.8000000000000007</v>
      </c>
      <c r="AB374" s="36">
        <v>12.9</v>
      </c>
      <c r="AC374" s="36">
        <v>1.4659090909090908</v>
      </c>
      <c r="AD374" s="38"/>
      <c r="AG374" s="36">
        <v>8.3000000000000007</v>
      </c>
      <c r="AH374" s="36">
        <v>10</v>
      </c>
      <c r="AI374" s="36">
        <v>1.2048192771084336</v>
      </c>
      <c r="AJ374" s="38"/>
      <c r="AW374" s="41" t="s">
        <v>139</v>
      </c>
      <c r="AX374" s="36" t="s">
        <v>718</v>
      </c>
      <c r="AY374" s="36">
        <v>17</v>
      </c>
      <c r="AZ374" s="36" t="s">
        <v>141</v>
      </c>
      <c r="BA374" s="36">
        <v>2003</v>
      </c>
      <c r="BH374" s="38"/>
      <c r="BI374" s="36" t="s">
        <v>471</v>
      </c>
      <c r="BL374" s="36" t="s">
        <v>393</v>
      </c>
      <c r="BP374" s="36" t="s">
        <v>393</v>
      </c>
      <c r="BV374" s="36" t="s">
        <v>301</v>
      </c>
      <c r="BW374" s="36">
        <v>373</v>
      </c>
    </row>
    <row r="375" spans="1:75" s="36" customFormat="1">
      <c r="A375" s="36" t="s">
        <v>386</v>
      </c>
      <c r="C375" s="36" t="s">
        <v>385</v>
      </c>
      <c r="D375" s="36">
        <v>9.0667000000000009</v>
      </c>
      <c r="E375" s="36">
        <v>123.83329999999999</v>
      </c>
      <c r="F375" s="36">
        <v>0.22500000000000001</v>
      </c>
      <c r="G375" s="36">
        <v>1982</v>
      </c>
      <c r="H375" s="36">
        <v>1982</v>
      </c>
      <c r="I375" s="36">
        <v>2000</v>
      </c>
      <c r="J375" s="36">
        <v>18</v>
      </c>
      <c r="Q375" s="36" t="s">
        <v>140</v>
      </c>
      <c r="T375" s="36" t="s">
        <v>393</v>
      </c>
      <c r="AA375" s="36">
        <v>3.1</v>
      </c>
      <c r="AB375" s="36">
        <v>16.600000000000001</v>
      </c>
      <c r="AC375" s="36">
        <v>5.3548387096774199</v>
      </c>
      <c r="AG375" s="36">
        <v>4</v>
      </c>
      <c r="AH375" s="36">
        <v>51.7</v>
      </c>
      <c r="AI375" s="36">
        <v>12.925000000000001</v>
      </c>
      <c r="AW375" s="41" t="s">
        <v>139</v>
      </c>
      <c r="AX375" s="36" t="s">
        <v>718</v>
      </c>
      <c r="AY375" s="36">
        <v>17</v>
      </c>
      <c r="AZ375" s="36" t="s">
        <v>141</v>
      </c>
      <c r="BA375" s="36">
        <v>2003</v>
      </c>
      <c r="BH375" s="38"/>
      <c r="BI375" s="36" t="s">
        <v>471</v>
      </c>
      <c r="BL375" s="36" t="s">
        <v>393</v>
      </c>
      <c r="BP375" s="36" t="s">
        <v>393</v>
      </c>
      <c r="BV375" s="36" t="s">
        <v>301</v>
      </c>
      <c r="BW375" s="36">
        <v>374</v>
      </c>
    </row>
    <row r="376" spans="1:75" s="36" customFormat="1">
      <c r="A376" s="36" t="s">
        <v>386</v>
      </c>
      <c r="C376" s="36" t="s">
        <v>385</v>
      </c>
      <c r="D376" s="36">
        <v>9.0667000000000009</v>
      </c>
      <c r="E376" s="36">
        <v>123.83329999999999</v>
      </c>
      <c r="F376" s="36">
        <v>0.22500000000000001</v>
      </c>
      <c r="G376" s="36">
        <v>1982</v>
      </c>
      <c r="H376" s="36">
        <v>1982</v>
      </c>
      <c r="I376" s="36">
        <v>2001</v>
      </c>
      <c r="J376" s="36">
        <v>19</v>
      </c>
      <c r="O376" s="36">
        <v>1</v>
      </c>
      <c r="Q376" s="36" t="s">
        <v>391</v>
      </c>
      <c r="R376" s="36" t="s">
        <v>387</v>
      </c>
      <c r="S376" s="36" t="s">
        <v>388</v>
      </c>
      <c r="T376" s="36" t="s">
        <v>393</v>
      </c>
      <c r="V376" s="36" t="s">
        <v>184</v>
      </c>
      <c r="W376" s="36" t="s">
        <v>389</v>
      </c>
      <c r="X376" s="36" t="s">
        <v>179</v>
      </c>
      <c r="AD376" s="38"/>
      <c r="AG376" s="36">
        <v>1.2</v>
      </c>
      <c r="AH376" s="36">
        <v>29</v>
      </c>
      <c r="AI376" s="36">
        <v>24.166666666666668</v>
      </c>
      <c r="AJ376" s="38"/>
      <c r="AW376" s="41" t="s">
        <v>142</v>
      </c>
      <c r="AX376" s="36" t="s">
        <v>718</v>
      </c>
      <c r="AY376" s="36">
        <v>18</v>
      </c>
      <c r="AZ376" s="36" t="s">
        <v>144</v>
      </c>
      <c r="BA376" s="36">
        <v>2003</v>
      </c>
      <c r="BH376" s="38"/>
      <c r="BI376" s="36" t="s">
        <v>471</v>
      </c>
      <c r="BJ376" s="36" t="s">
        <v>393</v>
      </c>
      <c r="BL376" s="36" t="s">
        <v>393</v>
      </c>
      <c r="BP376" s="36" t="s">
        <v>393</v>
      </c>
      <c r="BQ376" s="36" t="s">
        <v>393</v>
      </c>
      <c r="BS376" s="36">
        <v>60</v>
      </c>
      <c r="BT376" s="36" t="s">
        <v>177</v>
      </c>
      <c r="BU376" s="36" t="s">
        <v>191</v>
      </c>
      <c r="BV376" s="36" t="s">
        <v>301</v>
      </c>
      <c r="BW376" s="36">
        <v>375</v>
      </c>
    </row>
    <row r="377" spans="1:75" s="36" customFormat="1">
      <c r="A377" s="36" t="s">
        <v>386</v>
      </c>
      <c r="C377" s="36" t="s">
        <v>385</v>
      </c>
      <c r="D377" s="36">
        <v>9.0667000000000009</v>
      </c>
      <c r="E377" s="36">
        <v>123.83329999999999</v>
      </c>
      <c r="F377" s="36">
        <v>0.22500000000000001</v>
      </c>
      <c r="G377" s="36">
        <v>1982</v>
      </c>
      <c r="H377" s="36">
        <v>1982</v>
      </c>
      <c r="I377" s="36">
        <v>2001</v>
      </c>
      <c r="J377" s="36">
        <v>19</v>
      </c>
      <c r="Q377" s="36" t="s">
        <v>146</v>
      </c>
      <c r="T377" s="36" t="s">
        <v>393</v>
      </c>
      <c r="AD377" s="38"/>
      <c r="AG377" s="36">
        <v>5</v>
      </c>
      <c r="AH377" s="36">
        <v>21</v>
      </c>
      <c r="AI377" s="36">
        <v>4.2</v>
      </c>
      <c r="AJ377" s="38"/>
      <c r="AW377" s="41" t="s">
        <v>145</v>
      </c>
      <c r="AX377" s="36" t="s">
        <v>718</v>
      </c>
      <c r="AY377" s="36">
        <v>18</v>
      </c>
      <c r="AZ377" s="36" t="s">
        <v>147</v>
      </c>
      <c r="BA377" s="36">
        <v>2004</v>
      </c>
      <c r="BH377" s="38"/>
      <c r="BI377" s="36" t="s">
        <v>471</v>
      </c>
      <c r="BL377" s="36" t="s">
        <v>393</v>
      </c>
      <c r="BP377" s="36" t="s">
        <v>393</v>
      </c>
      <c r="BQ377" s="36" t="s">
        <v>393</v>
      </c>
      <c r="BV377" s="36" t="s">
        <v>301</v>
      </c>
      <c r="BW377" s="36">
        <v>376</v>
      </c>
    </row>
    <row r="378" spans="1:75" s="36" customFormat="1">
      <c r="A378" s="41" t="s">
        <v>150</v>
      </c>
      <c r="C378" s="36" t="s">
        <v>385</v>
      </c>
      <c r="D378" s="36">
        <v>10.45</v>
      </c>
      <c r="E378" s="36">
        <v>124</v>
      </c>
      <c r="F378" s="36">
        <v>0.2</v>
      </c>
      <c r="G378" s="40">
        <v>1991</v>
      </c>
      <c r="H378" s="40">
        <v>1991</v>
      </c>
      <c r="I378" s="36" t="s">
        <v>159</v>
      </c>
      <c r="J378" s="40">
        <v>13</v>
      </c>
      <c r="Q378" s="36" t="s">
        <v>161</v>
      </c>
      <c r="T378" s="36" t="s">
        <v>393</v>
      </c>
      <c r="V378" s="36" t="s">
        <v>634</v>
      </c>
      <c r="W378" s="36" t="s">
        <v>439</v>
      </c>
      <c r="X378" s="36" t="s">
        <v>195</v>
      </c>
      <c r="AA378" s="40">
        <v>37.5</v>
      </c>
      <c r="AB378" s="40">
        <v>46.8</v>
      </c>
      <c r="AC378" s="36">
        <v>1.248</v>
      </c>
      <c r="AD378" s="38"/>
      <c r="AJ378" s="38"/>
      <c r="AW378" s="41" t="s">
        <v>148</v>
      </c>
      <c r="AX378" s="36" t="s">
        <v>691</v>
      </c>
      <c r="AY378" s="36">
        <v>18</v>
      </c>
      <c r="BA378" s="36">
        <v>2005</v>
      </c>
      <c r="BH378" s="38"/>
      <c r="BI378" s="36" t="s">
        <v>471</v>
      </c>
      <c r="BL378" s="36" t="s">
        <v>393</v>
      </c>
      <c r="BU378" s="36" t="s">
        <v>304</v>
      </c>
      <c r="BV378" s="36" t="s">
        <v>302</v>
      </c>
      <c r="BW378" s="36">
        <v>377</v>
      </c>
    </row>
    <row r="379" spans="1:75" s="36" customFormat="1">
      <c r="A379" s="40" t="s">
        <v>150</v>
      </c>
      <c r="C379" s="36" t="s">
        <v>385</v>
      </c>
      <c r="D379" s="36">
        <v>10.45</v>
      </c>
      <c r="E379" s="36">
        <v>124</v>
      </c>
      <c r="F379" s="36">
        <v>0.2</v>
      </c>
      <c r="G379" s="40">
        <v>1991</v>
      </c>
      <c r="H379" s="40">
        <v>1991</v>
      </c>
      <c r="I379" s="36" t="s">
        <v>159</v>
      </c>
      <c r="J379" s="40">
        <v>13</v>
      </c>
      <c r="Q379" s="36" t="s">
        <v>149</v>
      </c>
      <c r="T379" s="36" t="s">
        <v>393</v>
      </c>
      <c r="AD379" s="38"/>
      <c r="AG379" s="36">
        <v>2.2000000000000002</v>
      </c>
      <c r="AH379" s="36">
        <v>20</v>
      </c>
      <c r="AI379" s="36">
        <v>9.0909090909090899</v>
      </c>
      <c r="AJ379" s="38"/>
      <c r="AW379" s="41" t="s">
        <v>148</v>
      </c>
      <c r="AX379" s="36" t="s">
        <v>718</v>
      </c>
      <c r="AY379" s="36">
        <v>18</v>
      </c>
      <c r="BA379" s="36">
        <v>2005</v>
      </c>
      <c r="BH379" s="38"/>
      <c r="BI379" s="36" t="s">
        <v>471</v>
      </c>
      <c r="BL379" s="36" t="s">
        <v>393</v>
      </c>
      <c r="BV379" s="36" t="s">
        <v>301</v>
      </c>
      <c r="BW379" s="36">
        <v>378</v>
      </c>
    </row>
    <row r="380" spans="1:75" s="36" customFormat="1">
      <c r="A380" s="41" t="s">
        <v>151</v>
      </c>
      <c r="C380" s="36" t="s">
        <v>385</v>
      </c>
      <c r="D380" s="36">
        <v>9.4499999999999993</v>
      </c>
      <c r="E380" s="36">
        <v>123.2</v>
      </c>
      <c r="F380" s="36">
        <v>0.1</v>
      </c>
      <c r="G380" s="40">
        <v>1995</v>
      </c>
      <c r="H380" s="40">
        <v>1995</v>
      </c>
      <c r="I380" s="36" t="s">
        <v>159</v>
      </c>
      <c r="J380" s="40">
        <v>7</v>
      </c>
      <c r="Q380" s="36" t="s">
        <v>161</v>
      </c>
      <c r="T380" s="36" t="s">
        <v>393</v>
      </c>
      <c r="V380" s="36" t="s">
        <v>634</v>
      </c>
      <c r="W380" s="36" t="s">
        <v>439</v>
      </c>
      <c r="X380" s="36" t="s">
        <v>195</v>
      </c>
      <c r="AA380" s="40">
        <v>48.8</v>
      </c>
      <c r="AB380" s="40">
        <v>51.2</v>
      </c>
      <c r="AC380" s="36">
        <v>1.0491803278688525</v>
      </c>
      <c r="AD380" s="38"/>
      <c r="AJ380" s="38"/>
      <c r="AW380" s="41" t="s">
        <v>148</v>
      </c>
      <c r="AX380" s="36" t="s">
        <v>691</v>
      </c>
      <c r="AY380" s="36">
        <v>18</v>
      </c>
      <c r="BA380" s="36">
        <v>2005</v>
      </c>
      <c r="BH380" s="38"/>
      <c r="BI380" s="36" t="s">
        <v>471</v>
      </c>
      <c r="BL380" s="36" t="s">
        <v>393</v>
      </c>
      <c r="BU380" s="36" t="s">
        <v>304</v>
      </c>
      <c r="BV380" s="36" t="s">
        <v>302</v>
      </c>
      <c r="BW380" s="36">
        <v>379</v>
      </c>
    </row>
    <row r="381" spans="1:75" s="36" customFormat="1">
      <c r="A381" s="41" t="s">
        <v>152</v>
      </c>
      <c r="C381" s="36" t="s">
        <v>385</v>
      </c>
      <c r="D381" s="36">
        <v>9.5</v>
      </c>
      <c r="E381" s="36">
        <v>123.25</v>
      </c>
      <c r="F381" s="36">
        <v>0.06</v>
      </c>
      <c r="G381" s="40">
        <v>1996</v>
      </c>
      <c r="H381" s="40">
        <v>1996</v>
      </c>
      <c r="I381" s="36" t="s">
        <v>159</v>
      </c>
      <c r="J381" s="40">
        <v>6</v>
      </c>
      <c r="Q381" s="36" t="s">
        <v>161</v>
      </c>
      <c r="T381" s="36" t="s">
        <v>393</v>
      </c>
      <c r="V381" s="36" t="s">
        <v>634</v>
      </c>
      <c r="W381" s="36" t="s">
        <v>439</v>
      </c>
      <c r="X381" s="36" t="s">
        <v>195</v>
      </c>
      <c r="AA381" s="40">
        <v>28.2</v>
      </c>
      <c r="AB381" s="40">
        <v>52.8</v>
      </c>
      <c r="AC381" s="36">
        <v>1.8723404255319149</v>
      </c>
      <c r="AD381" s="38"/>
      <c r="AJ381" s="38"/>
      <c r="AW381" s="41" t="s">
        <v>148</v>
      </c>
      <c r="AX381" s="36" t="s">
        <v>691</v>
      </c>
      <c r="AY381" s="36">
        <v>18</v>
      </c>
      <c r="BA381" s="36">
        <v>2005</v>
      </c>
      <c r="BH381" s="38"/>
      <c r="BI381" s="36" t="s">
        <v>471</v>
      </c>
      <c r="BL381" s="36" t="s">
        <v>393</v>
      </c>
      <c r="BU381" s="36" t="s">
        <v>304</v>
      </c>
      <c r="BV381" s="36" t="s">
        <v>302</v>
      </c>
      <c r="BW381" s="36">
        <v>380</v>
      </c>
    </row>
    <row r="382" spans="1:75" s="36" customFormat="1">
      <c r="A382" s="40" t="s">
        <v>153</v>
      </c>
      <c r="C382" s="36" t="s">
        <v>385</v>
      </c>
      <c r="D382" s="36">
        <v>9.4</v>
      </c>
      <c r="E382" s="36">
        <v>123.3</v>
      </c>
      <c r="F382" s="36">
        <v>0.06</v>
      </c>
      <c r="G382" s="40">
        <v>1997</v>
      </c>
      <c r="H382" s="40">
        <v>1997</v>
      </c>
      <c r="I382" s="36" t="s">
        <v>159</v>
      </c>
      <c r="J382" s="40">
        <v>4</v>
      </c>
      <c r="Q382" s="36" t="s">
        <v>161</v>
      </c>
      <c r="T382" s="36" t="s">
        <v>393</v>
      </c>
      <c r="V382" s="36" t="s">
        <v>634</v>
      </c>
      <c r="W382" s="36" t="s">
        <v>439</v>
      </c>
      <c r="X382" s="36" t="s">
        <v>195</v>
      </c>
      <c r="AA382" s="40">
        <v>18.399999999999999</v>
      </c>
      <c r="AB382" s="40">
        <v>14.4</v>
      </c>
      <c r="AC382" s="36">
        <v>0.78260869565217395</v>
      </c>
      <c r="AD382" s="38"/>
      <c r="AJ382" s="38"/>
      <c r="AW382" s="41" t="s">
        <v>148</v>
      </c>
      <c r="AX382" s="36" t="s">
        <v>691</v>
      </c>
      <c r="AY382" s="36">
        <v>18</v>
      </c>
      <c r="BA382" s="36">
        <v>2005</v>
      </c>
      <c r="BH382" s="38"/>
      <c r="BI382" s="36" t="s">
        <v>471</v>
      </c>
      <c r="BL382" s="36" t="s">
        <v>393</v>
      </c>
      <c r="BU382" s="36" t="s">
        <v>304</v>
      </c>
      <c r="BV382" s="36" t="s">
        <v>302</v>
      </c>
      <c r="BW382" s="36">
        <v>381</v>
      </c>
    </row>
    <row r="383" spans="1:75" s="36" customFormat="1">
      <c r="A383" s="41" t="s">
        <v>154</v>
      </c>
      <c r="C383" s="36" t="s">
        <v>385</v>
      </c>
      <c r="D383" s="36">
        <v>9.15</v>
      </c>
      <c r="E383" s="36">
        <v>123.25</v>
      </c>
      <c r="F383" s="36">
        <v>0.06</v>
      </c>
      <c r="G383" s="40">
        <v>1995</v>
      </c>
      <c r="H383" s="40">
        <v>1995</v>
      </c>
      <c r="I383" s="36" t="s">
        <v>159</v>
      </c>
      <c r="J383" s="40">
        <v>6</v>
      </c>
      <c r="Q383" s="36" t="s">
        <v>161</v>
      </c>
      <c r="T383" s="36" t="s">
        <v>393</v>
      </c>
      <c r="V383" s="36" t="s">
        <v>634</v>
      </c>
      <c r="W383" s="36" t="s">
        <v>439</v>
      </c>
      <c r="X383" s="36" t="s">
        <v>195</v>
      </c>
      <c r="AA383" s="40">
        <v>4.5</v>
      </c>
      <c r="AB383" s="40">
        <v>14.5</v>
      </c>
      <c r="AC383" s="36">
        <v>3.2222222222222223</v>
      </c>
      <c r="AD383" s="38"/>
      <c r="AJ383" s="38"/>
      <c r="AW383" s="41" t="s">
        <v>148</v>
      </c>
      <c r="AX383" s="36" t="s">
        <v>691</v>
      </c>
      <c r="AY383" s="36">
        <v>18</v>
      </c>
      <c r="BA383" s="36">
        <v>2005</v>
      </c>
      <c r="BH383" s="38"/>
      <c r="BI383" s="36" t="s">
        <v>471</v>
      </c>
      <c r="BL383" s="36" t="s">
        <v>393</v>
      </c>
      <c r="BU383" s="36" t="s">
        <v>304</v>
      </c>
      <c r="BV383" s="36" t="s">
        <v>302</v>
      </c>
      <c r="BW383" s="36">
        <v>382</v>
      </c>
    </row>
    <row r="384" spans="1:75" s="36" customFormat="1">
      <c r="A384" s="40" t="s">
        <v>155</v>
      </c>
      <c r="C384" s="36" t="s">
        <v>385</v>
      </c>
      <c r="D384" s="36">
        <v>9.0667000000000009</v>
      </c>
      <c r="E384" s="36">
        <v>123.2</v>
      </c>
      <c r="F384" s="36">
        <v>0.08</v>
      </c>
      <c r="G384" s="40">
        <v>1995</v>
      </c>
      <c r="H384" s="40">
        <v>1995</v>
      </c>
      <c r="I384" s="36" t="s">
        <v>159</v>
      </c>
      <c r="J384" s="40">
        <v>7</v>
      </c>
      <c r="Q384" s="36" t="s">
        <v>161</v>
      </c>
      <c r="T384" s="36" t="s">
        <v>393</v>
      </c>
      <c r="V384" s="36" t="s">
        <v>634</v>
      </c>
      <c r="W384" s="36" t="s">
        <v>439</v>
      </c>
      <c r="X384" s="36" t="s">
        <v>195</v>
      </c>
      <c r="AA384" s="40">
        <v>25.6</v>
      </c>
      <c r="AB384" s="40">
        <v>25.8</v>
      </c>
      <c r="AC384" s="36">
        <v>1.0078125</v>
      </c>
      <c r="AD384" s="38"/>
      <c r="AJ384" s="38"/>
      <c r="AW384" s="41" t="s">
        <v>148</v>
      </c>
      <c r="AX384" s="36" t="s">
        <v>691</v>
      </c>
      <c r="AY384" s="36">
        <v>18</v>
      </c>
      <c r="BA384" s="36">
        <v>2005</v>
      </c>
      <c r="BH384" s="38"/>
      <c r="BI384" s="36" t="s">
        <v>471</v>
      </c>
      <c r="BL384" s="36" t="s">
        <v>393</v>
      </c>
      <c r="BU384" s="36" t="s">
        <v>304</v>
      </c>
      <c r="BV384" s="36" t="s">
        <v>302</v>
      </c>
      <c r="BW384" s="36">
        <v>383</v>
      </c>
    </row>
    <row r="385" spans="1:80" s="36" customFormat="1">
      <c r="A385" s="40" t="s">
        <v>156</v>
      </c>
      <c r="C385" s="36" t="s">
        <v>385</v>
      </c>
      <c r="D385" s="36">
        <v>9.4499999999999993</v>
      </c>
      <c r="E385" s="36">
        <v>122.6</v>
      </c>
      <c r="F385" s="36">
        <v>0.2</v>
      </c>
      <c r="G385" s="40">
        <v>1993</v>
      </c>
      <c r="H385" s="40">
        <v>1993</v>
      </c>
      <c r="I385" s="36" t="s">
        <v>159</v>
      </c>
      <c r="J385" s="40">
        <v>9</v>
      </c>
      <c r="Q385" s="36" t="s">
        <v>161</v>
      </c>
      <c r="T385" s="36" t="s">
        <v>393</v>
      </c>
      <c r="V385" s="36" t="s">
        <v>634</v>
      </c>
      <c r="W385" s="36" t="s">
        <v>439</v>
      </c>
      <c r="X385" s="36" t="s">
        <v>195</v>
      </c>
      <c r="AA385" s="40">
        <v>25.3</v>
      </c>
      <c r="AB385" s="40">
        <v>27.8</v>
      </c>
      <c r="AC385" s="36">
        <v>1.098814229249012</v>
      </c>
      <c r="AD385" s="38"/>
      <c r="AJ385" s="38"/>
      <c r="AW385" s="41" t="s">
        <v>148</v>
      </c>
      <c r="AX385" s="36" t="s">
        <v>691</v>
      </c>
      <c r="AY385" s="36">
        <v>18</v>
      </c>
      <c r="BA385" s="36">
        <v>2005</v>
      </c>
      <c r="BH385" s="38"/>
      <c r="BI385" s="36" t="s">
        <v>471</v>
      </c>
      <c r="BL385" s="36" t="s">
        <v>393</v>
      </c>
      <c r="BU385" s="36" t="s">
        <v>304</v>
      </c>
      <c r="BV385" s="36" t="s">
        <v>302</v>
      </c>
      <c r="BW385" s="36">
        <v>384</v>
      </c>
    </row>
    <row r="386" spans="1:80" s="36" customFormat="1">
      <c r="A386" s="40" t="s">
        <v>156</v>
      </c>
      <c r="C386" s="36" t="s">
        <v>385</v>
      </c>
      <c r="D386" s="36">
        <v>9.4499999999999993</v>
      </c>
      <c r="E386" s="36">
        <v>122.6</v>
      </c>
      <c r="F386" s="36">
        <v>0.2</v>
      </c>
      <c r="G386" s="40">
        <v>1993</v>
      </c>
      <c r="H386" s="40">
        <v>1993</v>
      </c>
      <c r="I386" s="36" t="s">
        <v>159</v>
      </c>
      <c r="J386" s="40">
        <v>9</v>
      </c>
      <c r="Q386" s="36" t="s">
        <v>149</v>
      </c>
      <c r="T386" s="36" t="s">
        <v>393</v>
      </c>
      <c r="AD386" s="38"/>
      <c r="AG386" s="36">
        <v>0.2</v>
      </c>
      <c r="AH386" s="36">
        <v>5.8</v>
      </c>
      <c r="AI386" s="36">
        <v>29</v>
      </c>
      <c r="AJ386" s="38"/>
      <c r="AW386" s="41" t="s">
        <v>148</v>
      </c>
      <c r="AX386" s="36" t="s">
        <v>718</v>
      </c>
      <c r="AY386" s="36">
        <v>18</v>
      </c>
      <c r="BA386" s="36">
        <v>2005</v>
      </c>
      <c r="BH386" s="38"/>
      <c r="BI386" s="36" t="s">
        <v>471</v>
      </c>
      <c r="BL386" s="36" t="s">
        <v>393</v>
      </c>
      <c r="BV386" s="36" t="s">
        <v>301</v>
      </c>
      <c r="BW386" s="36">
        <v>385</v>
      </c>
    </row>
    <row r="387" spans="1:80" s="36" customFormat="1">
      <c r="A387" s="40" t="s">
        <v>157</v>
      </c>
      <c r="C387" s="36" t="s">
        <v>385</v>
      </c>
      <c r="D387" s="36">
        <v>8.65</v>
      </c>
      <c r="E387" s="36">
        <v>123.4</v>
      </c>
      <c r="F387" s="36">
        <v>0.09</v>
      </c>
      <c r="G387" s="40">
        <v>2000</v>
      </c>
      <c r="H387" s="40">
        <v>2000</v>
      </c>
      <c r="I387" s="36" t="s">
        <v>159</v>
      </c>
      <c r="J387" s="40">
        <v>2</v>
      </c>
      <c r="Q387" s="36" t="s">
        <v>161</v>
      </c>
      <c r="T387" s="36" t="s">
        <v>393</v>
      </c>
      <c r="V387" s="36" t="s">
        <v>634</v>
      </c>
      <c r="W387" s="36" t="s">
        <v>439</v>
      </c>
      <c r="X387" s="36" t="s">
        <v>195</v>
      </c>
      <c r="AA387" s="40">
        <v>16.600000000000001</v>
      </c>
      <c r="AB387" s="40">
        <v>5.9</v>
      </c>
      <c r="AC387" s="36">
        <v>0.35542168674698793</v>
      </c>
      <c r="AD387" s="38"/>
      <c r="AJ387" s="38"/>
      <c r="AW387" s="41" t="s">
        <v>148</v>
      </c>
      <c r="AX387" s="36" t="s">
        <v>691</v>
      </c>
      <c r="AY387" s="36">
        <v>18</v>
      </c>
      <c r="BA387" s="36">
        <v>2005</v>
      </c>
      <c r="BH387" s="38"/>
      <c r="BI387" s="36" t="s">
        <v>471</v>
      </c>
      <c r="BL387" s="36" t="s">
        <v>393</v>
      </c>
      <c r="BU387" s="36" t="s">
        <v>304</v>
      </c>
      <c r="BV387" s="36" t="s">
        <v>302</v>
      </c>
      <c r="BW387" s="36">
        <v>386</v>
      </c>
    </row>
    <row r="388" spans="1:80" s="36" customFormat="1">
      <c r="A388" s="40" t="s">
        <v>158</v>
      </c>
      <c r="C388" s="36" t="s">
        <v>385</v>
      </c>
      <c r="D388" s="36">
        <v>9.1999999999999993</v>
      </c>
      <c r="E388" s="36">
        <v>124.75</v>
      </c>
      <c r="F388" s="36">
        <v>8.5000000000000006E-2</v>
      </c>
      <c r="G388" s="40">
        <v>2000</v>
      </c>
      <c r="H388" s="40">
        <v>2000</v>
      </c>
      <c r="I388" s="36" t="s">
        <v>159</v>
      </c>
      <c r="J388" s="40">
        <v>1</v>
      </c>
      <c r="Q388" s="36" t="s">
        <v>161</v>
      </c>
      <c r="T388" s="36" t="s">
        <v>393</v>
      </c>
      <c r="V388" s="36" t="s">
        <v>634</v>
      </c>
      <c r="W388" s="36" t="s">
        <v>439</v>
      </c>
      <c r="X388" s="36" t="s">
        <v>195</v>
      </c>
      <c r="AA388" s="40">
        <v>12.8</v>
      </c>
      <c r="AB388" s="40">
        <v>13.9</v>
      </c>
      <c r="AC388" s="36">
        <v>1.0859375</v>
      </c>
      <c r="AD388" s="38"/>
      <c r="AJ388" s="38"/>
      <c r="AW388" s="41" t="s">
        <v>148</v>
      </c>
      <c r="AX388" s="36" t="s">
        <v>691</v>
      </c>
      <c r="AY388" s="36">
        <v>18</v>
      </c>
      <c r="BA388" s="36">
        <v>2005</v>
      </c>
      <c r="BH388" s="38"/>
      <c r="BI388" s="36" t="s">
        <v>471</v>
      </c>
      <c r="BL388" s="36" t="s">
        <v>393</v>
      </c>
      <c r="BU388" s="36" t="s">
        <v>304</v>
      </c>
      <c r="BV388" s="36" t="s">
        <v>302</v>
      </c>
      <c r="BW388" s="36">
        <v>387</v>
      </c>
    </row>
    <row r="389" spans="1:80" s="36" customFormat="1">
      <c r="A389" s="36" t="s">
        <v>414</v>
      </c>
      <c r="C389" s="36" t="s">
        <v>385</v>
      </c>
      <c r="D389" s="36">
        <v>9.35</v>
      </c>
      <c r="E389" s="36">
        <v>123.38330000000001</v>
      </c>
      <c r="F389" s="36">
        <v>0.375</v>
      </c>
      <c r="G389" s="36">
        <v>1974</v>
      </c>
      <c r="H389" s="36">
        <v>1974</v>
      </c>
      <c r="I389" s="36">
        <v>1983</v>
      </c>
      <c r="J389" s="36">
        <v>9</v>
      </c>
      <c r="Q389" s="36" t="s">
        <v>149</v>
      </c>
      <c r="T389" s="36" t="s">
        <v>393</v>
      </c>
      <c r="AD389" s="38"/>
      <c r="AG389" s="36">
        <v>3</v>
      </c>
      <c r="AH389" s="36">
        <v>30.1</v>
      </c>
      <c r="AI389" s="36">
        <v>10.033333333333333</v>
      </c>
      <c r="AJ389" s="38"/>
      <c r="AW389" s="41" t="s">
        <v>148</v>
      </c>
      <c r="AX389" s="36" t="s">
        <v>718</v>
      </c>
      <c r="AY389" s="36">
        <v>18</v>
      </c>
      <c r="BA389" s="36">
        <v>2005</v>
      </c>
      <c r="BH389" s="38"/>
      <c r="BI389" s="36" t="s">
        <v>471</v>
      </c>
      <c r="BL389" s="36" t="s">
        <v>393</v>
      </c>
      <c r="BP389" s="36" t="s">
        <v>393</v>
      </c>
      <c r="BV389" s="36" t="s">
        <v>301</v>
      </c>
      <c r="BW389" s="36">
        <v>388</v>
      </c>
    </row>
    <row r="390" spans="1:80" s="36" customFormat="1">
      <c r="A390" s="36" t="s">
        <v>386</v>
      </c>
      <c r="C390" s="36" t="s">
        <v>385</v>
      </c>
      <c r="D390" s="36">
        <v>9.0667000000000009</v>
      </c>
      <c r="E390" s="36">
        <v>123.83329999999999</v>
      </c>
      <c r="F390" s="36">
        <v>0.22500000000000001</v>
      </c>
      <c r="G390" s="36">
        <v>1982</v>
      </c>
      <c r="H390" s="36">
        <v>1982</v>
      </c>
      <c r="I390" s="36">
        <v>2001</v>
      </c>
      <c r="J390" s="36">
        <v>19</v>
      </c>
      <c r="Q390" s="36" t="s">
        <v>149</v>
      </c>
      <c r="T390" s="36" t="s">
        <v>393</v>
      </c>
      <c r="AD390" s="38"/>
      <c r="AG390" s="36">
        <v>4.8</v>
      </c>
      <c r="AH390" s="36">
        <v>29.1</v>
      </c>
      <c r="AI390" s="36">
        <v>6.0625</v>
      </c>
      <c r="AJ390" s="38"/>
      <c r="AW390" s="41" t="s">
        <v>148</v>
      </c>
      <c r="AX390" s="36" t="s">
        <v>718</v>
      </c>
      <c r="AY390" s="36">
        <v>18</v>
      </c>
      <c r="BA390" s="36">
        <v>2005</v>
      </c>
      <c r="BH390" s="38"/>
      <c r="BI390" s="36" t="s">
        <v>471</v>
      </c>
      <c r="BL390" s="36" t="s">
        <v>393</v>
      </c>
      <c r="BP390" s="36" t="s">
        <v>393</v>
      </c>
      <c r="BV390" s="36" t="s">
        <v>301</v>
      </c>
      <c r="BW390" s="36">
        <v>389</v>
      </c>
    </row>
    <row r="391" spans="1:80" s="36" customFormat="1">
      <c r="A391" s="36" t="s">
        <v>386</v>
      </c>
      <c r="C391" s="36" t="s">
        <v>385</v>
      </c>
      <c r="D391" s="36">
        <v>9.0667000000000009</v>
      </c>
      <c r="E391" s="36">
        <v>123.83329999999999</v>
      </c>
      <c r="F391" s="36">
        <v>0.22500000000000001</v>
      </c>
      <c r="G391" s="36">
        <v>1982</v>
      </c>
      <c r="H391" s="36">
        <v>1982</v>
      </c>
      <c r="I391" s="36" t="s">
        <v>160</v>
      </c>
      <c r="J391" s="36">
        <v>9</v>
      </c>
      <c r="Q391" s="36" t="s">
        <v>161</v>
      </c>
      <c r="T391" s="36" t="s">
        <v>393</v>
      </c>
      <c r="V391" s="36" t="s">
        <v>634</v>
      </c>
      <c r="W391" s="36" t="s">
        <v>439</v>
      </c>
      <c r="X391" s="36" t="s">
        <v>195</v>
      </c>
      <c r="AA391" s="36">
        <v>17.5</v>
      </c>
      <c r="AB391" s="36">
        <v>53.6</v>
      </c>
      <c r="AC391" s="36">
        <v>3.0628571428571427</v>
      </c>
      <c r="AD391" s="38"/>
      <c r="AJ391" s="38"/>
      <c r="AW391" s="41" t="s">
        <v>148</v>
      </c>
      <c r="AX391" s="36" t="s">
        <v>691</v>
      </c>
      <c r="AY391" s="36">
        <v>18</v>
      </c>
      <c r="BA391" s="36">
        <v>2005</v>
      </c>
      <c r="BH391" s="38"/>
      <c r="BI391" s="36" t="s">
        <v>471</v>
      </c>
      <c r="BL391" s="36" t="s">
        <v>393</v>
      </c>
      <c r="BU391" s="36" t="s">
        <v>304</v>
      </c>
      <c r="BV391" s="36" t="s">
        <v>302</v>
      </c>
      <c r="BW391" s="36">
        <v>390</v>
      </c>
    </row>
    <row r="392" spans="1:80" s="36" customFormat="1">
      <c r="A392" s="40" t="s">
        <v>163</v>
      </c>
      <c r="B392" s="36" t="s">
        <v>662</v>
      </c>
      <c r="C392" s="36" t="s">
        <v>454</v>
      </c>
      <c r="D392" s="36">
        <v>34.1</v>
      </c>
      <c r="E392" s="36">
        <v>-119.4</v>
      </c>
      <c r="F392" s="36">
        <v>0.129</v>
      </c>
      <c r="I392" s="36" t="s">
        <v>168</v>
      </c>
      <c r="Q392" s="36" t="s">
        <v>167</v>
      </c>
      <c r="T392" s="36" t="s">
        <v>393</v>
      </c>
      <c r="AA392" s="43">
        <v>7212</v>
      </c>
      <c r="AB392" s="43">
        <v>5635</v>
      </c>
      <c r="AC392" s="36">
        <v>0.78133666112035494</v>
      </c>
      <c r="AD392" s="38"/>
      <c r="AJ392" s="38"/>
      <c r="AW392" s="41" t="s">
        <v>162</v>
      </c>
      <c r="AY392" s="36">
        <v>5</v>
      </c>
      <c r="AZ392" s="36" t="s">
        <v>141</v>
      </c>
      <c r="BA392" s="36">
        <v>2002</v>
      </c>
      <c r="BH392" s="38"/>
      <c r="BI392" s="36" t="s">
        <v>472</v>
      </c>
      <c r="BJ392" s="36" t="s">
        <v>393</v>
      </c>
      <c r="BV392" s="36" t="s">
        <v>301</v>
      </c>
      <c r="BW392" s="36">
        <v>391</v>
      </c>
    </row>
    <row r="393" spans="1:80" s="14" customFormat="1">
      <c r="A393" s="20" t="s">
        <v>163</v>
      </c>
      <c r="B393" s="14" t="s">
        <v>662</v>
      </c>
      <c r="C393" s="14" t="s">
        <v>454</v>
      </c>
      <c r="D393" s="14">
        <v>34.1</v>
      </c>
      <c r="E393" s="14">
        <v>-119.4</v>
      </c>
      <c r="F393" s="14">
        <v>0.129</v>
      </c>
      <c r="G393" s="19"/>
      <c r="H393" s="19"/>
      <c r="I393" s="14" t="s">
        <v>168</v>
      </c>
      <c r="O393" s="14">
        <v>1</v>
      </c>
      <c r="Q393" s="14" t="s">
        <v>172</v>
      </c>
      <c r="R393" s="14" t="s">
        <v>37</v>
      </c>
      <c r="S393" s="14" t="s">
        <v>169</v>
      </c>
      <c r="V393" s="14" t="s">
        <v>183</v>
      </c>
      <c r="X393" s="14" t="s">
        <v>180</v>
      </c>
      <c r="AA393" s="20">
        <v>12</v>
      </c>
      <c r="AB393" s="20">
        <v>96</v>
      </c>
      <c r="AC393" s="14">
        <v>8</v>
      </c>
      <c r="AD393" s="15"/>
      <c r="AJ393" s="15"/>
      <c r="AW393" s="13" t="s">
        <v>162</v>
      </c>
      <c r="AY393" s="14">
        <v>5</v>
      </c>
      <c r="BA393" s="14">
        <v>2002</v>
      </c>
      <c r="BH393" s="15"/>
      <c r="BI393" s="14" t="s">
        <v>472</v>
      </c>
      <c r="BJ393" s="14" t="s">
        <v>393</v>
      </c>
      <c r="BS393" s="14">
        <v>100</v>
      </c>
      <c r="BT393" s="14" t="s">
        <v>192</v>
      </c>
      <c r="BU393" s="14" t="s">
        <v>181</v>
      </c>
      <c r="BV393" s="14" t="s">
        <v>301</v>
      </c>
      <c r="BW393" s="36">
        <v>392</v>
      </c>
      <c r="BX393" s="3"/>
      <c r="BY393" s="3"/>
      <c r="BZ393" s="3"/>
      <c r="CA393" s="3"/>
      <c r="CB393" s="3"/>
    </row>
    <row r="394" spans="1:80" s="16" customFormat="1">
      <c r="A394" s="13" t="s">
        <v>163</v>
      </c>
      <c r="B394" s="14" t="s">
        <v>662</v>
      </c>
      <c r="C394" s="14" t="s">
        <v>454</v>
      </c>
      <c r="D394" s="14">
        <v>34.1</v>
      </c>
      <c r="E394" s="14">
        <v>-119.4</v>
      </c>
      <c r="F394" s="14">
        <v>0.129</v>
      </c>
      <c r="G394" s="19"/>
      <c r="H394" s="19"/>
      <c r="I394" s="14" t="s">
        <v>168</v>
      </c>
      <c r="J394" s="14"/>
      <c r="K394" s="14"/>
      <c r="L394" s="14"/>
      <c r="M394" s="14"/>
      <c r="N394" s="14"/>
      <c r="O394" s="14">
        <v>1</v>
      </c>
      <c r="P394" s="14"/>
      <c r="Q394" s="14" t="s">
        <v>172</v>
      </c>
      <c r="R394" s="14" t="s">
        <v>37</v>
      </c>
      <c r="S394" s="14" t="s">
        <v>170</v>
      </c>
      <c r="T394" s="14"/>
      <c r="U394" s="14"/>
      <c r="V394" s="14" t="s">
        <v>183</v>
      </c>
      <c r="W394" s="14"/>
      <c r="X394" s="14" t="s">
        <v>180</v>
      </c>
      <c r="Y394" s="14"/>
      <c r="Z394" s="14"/>
      <c r="AA394" s="20">
        <v>70</v>
      </c>
      <c r="AB394" s="35">
        <v>1225</v>
      </c>
      <c r="AC394" s="14">
        <v>17.5</v>
      </c>
      <c r="AD394" s="15"/>
      <c r="AE394" s="14"/>
      <c r="AF394" s="14"/>
      <c r="AG394" s="14"/>
      <c r="AH394" s="14"/>
      <c r="AI394" s="14"/>
      <c r="AJ394" s="15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3" t="s">
        <v>162</v>
      </c>
      <c r="AX394" s="14"/>
      <c r="AY394" s="14">
        <v>5</v>
      </c>
      <c r="AZ394" s="14"/>
      <c r="BA394" s="14">
        <v>2002</v>
      </c>
      <c r="BB394" s="14"/>
      <c r="BC394" s="14"/>
      <c r="BD394" s="14"/>
      <c r="BE394" s="14"/>
      <c r="BF394" s="14"/>
      <c r="BG394" s="14"/>
      <c r="BH394" s="15"/>
      <c r="BI394" s="14" t="s">
        <v>472</v>
      </c>
      <c r="BJ394" s="14"/>
      <c r="BK394" s="14"/>
      <c r="BL394" s="14" t="s">
        <v>393</v>
      </c>
      <c r="BM394" s="14"/>
      <c r="BN394" s="14"/>
      <c r="BO394" s="14"/>
      <c r="BP394" s="14"/>
      <c r="BQ394" s="14"/>
      <c r="BR394" s="14"/>
      <c r="BS394" s="14">
        <v>91</v>
      </c>
      <c r="BT394" s="14" t="s">
        <v>177</v>
      </c>
      <c r="BU394" s="14" t="s">
        <v>182</v>
      </c>
      <c r="BV394" s="14" t="s">
        <v>301</v>
      </c>
      <c r="BW394" s="36">
        <v>393</v>
      </c>
      <c r="BX394" s="3"/>
      <c r="BY394" s="3"/>
      <c r="BZ394" s="3"/>
      <c r="CA394" s="3"/>
      <c r="CB394" s="3"/>
    </row>
    <row r="395" spans="1:80" s="14" customFormat="1">
      <c r="A395" s="14" t="s">
        <v>842</v>
      </c>
      <c r="C395" s="14" t="s">
        <v>461</v>
      </c>
      <c r="D395" s="14">
        <v>-36.35</v>
      </c>
      <c r="E395" s="14">
        <v>174.83</v>
      </c>
      <c r="F395" s="14">
        <v>3.5</v>
      </c>
      <c r="G395" s="14">
        <v>1982</v>
      </c>
      <c r="H395" s="14">
        <v>1983</v>
      </c>
      <c r="I395" s="14">
        <v>1998</v>
      </c>
      <c r="J395" s="14">
        <v>15</v>
      </c>
      <c r="O395" s="14">
        <v>1</v>
      </c>
      <c r="Q395" s="14" t="s">
        <v>18</v>
      </c>
      <c r="R395" s="14" t="s">
        <v>469</v>
      </c>
      <c r="S395" s="14" t="s">
        <v>473</v>
      </c>
      <c r="AA395" s="14">
        <v>1.7</v>
      </c>
      <c r="AB395" s="14">
        <v>1</v>
      </c>
      <c r="AC395" s="14">
        <v>0.58823529411764708</v>
      </c>
      <c r="AD395" s="15"/>
      <c r="AJ395" s="15"/>
      <c r="AM395" s="14">
        <v>42</v>
      </c>
      <c r="AN395" s="14">
        <v>46.4</v>
      </c>
      <c r="AO395" s="14">
        <v>1.1047619047619048</v>
      </c>
      <c r="AW395" s="13" t="s">
        <v>216</v>
      </c>
      <c r="AX395" s="14" t="s">
        <v>718</v>
      </c>
      <c r="AY395" s="14">
        <v>1</v>
      </c>
      <c r="AZ395" s="14" t="s">
        <v>217</v>
      </c>
      <c r="BA395" s="14">
        <v>2002</v>
      </c>
      <c r="BH395" s="15"/>
      <c r="BI395" s="14" t="s">
        <v>472</v>
      </c>
      <c r="BJ395" s="14" t="s">
        <v>393</v>
      </c>
      <c r="BU395" s="14" t="s">
        <v>193</v>
      </c>
      <c r="BV395" s="14" t="s">
        <v>302</v>
      </c>
      <c r="BW395" s="36">
        <v>394</v>
      </c>
      <c r="BX395" s="3"/>
      <c r="BY395" s="3"/>
      <c r="BZ395" s="3"/>
      <c r="CA395" s="3"/>
      <c r="CB395" s="3"/>
    </row>
    <row r="396" spans="1:80" s="14" customFormat="1">
      <c r="A396" s="14" t="s">
        <v>842</v>
      </c>
      <c r="C396" s="14" t="s">
        <v>461</v>
      </c>
      <c r="D396" s="14">
        <v>-36.35</v>
      </c>
      <c r="E396" s="14">
        <v>174.83</v>
      </c>
      <c r="F396" s="14">
        <v>3.5</v>
      </c>
      <c r="G396" s="14">
        <v>1982</v>
      </c>
      <c r="H396" s="14">
        <v>1983</v>
      </c>
      <c r="I396" s="14">
        <v>1998</v>
      </c>
      <c r="J396" s="14">
        <v>15</v>
      </c>
      <c r="Q396" s="14" t="s">
        <v>218</v>
      </c>
      <c r="V396" s="14" t="s">
        <v>634</v>
      </c>
      <c r="W396" s="14" t="s">
        <v>725</v>
      </c>
      <c r="AA396" s="14">
        <v>10.1</v>
      </c>
      <c r="AB396" s="14">
        <v>20.3</v>
      </c>
      <c r="AC396" s="14">
        <v>2.0099009900990099</v>
      </c>
      <c r="AD396" s="15"/>
      <c r="AJ396" s="15"/>
      <c r="AW396" s="13" t="s">
        <v>216</v>
      </c>
      <c r="AX396" s="14" t="s">
        <v>718</v>
      </c>
      <c r="AY396" s="14">
        <v>1</v>
      </c>
      <c r="BA396" s="14">
        <v>2002</v>
      </c>
      <c r="BH396" s="15"/>
      <c r="BI396" s="14" t="s">
        <v>472</v>
      </c>
      <c r="BU396" s="14" t="s">
        <v>304</v>
      </c>
      <c r="BV396" s="14" t="s">
        <v>725</v>
      </c>
      <c r="BW396" s="36">
        <v>395</v>
      </c>
      <c r="BX396" s="3"/>
      <c r="BY396" s="3"/>
      <c r="BZ396" s="3"/>
      <c r="CA396" s="3"/>
      <c r="CB396" s="3"/>
    </row>
    <row r="397" spans="1:80" s="14" customFormat="1">
      <c r="A397" s="14" t="s">
        <v>842</v>
      </c>
      <c r="C397" s="14" t="s">
        <v>461</v>
      </c>
      <c r="D397" s="14">
        <v>-36.35</v>
      </c>
      <c r="E397" s="14">
        <v>174.83</v>
      </c>
      <c r="F397" s="14">
        <v>3.5</v>
      </c>
      <c r="G397" s="14">
        <v>1982</v>
      </c>
      <c r="H397" s="14">
        <v>1983</v>
      </c>
      <c r="I397" s="14">
        <v>1998</v>
      </c>
      <c r="J397" s="14">
        <v>15</v>
      </c>
      <c r="Q397" s="14" t="s">
        <v>219</v>
      </c>
      <c r="V397" s="14" t="s">
        <v>634</v>
      </c>
      <c r="W397" s="14" t="s">
        <v>725</v>
      </c>
      <c r="AA397" s="14">
        <v>5.13</v>
      </c>
      <c r="AB397" s="14">
        <v>7.5</v>
      </c>
      <c r="AC397" s="14">
        <v>1.4619883040935673</v>
      </c>
      <c r="AD397" s="15"/>
      <c r="AJ397" s="15"/>
      <c r="AW397" s="13" t="s">
        <v>216</v>
      </c>
      <c r="AX397" s="14" t="s">
        <v>718</v>
      </c>
      <c r="AY397" s="14">
        <v>1</v>
      </c>
      <c r="BA397" s="14">
        <v>2002</v>
      </c>
      <c r="BH397" s="15"/>
      <c r="BI397" s="14" t="s">
        <v>472</v>
      </c>
      <c r="BU397" s="14" t="s">
        <v>304</v>
      </c>
      <c r="BV397" s="14" t="s">
        <v>725</v>
      </c>
      <c r="BW397" s="36">
        <v>396</v>
      </c>
      <c r="BX397" s="3"/>
      <c r="BY397" s="3"/>
      <c r="BZ397" s="3"/>
      <c r="CA397" s="3"/>
      <c r="CB397" s="3"/>
    </row>
    <row r="398" spans="1:80" s="14" customFormat="1">
      <c r="A398" s="14" t="s">
        <v>842</v>
      </c>
      <c r="C398" s="14" t="s">
        <v>461</v>
      </c>
      <c r="D398" s="14">
        <v>-36.35</v>
      </c>
      <c r="E398" s="14">
        <v>174.83</v>
      </c>
      <c r="F398" s="14">
        <v>3.5</v>
      </c>
      <c r="G398" s="14">
        <v>1982</v>
      </c>
      <c r="H398" s="14">
        <v>1983</v>
      </c>
      <c r="I398" s="14">
        <v>1998</v>
      </c>
      <c r="J398" s="14">
        <v>15</v>
      </c>
      <c r="Q398" s="14" t="s">
        <v>220</v>
      </c>
      <c r="V398" s="14" t="s">
        <v>634</v>
      </c>
      <c r="W398" s="14" t="s">
        <v>725</v>
      </c>
      <c r="AA398" s="14">
        <v>22.25</v>
      </c>
      <c r="AB398" s="14">
        <v>25.43</v>
      </c>
      <c r="AC398" s="14">
        <v>1.1429213483146068</v>
      </c>
      <c r="AD398" s="15"/>
      <c r="AJ398" s="15"/>
      <c r="AW398" s="13" t="s">
        <v>216</v>
      </c>
      <c r="AX398" s="14" t="s">
        <v>718</v>
      </c>
      <c r="AY398" s="14">
        <v>1</v>
      </c>
      <c r="BA398" s="14">
        <v>2002</v>
      </c>
      <c r="BH398" s="15"/>
      <c r="BI398" s="14" t="s">
        <v>472</v>
      </c>
      <c r="BU398" s="14" t="s">
        <v>304</v>
      </c>
      <c r="BV398" s="14" t="s">
        <v>725</v>
      </c>
      <c r="BW398" s="36">
        <v>397</v>
      </c>
      <c r="BX398" s="3"/>
      <c r="BY398" s="3"/>
      <c r="BZ398" s="3"/>
      <c r="CA398" s="3"/>
      <c r="CB398" s="3"/>
    </row>
    <row r="399" spans="1:80" s="14" customFormat="1">
      <c r="A399" s="16" t="s">
        <v>842</v>
      </c>
      <c r="B399" s="16"/>
      <c r="C399" s="16" t="s">
        <v>461</v>
      </c>
      <c r="D399" s="16">
        <v>-36.35</v>
      </c>
      <c r="E399" s="16">
        <v>174.83</v>
      </c>
      <c r="F399" s="16">
        <v>3.5</v>
      </c>
      <c r="G399" s="16">
        <v>1982</v>
      </c>
      <c r="H399" s="16">
        <v>1983</v>
      </c>
      <c r="I399" s="16">
        <v>1998</v>
      </c>
      <c r="J399" s="16">
        <v>15</v>
      </c>
      <c r="K399" s="16"/>
      <c r="L399" s="16"/>
      <c r="M399" s="16"/>
      <c r="N399" s="16"/>
      <c r="O399" s="16" t="s">
        <v>115</v>
      </c>
      <c r="P399" s="16"/>
      <c r="Q399" s="16" t="s">
        <v>651</v>
      </c>
      <c r="R399" s="16" t="s">
        <v>626</v>
      </c>
      <c r="S399" s="16"/>
      <c r="T399" s="16" t="s">
        <v>393</v>
      </c>
      <c r="U399" s="16"/>
      <c r="V399" s="16"/>
      <c r="W399" s="16"/>
      <c r="X399" s="16"/>
      <c r="Y399" s="16"/>
      <c r="Z399" s="16"/>
      <c r="AA399" s="16"/>
      <c r="AB399" s="16"/>
      <c r="AC399" s="16">
        <v>1.3007614841562078</v>
      </c>
      <c r="AD399" s="17"/>
      <c r="AE399" s="16"/>
      <c r="AF399" s="16"/>
      <c r="AG399" s="16"/>
      <c r="AH399" s="16"/>
      <c r="AI399" s="16"/>
      <c r="AJ399" s="17"/>
      <c r="AK399" s="16"/>
      <c r="AL399" s="16"/>
      <c r="AM399" s="16"/>
      <c r="AN399" s="16"/>
      <c r="AO399" s="14">
        <v>1.1047619047619048</v>
      </c>
      <c r="AP399" s="16"/>
      <c r="AQ399" s="16"/>
      <c r="AR399" s="16"/>
      <c r="AS399" s="16"/>
      <c r="AT399" s="16"/>
      <c r="AU399" s="16"/>
      <c r="AV399" s="16"/>
      <c r="AW399" s="18" t="s">
        <v>216</v>
      </c>
      <c r="AX399" s="16"/>
      <c r="AY399" s="16">
        <v>1</v>
      </c>
      <c r="AZ399" s="16"/>
      <c r="BA399" s="16">
        <v>2002</v>
      </c>
      <c r="BB399" s="16"/>
      <c r="BC399" s="16"/>
      <c r="BD399" s="16"/>
      <c r="BE399" s="16"/>
      <c r="BF399" s="16"/>
      <c r="BG399" s="16"/>
      <c r="BH399" s="17"/>
      <c r="BI399" s="16" t="s">
        <v>472</v>
      </c>
      <c r="BJ399" s="16"/>
      <c r="BK399" s="16"/>
      <c r="BL399" s="16" t="s">
        <v>393</v>
      </c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36">
        <v>398</v>
      </c>
    </row>
    <row r="400" spans="1:80" s="14" customFormat="1">
      <c r="A400" s="14" t="s">
        <v>502</v>
      </c>
      <c r="C400" s="14" t="s">
        <v>461</v>
      </c>
      <c r="D400" s="14">
        <v>-36.2667</v>
      </c>
      <c r="E400" s="14">
        <v>174.8</v>
      </c>
      <c r="F400" s="14">
        <v>5.49</v>
      </c>
      <c r="G400" s="14">
        <v>1976</v>
      </c>
      <c r="H400" s="14">
        <v>1976</v>
      </c>
      <c r="I400" s="14">
        <v>1998</v>
      </c>
      <c r="J400" s="14">
        <v>22</v>
      </c>
      <c r="O400" s="14">
        <v>1</v>
      </c>
      <c r="Q400" s="14" t="s">
        <v>18</v>
      </c>
      <c r="R400" s="14" t="s">
        <v>469</v>
      </c>
      <c r="S400" s="14" t="s">
        <v>473</v>
      </c>
      <c r="AA400" s="14">
        <v>3.5</v>
      </c>
      <c r="AB400" s="14">
        <v>1</v>
      </c>
      <c r="AC400" s="14">
        <v>0.2857142857142857</v>
      </c>
      <c r="AD400" s="15"/>
      <c r="AJ400" s="15"/>
      <c r="AM400" s="14">
        <v>41.4</v>
      </c>
      <c r="AN400" s="14">
        <v>54.4</v>
      </c>
      <c r="AO400" s="14">
        <v>1.3140096618357489</v>
      </c>
      <c r="AW400" s="13" t="s">
        <v>216</v>
      </c>
      <c r="AX400" s="14" t="s">
        <v>718</v>
      </c>
      <c r="AY400" s="14">
        <v>1</v>
      </c>
      <c r="AZ400" s="14" t="s">
        <v>217</v>
      </c>
      <c r="BA400" s="14">
        <v>2002</v>
      </c>
      <c r="BH400" s="15"/>
      <c r="BI400" s="14" t="s">
        <v>472</v>
      </c>
      <c r="BJ400" s="14" t="s">
        <v>393</v>
      </c>
      <c r="BU400" s="14" t="s">
        <v>193</v>
      </c>
      <c r="BV400" s="14" t="s">
        <v>302</v>
      </c>
      <c r="BW400" s="36">
        <v>399</v>
      </c>
      <c r="BX400" s="3"/>
      <c r="BY400" s="3"/>
      <c r="BZ400" s="3"/>
      <c r="CA400" s="3"/>
      <c r="CB400" s="3"/>
    </row>
    <row r="401" spans="1:80" s="14" customFormat="1">
      <c r="A401" s="14" t="s">
        <v>502</v>
      </c>
      <c r="C401" s="14" t="s">
        <v>461</v>
      </c>
      <c r="D401" s="14">
        <v>-36.2667</v>
      </c>
      <c r="E401" s="14">
        <v>174.8</v>
      </c>
      <c r="F401" s="14">
        <v>5.49</v>
      </c>
      <c r="G401" s="14">
        <v>1976</v>
      </c>
      <c r="H401" s="14">
        <v>1976</v>
      </c>
      <c r="I401" s="14">
        <v>1998</v>
      </c>
      <c r="J401" s="14">
        <v>22</v>
      </c>
      <c r="Q401" s="14" t="s">
        <v>218</v>
      </c>
      <c r="V401" s="14" t="s">
        <v>634</v>
      </c>
      <c r="W401" s="14" t="s">
        <v>725</v>
      </c>
      <c r="AA401" s="14">
        <v>10</v>
      </c>
      <c r="AB401" s="14">
        <v>26.2</v>
      </c>
      <c r="AC401" s="14">
        <v>2.62</v>
      </c>
      <c r="AD401" s="15"/>
      <c r="AJ401" s="15"/>
      <c r="AW401" s="13" t="s">
        <v>216</v>
      </c>
      <c r="AX401" s="14" t="s">
        <v>718</v>
      </c>
      <c r="AY401" s="14">
        <v>1</v>
      </c>
      <c r="BA401" s="14">
        <v>2002</v>
      </c>
      <c r="BH401" s="15"/>
      <c r="BI401" s="14" t="s">
        <v>472</v>
      </c>
      <c r="BU401" s="14" t="s">
        <v>304</v>
      </c>
      <c r="BV401" s="14" t="s">
        <v>725</v>
      </c>
      <c r="BW401" s="36">
        <v>400</v>
      </c>
      <c r="BX401" s="3"/>
      <c r="BY401" s="3"/>
      <c r="BZ401" s="3"/>
      <c r="CA401" s="3"/>
      <c r="CB401" s="3"/>
    </row>
    <row r="402" spans="1:80" s="14" customFormat="1">
      <c r="A402" s="14" t="s">
        <v>502</v>
      </c>
      <c r="C402" s="14" t="s">
        <v>461</v>
      </c>
      <c r="D402" s="14">
        <v>-36.2667</v>
      </c>
      <c r="E402" s="14">
        <v>174.8</v>
      </c>
      <c r="F402" s="14">
        <v>5.49</v>
      </c>
      <c r="G402" s="14">
        <v>1976</v>
      </c>
      <c r="H402" s="14">
        <v>1976</v>
      </c>
      <c r="I402" s="14">
        <v>1998</v>
      </c>
      <c r="J402" s="14">
        <v>22</v>
      </c>
      <c r="Q402" s="14" t="s">
        <v>219</v>
      </c>
      <c r="V402" s="14" t="s">
        <v>634</v>
      </c>
      <c r="W402" s="14" t="s">
        <v>725</v>
      </c>
      <c r="AA402" s="14">
        <v>3.25</v>
      </c>
      <c r="AB402" s="14">
        <v>8.1300000000000008</v>
      </c>
      <c r="AC402" s="14">
        <v>2.5015384615384617</v>
      </c>
      <c r="AD402" s="15"/>
      <c r="AJ402" s="15"/>
      <c r="AW402" s="13" t="s">
        <v>216</v>
      </c>
      <c r="AX402" s="14" t="s">
        <v>718</v>
      </c>
      <c r="AY402" s="14">
        <v>1</v>
      </c>
      <c r="BA402" s="14">
        <v>2002</v>
      </c>
      <c r="BH402" s="15"/>
      <c r="BI402" s="14" t="s">
        <v>472</v>
      </c>
      <c r="BU402" s="14" t="s">
        <v>304</v>
      </c>
      <c r="BV402" s="14" t="s">
        <v>725</v>
      </c>
      <c r="BW402" s="36">
        <v>401</v>
      </c>
      <c r="BX402" s="3"/>
      <c r="BY402" s="3"/>
      <c r="BZ402" s="3"/>
      <c r="CA402" s="3"/>
      <c r="CB402" s="3"/>
    </row>
    <row r="403" spans="1:80" s="14" customFormat="1">
      <c r="A403" s="14" t="s">
        <v>502</v>
      </c>
      <c r="C403" s="14" t="s">
        <v>461</v>
      </c>
      <c r="D403" s="14">
        <v>-36.2667</v>
      </c>
      <c r="E403" s="14">
        <v>174.8</v>
      </c>
      <c r="F403" s="14">
        <v>5.49</v>
      </c>
      <c r="G403" s="14">
        <v>1976</v>
      </c>
      <c r="H403" s="14">
        <v>1976</v>
      </c>
      <c r="I403" s="14">
        <v>1998</v>
      </c>
      <c r="J403" s="14">
        <v>22</v>
      </c>
      <c r="Q403" s="14" t="s">
        <v>220</v>
      </c>
      <c r="V403" s="14" t="s">
        <v>634</v>
      </c>
      <c r="W403" s="14" t="s">
        <v>725</v>
      </c>
      <c r="AA403" s="14">
        <v>19.25</v>
      </c>
      <c r="AB403" s="14">
        <v>22.88</v>
      </c>
      <c r="AC403" s="14">
        <v>1.1885714285714286</v>
      </c>
      <c r="AD403" s="15"/>
      <c r="AJ403" s="15"/>
      <c r="AW403" s="13" t="s">
        <v>216</v>
      </c>
      <c r="AX403" s="14" t="s">
        <v>718</v>
      </c>
      <c r="AY403" s="14">
        <v>1</v>
      </c>
      <c r="BA403" s="14">
        <v>2002</v>
      </c>
      <c r="BH403" s="15"/>
      <c r="BI403" s="14" t="s">
        <v>472</v>
      </c>
      <c r="BU403" s="14" t="s">
        <v>304</v>
      </c>
      <c r="BV403" s="14" t="s">
        <v>725</v>
      </c>
      <c r="BW403" s="36">
        <v>402</v>
      </c>
      <c r="BX403" s="3"/>
      <c r="BY403" s="3"/>
      <c r="BZ403" s="3"/>
      <c r="CA403" s="3"/>
      <c r="CB403" s="3"/>
    </row>
    <row r="404" spans="1:80" s="14" customFormat="1">
      <c r="A404" s="16" t="s">
        <v>502</v>
      </c>
      <c r="B404" s="16"/>
      <c r="C404" s="16" t="s">
        <v>461</v>
      </c>
      <c r="D404" s="16">
        <v>-36.2667</v>
      </c>
      <c r="E404" s="16">
        <v>174.8</v>
      </c>
      <c r="F404" s="16">
        <v>5.49</v>
      </c>
      <c r="G404" s="16">
        <v>1976</v>
      </c>
      <c r="H404" s="16">
        <v>1976</v>
      </c>
      <c r="I404" s="16">
        <v>1998</v>
      </c>
      <c r="J404" s="16">
        <v>22</v>
      </c>
      <c r="K404" s="16"/>
      <c r="L404" s="16"/>
      <c r="M404" s="16"/>
      <c r="N404" s="16"/>
      <c r="O404" s="16" t="s">
        <v>115</v>
      </c>
      <c r="P404" s="16"/>
      <c r="Q404" s="16" t="s">
        <v>651</v>
      </c>
      <c r="R404" s="16" t="s">
        <v>626</v>
      </c>
      <c r="S404" s="16"/>
      <c r="T404" s="16" t="s">
        <v>393</v>
      </c>
      <c r="U404" s="16"/>
      <c r="V404" s="16"/>
      <c r="W404" s="16"/>
      <c r="X404" s="16"/>
      <c r="Y404" s="16"/>
      <c r="Z404" s="16"/>
      <c r="AA404" s="16"/>
      <c r="AB404" s="16"/>
      <c r="AC404" s="16">
        <v>1.648956043956044</v>
      </c>
      <c r="AD404" s="17"/>
      <c r="AE404" s="16"/>
      <c r="AF404" s="16"/>
      <c r="AG404" s="16"/>
      <c r="AH404" s="16"/>
      <c r="AI404" s="16"/>
      <c r="AJ404" s="17"/>
      <c r="AK404" s="16"/>
      <c r="AL404" s="16"/>
      <c r="AM404" s="16"/>
      <c r="AN404" s="16"/>
      <c r="AO404" s="14">
        <v>1.3140096618357489</v>
      </c>
      <c r="AP404" s="16"/>
      <c r="AQ404" s="16"/>
      <c r="AR404" s="16"/>
      <c r="AS404" s="16"/>
      <c r="AT404" s="16"/>
      <c r="AU404" s="16"/>
      <c r="AV404" s="16"/>
      <c r="AW404" s="18" t="s">
        <v>216</v>
      </c>
      <c r="AX404" s="16"/>
      <c r="AY404" s="16">
        <v>1</v>
      </c>
      <c r="AZ404" s="16"/>
      <c r="BA404" s="16">
        <v>2002</v>
      </c>
      <c r="BB404" s="16"/>
      <c r="BC404" s="16"/>
      <c r="BD404" s="16"/>
      <c r="BE404" s="16"/>
      <c r="BF404" s="16"/>
      <c r="BG404" s="16"/>
      <c r="BH404" s="17"/>
      <c r="BI404" s="16" t="s">
        <v>472</v>
      </c>
      <c r="BJ404" s="16"/>
      <c r="BK404" s="16"/>
      <c r="BL404" s="16" t="s">
        <v>393</v>
      </c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36">
        <v>403</v>
      </c>
    </row>
    <row r="405" spans="1:80" s="14" customFormat="1">
      <c r="A405" s="14" t="s">
        <v>502</v>
      </c>
      <c r="C405" s="14" t="s">
        <v>461</v>
      </c>
      <c r="D405" s="14">
        <v>-36.2667</v>
      </c>
      <c r="E405" s="14">
        <v>174.8</v>
      </c>
      <c r="F405" s="14">
        <v>5.49</v>
      </c>
      <c r="G405" s="14">
        <v>1976</v>
      </c>
      <c r="H405" s="14">
        <v>1976</v>
      </c>
      <c r="I405" s="14">
        <v>2000</v>
      </c>
      <c r="J405" s="14">
        <v>24</v>
      </c>
      <c r="O405" s="14">
        <v>1</v>
      </c>
      <c r="Q405" s="14" t="s">
        <v>18</v>
      </c>
      <c r="R405" s="14" t="s">
        <v>469</v>
      </c>
      <c r="S405" s="14" t="s">
        <v>473</v>
      </c>
      <c r="AA405" s="14">
        <v>1.84</v>
      </c>
      <c r="AB405" s="14">
        <v>1</v>
      </c>
      <c r="AC405" s="14">
        <v>0.54347826086956519</v>
      </c>
      <c r="AD405" s="15"/>
      <c r="AJ405" s="15"/>
      <c r="AW405" s="13" t="s">
        <v>221</v>
      </c>
      <c r="AX405" s="14" t="s">
        <v>222</v>
      </c>
      <c r="AY405" s="14">
        <v>3</v>
      </c>
      <c r="AZ405" s="14" t="s">
        <v>141</v>
      </c>
      <c r="BA405" s="14">
        <v>2003</v>
      </c>
      <c r="BH405" s="15"/>
      <c r="BI405" s="14" t="s">
        <v>472</v>
      </c>
      <c r="BJ405" s="14" t="s">
        <v>393</v>
      </c>
      <c r="BU405" s="14" t="s">
        <v>193</v>
      </c>
      <c r="BV405" s="14" t="s">
        <v>302</v>
      </c>
      <c r="BW405" s="36">
        <v>404</v>
      </c>
      <c r="BX405" s="3"/>
      <c r="BY405" s="3"/>
      <c r="BZ405" s="3"/>
      <c r="CA405" s="3"/>
      <c r="CB405" s="3"/>
    </row>
    <row r="406" spans="1:80" s="14" customFormat="1">
      <c r="A406" s="14" t="s">
        <v>502</v>
      </c>
      <c r="C406" s="14" t="s">
        <v>461</v>
      </c>
      <c r="D406" s="14">
        <v>-36.2667</v>
      </c>
      <c r="E406" s="14">
        <v>174.8</v>
      </c>
      <c r="F406" s="14">
        <v>5.49</v>
      </c>
      <c r="G406" s="14">
        <v>1976</v>
      </c>
      <c r="H406" s="14">
        <v>1976</v>
      </c>
      <c r="I406" s="14">
        <v>2000</v>
      </c>
      <c r="J406" s="14">
        <v>24</v>
      </c>
      <c r="O406" s="14">
        <v>1</v>
      </c>
      <c r="Q406" s="14" t="s">
        <v>223</v>
      </c>
      <c r="R406" s="14" t="s">
        <v>224</v>
      </c>
      <c r="S406" s="14" t="s">
        <v>225</v>
      </c>
      <c r="V406" s="14" t="s">
        <v>634</v>
      </c>
      <c r="W406" s="14" t="s">
        <v>725</v>
      </c>
      <c r="AA406" s="14">
        <v>3.8</v>
      </c>
      <c r="AB406" s="14">
        <v>4.4000000000000004</v>
      </c>
      <c r="AC406" s="14">
        <v>1.1578947368421053</v>
      </c>
      <c r="AD406" s="15"/>
      <c r="AJ406" s="15"/>
      <c r="AW406" s="13" t="s">
        <v>221</v>
      </c>
      <c r="AX406" s="14" t="s">
        <v>222</v>
      </c>
      <c r="AY406" s="14">
        <v>3</v>
      </c>
      <c r="AZ406" s="14" t="s">
        <v>258</v>
      </c>
      <c r="BA406" s="14">
        <v>2003</v>
      </c>
      <c r="BH406" s="15"/>
      <c r="BI406" s="14" t="s">
        <v>472</v>
      </c>
      <c r="BJ406" s="14" t="s">
        <v>393</v>
      </c>
      <c r="BP406" s="14" t="s">
        <v>393</v>
      </c>
      <c r="BU406" s="14" t="s">
        <v>304</v>
      </c>
      <c r="BV406" s="14" t="s">
        <v>725</v>
      </c>
      <c r="BW406" s="36">
        <v>405</v>
      </c>
      <c r="BX406" s="3"/>
      <c r="BY406" s="3"/>
      <c r="BZ406" s="3"/>
      <c r="CA406" s="3"/>
      <c r="CB406" s="3"/>
    </row>
    <row r="407" spans="1:80" s="14" customFormat="1">
      <c r="A407" s="14" t="s">
        <v>502</v>
      </c>
      <c r="C407" s="14" t="s">
        <v>461</v>
      </c>
      <c r="D407" s="14">
        <v>-36.2667</v>
      </c>
      <c r="E407" s="14">
        <v>174.8</v>
      </c>
      <c r="F407" s="14">
        <v>5.49</v>
      </c>
      <c r="G407" s="14">
        <v>1976</v>
      </c>
      <c r="H407" s="14">
        <v>1976</v>
      </c>
      <c r="I407" s="14">
        <v>2000</v>
      </c>
      <c r="J407" s="14">
        <v>24</v>
      </c>
      <c r="Q407" s="14" t="s">
        <v>223</v>
      </c>
      <c r="R407" s="14" t="s">
        <v>226</v>
      </c>
      <c r="V407" s="14" t="s">
        <v>634</v>
      </c>
      <c r="W407" s="14" t="s">
        <v>725</v>
      </c>
      <c r="AA407" s="14">
        <v>2.6</v>
      </c>
      <c r="AB407" s="14">
        <v>4</v>
      </c>
      <c r="AC407" s="14">
        <v>1.5384615384615383</v>
      </c>
      <c r="AD407" s="15"/>
      <c r="AJ407" s="15"/>
      <c r="AW407" s="13" t="s">
        <v>221</v>
      </c>
      <c r="AX407" s="14" t="s">
        <v>222</v>
      </c>
      <c r="AY407" s="14">
        <v>3</v>
      </c>
      <c r="AZ407" s="14" t="s">
        <v>258</v>
      </c>
      <c r="BA407" s="14">
        <v>2003</v>
      </c>
      <c r="BH407" s="15"/>
      <c r="BI407" s="14" t="s">
        <v>472</v>
      </c>
      <c r="BP407" s="14" t="s">
        <v>393</v>
      </c>
      <c r="BU407" s="14" t="s">
        <v>304</v>
      </c>
      <c r="BV407" s="14" t="s">
        <v>725</v>
      </c>
      <c r="BW407" s="36">
        <v>406</v>
      </c>
      <c r="BX407" s="3"/>
      <c r="BY407" s="3"/>
      <c r="BZ407" s="3"/>
      <c r="CA407" s="3"/>
      <c r="CB407" s="3"/>
    </row>
    <row r="408" spans="1:80" s="14" customFormat="1">
      <c r="A408" s="14" t="s">
        <v>502</v>
      </c>
      <c r="C408" s="14" t="s">
        <v>461</v>
      </c>
      <c r="D408" s="14">
        <v>-36.2667</v>
      </c>
      <c r="E408" s="14">
        <v>174.8</v>
      </c>
      <c r="F408" s="14">
        <v>5.49</v>
      </c>
      <c r="G408" s="14">
        <v>1976</v>
      </c>
      <c r="H408" s="14">
        <v>1976</v>
      </c>
      <c r="I408" s="14">
        <v>2000</v>
      </c>
      <c r="J408" s="14">
        <v>24</v>
      </c>
      <c r="Q408" s="14" t="s">
        <v>223</v>
      </c>
      <c r="R408" s="14" t="s">
        <v>227</v>
      </c>
      <c r="V408" s="14" t="s">
        <v>634</v>
      </c>
      <c r="W408" s="14" t="s">
        <v>725</v>
      </c>
      <c r="AA408" s="14">
        <v>5.0999999999999996</v>
      </c>
      <c r="AB408" s="14">
        <v>11.6</v>
      </c>
      <c r="AC408" s="14">
        <v>2.2745098039215685</v>
      </c>
      <c r="AD408" s="15"/>
      <c r="AJ408" s="15"/>
      <c r="AW408" s="13" t="s">
        <v>221</v>
      </c>
      <c r="AX408" s="14" t="s">
        <v>222</v>
      </c>
      <c r="AY408" s="14">
        <v>3</v>
      </c>
      <c r="AZ408" s="14" t="s">
        <v>258</v>
      </c>
      <c r="BA408" s="14">
        <v>2003</v>
      </c>
      <c r="BH408" s="15"/>
      <c r="BI408" s="14" t="s">
        <v>472</v>
      </c>
      <c r="BP408" s="14" t="s">
        <v>393</v>
      </c>
      <c r="BU408" s="14" t="s">
        <v>304</v>
      </c>
      <c r="BV408" s="14" t="s">
        <v>725</v>
      </c>
      <c r="BW408" s="36">
        <v>407</v>
      </c>
      <c r="BX408" s="3"/>
      <c r="BY408" s="3"/>
      <c r="BZ408" s="3"/>
      <c r="CA408" s="3"/>
      <c r="CB408" s="3"/>
    </row>
    <row r="409" spans="1:80" s="14" customFormat="1">
      <c r="A409" s="14" t="s">
        <v>502</v>
      </c>
      <c r="C409" s="14" t="s">
        <v>461</v>
      </c>
      <c r="D409" s="14">
        <v>-36.2667</v>
      </c>
      <c r="E409" s="14">
        <v>174.8</v>
      </c>
      <c r="F409" s="14">
        <v>5.49</v>
      </c>
      <c r="G409" s="14">
        <v>1976</v>
      </c>
      <c r="H409" s="14">
        <v>1976</v>
      </c>
      <c r="I409" s="14">
        <v>2000</v>
      </c>
      <c r="J409" s="14">
        <v>24</v>
      </c>
      <c r="Q409" s="14" t="s">
        <v>223</v>
      </c>
      <c r="R409" s="14" t="s">
        <v>228</v>
      </c>
      <c r="V409" s="14" t="s">
        <v>634</v>
      </c>
      <c r="W409" s="14" t="s">
        <v>725</v>
      </c>
      <c r="AA409" s="14">
        <v>11.1</v>
      </c>
      <c r="AB409" s="14">
        <v>24.1</v>
      </c>
      <c r="AC409" s="14">
        <v>2.1711711711711712</v>
      </c>
      <c r="AD409" s="15"/>
      <c r="AJ409" s="15"/>
      <c r="AW409" s="13" t="s">
        <v>221</v>
      </c>
      <c r="AX409" s="14" t="s">
        <v>222</v>
      </c>
      <c r="AY409" s="14">
        <v>3</v>
      </c>
      <c r="AZ409" s="14" t="s">
        <v>258</v>
      </c>
      <c r="BA409" s="14">
        <v>2003</v>
      </c>
      <c r="BH409" s="15"/>
      <c r="BI409" s="14" t="s">
        <v>472</v>
      </c>
      <c r="BP409" s="14" t="s">
        <v>393</v>
      </c>
      <c r="BU409" s="14" t="s">
        <v>304</v>
      </c>
      <c r="BV409" s="14" t="s">
        <v>725</v>
      </c>
      <c r="BW409" s="36">
        <v>408</v>
      </c>
      <c r="BX409" s="3"/>
      <c r="BY409" s="3"/>
      <c r="BZ409" s="3"/>
      <c r="CA409" s="3"/>
      <c r="CB409" s="3"/>
    </row>
    <row r="410" spans="1:80" s="14" customFormat="1">
      <c r="A410" s="14" t="s">
        <v>502</v>
      </c>
      <c r="C410" s="14" t="s">
        <v>461</v>
      </c>
      <c r="D410" s="14">
        <v>-36.2667</v>
      </c>
      <c r="E410" s="14">
        <v>174.8</v>
      </c>
      <c r="F410" s="14">
        <v>5.49</v>
      </c>
      <c r="G410" s="14">
        <v>1976</v>
      </c>
      <c r="H410" s="14">
        <v>1976</v>
      </c>
      <c r="I410" s="14">
        <v>2000</v>
      </c>
      <c r="J410" s="14">
        <v>24</v>
      </c>
      <c r="O410" s="14">
        <v>1</v>
      </c>
      <c r="Q410" s="14" t="s">
        <v>229</v>
      </c>
      <c r="R410" s="14" t="s">
        <v>230</v>
      </c>
      <c r="S410" s="14" t="s">
        <v>231</v>
      </c>
      <c r="W410" s="14" t="s">
        <v>439</v>
      </c>
      <c r="AA410" s="14">
        <v>1</v>
      </c>
      <c r="AB410" s="14">
        <v>3</v>
      </c>
      <c r="AC410" s="14">
        <v>3</v>
      </c>
      <c r="AD410" s="15"/>
      <c r="AJ410" s="15"/>
      <c r="AW410" s="13" t="s">
        <v>221</v>
      </c>
      <c r="AX410" s="14" t="s">
        <v>222</v>
      </c>
      <c r="AY410" s="14">
        <v>3</v>
      </c>
      <c r="AZ410" s="14" t="s">
        <v>260</v>
      </c>
      <c r="BA410" s="14">
        <v>2003</v>
      </c>
      <c r="BH410" s="15"/>
      <c r="BI410" s="14" t="s">
        <v>472</v>
      </c>
      <c r="BJ410" s="14" t="s">
        <v>393</v>
      </c>
      <c r="BP410" s="14" t="s">
        <v>393</v>
      </c>
      <c r="BU410" s="14" t="s">
        <v>193</v>
      </c>
      <c r="BV410" s="14" t="s">
        <v>302</v>
      </c>
      <c r="BW410" s="36">
        <v>409</v>
      </c>
      <c r="BX410" s="3"/>
      <c r="BY410" s="3"/>
      <c r="BZ410" s="3"/>
      <c r="CA410" s="3"/>
      <c r="CB410" s="3"/>
    </row>
    <row r="411" spans="1:80" s="16" customFormat="1">
      <c r="A411" s="14" t="s">
        <v>502</v>
      </c>
      <c r="B411" s="14"/>
      <c r="C411" s="14" t="s">
        <v>461</v>
      </c>
      <c r="D411" s="14">
        <v>-36.2667</v>
      </c>
      <c r="E411" s="14">
        <v>174.8</v>
      </c>
      <c r="F411" s="14">
        <v>5.49</v>
      </c>
      <c r="G411" s="14">
        <v>1976</v>
      </c>
      <c r="H411" s="14">
        <v>1976</v>
      </c>
      <c r="I411" s="14">
        <v>2000</v>
      </c>
      <c r="J411" s="14">
        <v>24</v>
      </c>
      <c r="K411" s="14"/>
      <c r="L411" s="14"/>
      <c r="M411" s="14"/>
      <c r="N411" s="14"/>
      <c r="O411" s="14">
        <v>1</v>
      </c>
      <c r="P411" s="14"/>
      <c r="Q411" s="14" t="s">
        <v>232</v>
      </c>
      <c r="R411" s="14" t="s">
        <v>833</v>
      </c>
      <c r="S411" s="14" t="s">
        <v>233</v>
      </c>
      <c r="T411" s="14"/>
      <c r="U411" s="14"/>
      <c r="V411" s="14" t="s">
        <v>184</v>
      </c>
      <c r="W411" s="14" t="s">
        <v>439</v>
      </c>
      <c r="X411" s="14"/>
      <c r="Y411" s="14"/>
      <c r="Z411" s="14"/>
      <c r="AA411" s="14">
        <v>2.5</v>
      </c>
      <c r="AB411" s="14">
        <v>1</v>
      </c>
      <c r="AC411" s="14">
        <v>0.4</v>
      </c>
      <c r="AD411" s="15"/>
      <c r="AE411" s="14"/>
      <c r="AF411" s="14"/>
      <c r="AG411" s="14"/>
      <c r="AH411" s="14"/>
      <c r="AI411" s="14"/>
      <c r="AJ411" s="15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3" t="s">
        <v>221</v>
      </c>
      <c r="AX411" s="14" t="s">
        <v>222</v>
      </c>
      <c r="AY411" s="14">
        <v>3</v>
      </c>
      <c r="AZ411" s="14" t="s">
        <v>260</v>
      </c>
      <c r="BA411" s="14">
        <v>2003</v>
      </c>
      <c r="BB411" s="14"/>
      <c r="BC411" s="14"/>
      <c r="BD411" s="14"/>
      <c r="BE411" s="14"/>
      <c r="BF411" s="14"/>
      <c r="BG411" s="14"/>
      <c r="BH411" s="15"/>
      <c r="BI411" s="14" t="s">
        <v>472</v>
      </c>
      <c r="BJ411" s="14" t="s">
        <v>393</v>
      </c>
      <c r="BK411" s="14"/>
      <c r="BL411" s="14"/>
      <c r="BM411" s="14"/>
      <c r="BN411" s="14"/>
      <c r="BO411" s="14"/>
      <c r="BP411" s="14" t="s">
        <v>393</v>
      </c>
      <c r="BQ411" s="14"/>
      <c r="BR411" s="14"/>
      <c r="BS411" s="14"/>
      <c r="BT411" s="14"/>
      <c r="BU411" s="14" t="s">
        <v>193</v>
      </c>
      <c r="BV411" s="14" t="s">
        <v>302</v>
      </c>
      <c r="BW411" s="36">
        <v>410</v>
      </c>
      <c r="BX411" s="3"/>
      <c r="BY411" s="3"/>
      <c r="BZ411" s="3"/>
      <c r="CA411" s="3"/>
      <c r="CB411" s="3"/>
    </row>
    <row r="412" spans="1:80" s="14" customFormat="1">
      <c r="A412" s="14" t="s">
        <v>502</v>
      </c>
      <c r="C412" s="14" t="s">
        <v>461</v>
      </c>
      <c r="D412" s="14">
        <v>-36.2667</v>
      </c>
      <c r="E412" s="14">
        <v>174.8</v>
      </c>
      <c r="F412" s="14">
        <v>5.49</v>
      </c>
      <c r="G412" s="14">
        <v>1976</v>
      </c>
      <c r="H412" s="14">
        <v>1976</v>
      </c>
      <c r="I412" s="14">
        <v>2000</v>
      </c>
      <c r="J412" s="14">
        <v>24</v>
      </c>
      <c r="O412" s="14">
        <v>1</v>
      </c>
      <c r="Q412" s="14" t="s">
        <v>229</v>
      </c>
      <c r="R412" s="14" t="s">
        <v>945</v>
      </c>
      <c r="S412" s="14" t="s">
        <v>234</v>
      </c>
      <c r="W412" s="14" t="s">
        <v>439</v>
      </c>
      <c r="AA412" s="14">
        <v>8.1999999999999993</v>
      </c>
      <c r="AB412" s="14">
        <v>4.9000000000000004</v>
      </c>
      <c r="AC412" s="14">
        <v>0.59756097560975618</v>
      </c>
      <c r="AD412" s="15"/>
      <c r="AJ412" s="15"/>
      <c r="AW412" s="13" t="s">
        <v>221</v>
      </c>
      <c r="AX412" s="14" t="s">
        <v>222</v>
      </c>
      <c r="AY412" s="14">
        <v>3</v>
      </c>
      <c r="AZ412" s="14" t="s">
        <v>258</v>
      </c>
      <c r="BA412" s="14">
        <v>2003</v>
      </c>
      <c r="BH412" s="15"/>
      <c r="BI412" s="14" t="s">
        <v>472</v>
      </c>
      <c r="BJ412" s="14" t="s">
        <v>393</v>
      </c>
      <c r="BP412" s="14" t="s">
        <v>393</v>
      </c>
      <c r="BU412" s="14" t="s">
        <v>193</v>
      </c>
      <c r="BV412" s="14" t="s">
        <v>302</v>
      </c>
      <c r="BW412" s="36">
        <v>411</v>
      </c>
      <c r="BX412" s="3"/>
      <c r="BY412" s="3"/>
      <c r="BZ412" s="3"/>
      <c r="CA412" s="3"/>
      <c r="CB412" s="3"/>
    </row>
    <row r="413" spans="1:80" s="14" customFormat="1">
      <c r="A413" s="14" t="s">
        <v>502</v>
      </c>
      <c r="C413" s="14" t="s">
        <v>461</v>
      </c>
      <c r="D413" s="14">
        <v>-36.2667</v>
      </c>
      <c r="E413" s="14">
        <v>174.8</v>
      </c>
      <c r="F413" s="14">
        <v>5.49</v>
      </c>
      <c r="G413" s="14">
        <v>1976</v>
      </c>
      <c r="H413" s="14">
        <v>1976</v>
      </c>
      <c r="I413" s="14">
        <v>2000</v>
      </c>
      <c r="J413" s="14">
        <v>24</v>
      </c>
      <c r="O413" s="14">
        <v>1</v>
      </c>
      <c r="Q413" s="14" t="s">
        <v>229</v>
      </c>
      <c r="R413" s="14" t="s">
        <v>235</v>
      </c>
      <c r="S413" s="14" t="s">
        <v>236</v>
      </c>
      <c r="W413" s="14" t="s">
        <v>439</v>
      </c>
      <c r="AA413" s="14">
        <v>3.1</v>
      </c>
      <c r="AB413" s="14">
        <v>5.7</v>
      </c>
      <c r="AC413" s="14">
        <v>1.8387096774193548</v>
      </c>
      <c r="AD413" s="15"/>
      <c r="AJ413" s="15"/>
      <c r="AW413" s="13" t="s">
        <v>221</v>
      </c>
      <c r="AX413" s="14" t="s">
        <v>222</v>
      </c>
      <c r="AY413" s="14">
        <v>3</v>
      </c>
      <c r="AZ413" s="14" t="s">
        <v>258</v>
      </c>
      <c r="BA413" s="14">
        <v>2003</v>
      </c>
      <c r="BH413" s="15"/>
      <c r="BI413" s="14" t="s">
        <v>472</v>
      </c>
      <c r="BJ413" s="14" t="s">
        <v>393</v>
      </c>
      <c r="BP413" s="14" t="s">
        <v>393</v>
      </c>
      <c r="BU413" s="14" t="s">
        <v>193</v>
      </c>
      <c r="BV413" s="14" t="s">
        <v>302</v>
      </c>
      <c r="BW413" s="36">
        <v>412</v>
      </c>
      <c r="BX413" s="3"/>
      <c r="BY413" s="3"/>
      <c r="BZ413" s="3"/>
      <c r="CA413" s="3"/>
      <c r="CB413" s="3"/>
    </row>
    <row r="414" spans="1:80" s="14" customFormat="1">
      <c r="A414" s="16" t="s">
        <v>502</v>
      </c>
      <c r="B414" s="16"/>
      <c r="C414" s="16" t="s">
        <v>461</v>
      </c>
      <c r="D414" s="16">
        <v>-36.2667</v>
      </c>
      <c r="E414" s="16">
        <v>174.8</v>
      </c>
      <c r="F414" s="16">
        <v>5.49</v>
      </c>
      <c r="G414" s="16">
        <v>1976</v>
      </c>
      <c r="H414" s="16">
        <v>1976</v>
      </c>
      <c r="I414" s="16">
        <v>2000</v>
      </c>
      <c r="J414" s="16">
        <v>24</v>
      </c>
      <c r="K414" s="16"/>
      <c r="L414" s="16"/>
      <c r="M414" s="16"/>
      <c r="N414" s="16"/>
      <c r="O414" s="16"/>
      <c r="P414" s="16"/>
      <c r="Q414" s="16" t="s">
        <v>651</v>
      </c>
      <c r="R414" s="16" t="s">
        <v>627</v>
      </c>
      <c r="S414" s="16"/>
      <c r="T414" s="16" t="s">
        <v>393</v>
      </c>
      <c r="U414" s="16"/>
      <c r="V414" s="16"/>
      <c r="W414" s="16"/>
      <c r="X414" s="16"/>
      <c r="Y414" s="16"/>
      <c r="Z414" s="16"/>
      <c r="AA414" s="16"/>
      <c r="AB414" s="16"/>
      <c r="AC414" s="16">
        <v>1.5024206849216732</v>
      </c>
      <c r="AD414" s="17"/>
      <c r="AE414" s="16"/>
      <c r="AF414" s="16"/>
      <c r="AG414" s="16"/>
      <c r="AH414" s="16"/>
      <c r="AI414" s="16"/>
      <c r="AJ414" s="17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8" t="s">
        <v>221</v>
      </c>
      <c r="AX414" s="16" t="s">
        <v>222</v>
      </c>
      <c r="AY414" s="16">
        <v>3</v>
      </c>
      <c r="AZ414" s="16"/>
      <c r="BA414" s="16">
        <v>2003</v>
      </c>
      <c r="BB414" s="16"/>
      <c r="BC414" s="16"/>
      <c r="BD414" s="16"/>
      <c r="BE414" s="16"/>
      <c r="BF414" s="16"/>
      <c r="BG414" s="16"/>
      <c r="BH414" s="17"/>
      <c r="BI414" s="16" t="s">
        <v>472</v>
      </c>
      <c r="BJ414" s="16"/>
      <c r="BK414" s="16"/>
      <c r="BL414" s="16" t="s">
        <v>393</v>
      </c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36">
        <v>413</v>
      </c>
    </row>
    <row r="415" spans="1:80" s="36" customFormat="1">
      <c r="A415" s="36" t="s">
        <v>502</v>
      </c>
      <c r="C415" s="36" t="s">
        <v>461</v>
      </c>
      <c r="D415" s="36">
        <v>-36.2667</v>
      </c>
      <c r="E415" s="36">
        <v>174.8</v>
      </c>
      <c r="F415" s="36">
        <v>5.49</v>
      </c>
      <c r="G415" s="36">
        <v>1976</v>
      </c>
      <c r="H415" s="36">
        <v>1976</v>
      </c>
      <c r="I415" s="36">
        <v>2001</v>
      </c>
      <c r="J415" s="36">
        <v>25</v>
      </c>
      <c r="Q415" s="36" t="s">
        <v>223</v>
      </c>
      <c r="R415" s="36" t="s">
        <v>246</v>
      </c>
      <c r="T415" s="36" t="s">
        <v>393</v>
      </c>
      <c r="V415" s="36" t="s">
        <v>634</v>
      </c>
      <c r="W415" s="36" t="s">
        <v>725</v>
      </c>
      <c r="AD415" s="38"/>
      <c r="AG415" s="36">
        <v>9.1999999999999993</v>
      </c>
      <c r="AH415" s="36">
        <v>37.700000000000003</v>
      </c>
      <c r="AI415" s="36">
        <v>4.0978260869565224</v>
      </c>
      <c r="AJ415" s="38"/>
      <c r="AW415" s="41" t="s">
        <v>221</v>
      </c>
      <c r="AX415" s="36" t="s">
        <v>222</v>
      </c>
      <c r="AY415" s="36">
        <v>3</v>
      </c>
      <c r="AZ415" s="36" t="s">
        <v>247</v>
      </c>
      <c r="BA415" s="36">
        <v>2003</v>
      </c>
      <c r="BH415" s="38"/>
      <c r="BI415" s="36" t="s">
        <v>472</v>
      </c>
      <c r="BL415" s="36" t="s">
        <v>393</v>
      </c>
      <c r="BU415" s="36" t="s">
        <v>304</v>
      </c>
      <c r="BV415" s="36" t="s">
        <v>725</v>
      </c>
      <c r="BW415" s="36">
        <v>414</v>
      </c>
    </row>
    <row r="416" spans="1:80" s="36" customFormat="1">
      <c r="A416" s="36" t="s">
        <v>248</v>
      </c>
      <c r="B416" s="36" t="s">
        <v>491</v>
      </c>
      <c r="C416" s="36" t="s">
        <v>514</v>
      </c>
      <c r="D416" s="36">
        <v>43.042000000000002</v>
      </c>
      <c r="E416" s="36">
        <v>13.5</v>
      </c>
      <c r="F416" s="36">
        <v>3</v>
      </c>
      <c r="I416" s="36">
        <v>2003</v>
      </c>
      <c r="J416" s="36">
        <v>14</v>
      </c>
      <c r="O416" s="36">
        <v>1</v>
      </c>
      <c r="Q416" s="36" t="s">
        <v>249</v>
      </c>
      <c r="R416" s="36" t="s">
        <v>250</v>
      </c>
      <c r="S416" s="36" t="s">
        <v>251</v>
      </c>
      <c r="T416" s="36" t="s">
        <v>393</v>
      </c>
      <c r="V416" s="36" t="s">
        <v>634</v>
      </c>
      <c r="W416" s="36" t="s">
        <v>439</v>
      </c>
      <c r="X416" s="36" t="s">
        <v>399</v>
      </c>
      <c r="AD416" s="38"/>
      <c r="AJ416" s="38"/>
      <c r="AM416" s="36">
        <v>27.5</v>
      </c>
      <c r="AN416" s="36">
        <v>41.9</v>
      </c>
      <c r="AO416" s="36">
        <v>1.5236363636363637</v>
      </c>
      <c r="AW416" s="41" t="s">
        <v>252</v>
      </c>
      <c r="AX416" s="36" t="s">
        <v>691</v>
      </c>
      <c r="AY416" s="36">
        <v>2</v>
      </c>
      <c r="AZ416" s="36" t="s">
        <v>141</v>
      </c>
      <c r="BA416" s="36">
        <v>2006</v>
      </c>
      <c r="BH416" s="38"/>
      <c r="BI416" s="36" t="s">
        <v>472</v>
      </c>
      <c r="BJ416" s="36" t="s">
        <v>393</v>
      </c>
      <c r="BL416" s="36" t="s">
        <v>393</v>
      </c>
      <c r="BU416" s="36" t="s">
        <v>305</v>
      </c>
      <c r="BV416" s="36" t="s">
        <v>302</v>
      </c>
      <c r="BW416" s="36">
        <v>415</v>
      </c>
    </row>
    <row r="417" spans="1:80" s="16" customFormat="1">
      <c r="A417" s="14" t="s">
        <v>386</v>
      </c>
      <c r="B417" s="14"/>
      <c r="C417" s="14" t="s">
        <v>385</v>
      </c>
      <c r="D417" s="14">
        <v>9.0667000000000009</v>
      </c>
      <c r="E417" s="14">
        <v>123.83329999999999</v>
      </c>
      <c r="F417" s="14">
        <v>0.22500000000000001</v>
      </c>
      <c r="G417" s="14">
        <v>1982</v>
      </c>
      <c r="H417" s="14">
        <v>1985</v>
      </c>
      <c r="I417" s="14">
        <v>1992</v>
      </c>
      <c r="J417" s="14">
        <v>7</v>
      </c>
      <c r="K417" s="14"/>
      <c r="L417" s="14"/>
      <c r="M417" s="14"/>
      <c r="N417" s="14"/>
      <c r="O417" s="14"/>
      <c r="P417" s="14"/>
      <c r="Q417" s="14" t="s">
        <v>253</v>
      </c>
      <c r="R417" s="14"/>
      <c r="S417" s="14"/>
      <c r="T417" s="14"/>
      <c r="U417" s="14"/>
      <c r="V417" s="14" t="s">
        <v>634</v>
      </c>
      <c r="W417" s="14" t="s">
        <v>439</v>
      </c>
      <c r="X417" s="14"/>
      <c r="Y417" s="14"/>
      <c r="Z417" s="14"/>
      <c r="AA417" s="14">
        <v>27.6</v>
      </c>
      <c r="AB417" s="14">
        <v>23.95</v>
      </c>
      <c r="AC417" s="14">
        <v>0.86775362318840576</v>
      </c>
      <c r="AD417" s="15"/>
      <c r="AE417" s="14"/>
      <c r="AF417" s="14"/>
      <c r="AG417" s="14"/>
      <c r="AH417" s="14"/>
      <c r="AI417" s="14"/>
      <c r="AJ417" s="15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3" t="s">
        <v>254</v>
      </c>
      <c r="AX417" s="14" t="s">
        <v>923</v>
      </c>
      <c r="AY417" s="14">
        <v>19</v>
      </c>
      <c r="AZ417" s="14"/>
      <c r="BA417" s="14">
        <v>2003</v>
      </c>
      <c r="BB417" s="14"/>
      <c r="BC417" s="14"/>
      <c r="BD417" s="14"/>
      <c r="BE417" s="14"/>
      <c r="BF417" s="14"/>
      <c r="BG417" s="14"/>
      <c r="BH417" s="15"/>
      <c r="BI417" s="14" t="s">
        <v>471</v>
      </c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 t="s">
        <v>302</v>
      </c>
      <c r="BW417" s="36">
        <v>416</v>
      </c>
      <c r="BX417" s="3"/>
      <c r="BY417" s="3"/>
      <c r="BZ417" s="3"/>
      <c r="CA417" s="3"/>
      <c r="CB417" s="3"/>
    </row>
    <row r="418" spans="1:80" s="14" customFormat="1">
      <c r="A418" s="14" t="s">
        <v>386</v>
      </c>
      <c r="C418" s="14" t="s">
        <v>385</v>
      </c>
      <c r="D418" s="14">
        <v>9.0667000000000009</v>
      </c>
      <c r="E418" s="14">
        <v>123.83329999999999</v>
      </c>
      <c r="F418" s="14">
        <v>0.22500000000000001</v>
      </c>
      <c r="G418" s="14">
        <v>1982</v>
      </c>
      <c r="H418" s="14">
        <v>1985</v>
      </c>
      <c r="I418" s="14">
        <v>1992</v>
      </c>
      <c r="J418" s="14">
        <v>7</v>
      </c>
      <c r="Q418" s="14" t="s">
        <v>161</v>
      </c>
      <c r="V418" s="14" t="s">
        <v>634</v>
      </c>
      <c r="W418" s="14" t="s">
        <v>439</v>
      </c>
      <c r="X418" s="14" t="s">
        <v>195</v>
      </c>
      <c r="Y418" s="14">
        <v>5.0999999999999996</v>
      </c>
      <c r="Z418" s="14">
        <v>12.2</v>
      </c>
      <c r="AA418" s="14">
        <v>10</v>
      </c>
      <c r="AB418" s="14">
        <v>12.5</v>
      </c>
      <c r="AC418" s="46">
        <v>0.52254098360655743</v>
      </c>
      <c r="AD418" s="15"/>
      <c r="AJ418" s="15"/>
      <c r="AW418" s="13" t="s">
        <v>254</v>
      </c>
      <c r="AX418" s="14" t="s">
        <v>923</v>
      </c>
      <c r="AY418" s="14">
        <v>19</v>
      </c>
      <c r="AZ418" s="14" t="s">
        <v>256</v>
      </c>
      <c r="BA418" s="14">
        <v>2003</v>
      </c>
      <c r="BH418" s="15"/>
      <c r="BI418" s="14" t="s">
        <v>471</v>
      </c>
      <c r="BM418" s="14" t="s">
        <v>393</v>
      </c>
      <c r="BP418" s="14" t="s">
        <v>393</v>
      </c>
      <c r="BU418" s="14" t="s">
        <v>304</v>
      </c>
      <c r="BV418" s="14" t="s">
        <v>302</v>
      </c>
      <c r="BW418" s="36">
        <v>417</v>
      </c>
      <c r="BX418" s="3"/>
      <c r="BY418" s="3"/>
      <c r="BZ418" s="3"/>
      <c r="CA418" s="3"/>
      <c r="CB418" s="3"/>
    </row>
    <row r="419" spans="1:80" s="14" customFormat="1">
      <c r="A419" s="14" t="s">
        <v>386</v>
      </c>
      <c r="C419" s="14" t="s">
        <v>385</v>
      </c>
      <c r="D419" s="14">
        <v>9.0667000000000009</v>
      </c>
      <c r="E419" s="14">
        <v>123.83329999999999</v>
      </c>
      <c r="F419" s="14">
        <v>0.22500000000000001</v>
      </c>
      <c r="G419" s="14">
        <v>1982</v>
      </c>
      <c r="H419" s="14">
        <v>1985</v>
      </c>
      <c r="I419" s="14">
        <v>1992</v>
      </c>
      <c r="J419" s="14">
        <v>7</v>
      </c>
      <c r="O419" s="14">
        <v>126</v>
      </c>
      <c r="Q419" s="14" t="s">
        <v>257</v>
      </c>
      <c r="Z419" s="14">
        <v>2142</v>
      </c>
      <c r="AB419" s="14">
        <v>5214</v>
      </c>
      <c r="AC419" s="14">
        <v>2.4341736694677869</v>
      </c>
      <c r="AD419" s="15"/>
      <c r="AJ419" s="15"/>
      <c r="AR419" s="14">
        <v>44</v>
      </c>
      <c r="AT419" s="14">
        <v>56</v>
      </c>
      <c r="AU419" s="14">
        <v>1.2727272727272727</v>
      </c>
      <c r="AW419" s="13" t="s">
        <v>254</v>
      </c>
      <c r="AX419" s="14" t="s">
        <v>923</v>
      </c>
      <c r="AY419" s="14">
        <v>19</v>
      </c>
      <c r="AZ419" s="14" t="s">
        <v>259</v>
      </c>
      <c r="BA419" s="14">
        <v>2003</v>
      </c>
      <c r="BH419" s="15"/>
      <c r="BI419" s="14" t="s">
        <v>471</v>
      </c>
      <c r="BV419" s="14" t="s">
        <v>301</v>
      </c>
      <c r="BW419" s="36">
        <v>418</v>
      </c>
      <c r="BX419" s="3"/>
      <c r="BY419" s="3"/>
      <c r="BZ419" s="3"/>
      <c r="CA419" s="3"/>
      <c r="CB419" s="3"/>
    </row>
    <row r="420" spans="1:80" s="16" customFormat="1">
      <c r="A420" s="16" t="s">
        <v>386</v>
      </c>
      <c r="C420" s="16" t="s">
        <v>385</v>
      </c>
      <c r="D420" s="16">
        <v>9.0667000000000009</v>
      </c>
      <c r="E420" s="16">
        <v>123.83329999999999</v>
      </c>
      <c r="F420" s="16">
        <v>0.22500000000000001</v>
      </c>
      <c r="G420" s="16">
        <v>1982</v>
      </c>
      <c r="H420" s="16">
        <v>1985</v>
      </c>
      <c r="I420" s="16">
        <v>1992</v>
      </c>
      <c r="J420" s="16">
        <v>7</v>
      </c>
      <c r="O420" s="16" t="s">
        <v>115</v>
      </c>
      <c r="Q420" s="16" t="s">
        <v>651</v>
      </c>
      <c r="R420" s="16" t="s">
        <v>521</v>
      </c>
      <c r="T420" s="16" t="s">
        <v>393</v>
      </c>
      <c r="AC420" s="16">
        <v>1.27482275875425</v>
      </c>
      <c r="AD420" s="17"/>
      <c r="AJ420" s="17"/>
      <c r="AU420" s="16">
        <v>1.2727272727272727</v>
      </c>
      <c r="AW420" s="18" t="s">
        <v>254</v>
      </c>
      <c r="AY420" s="16">
        <v>19</v>
      </c>
      <c r="BA420" s="16">
        <v>2003</v>
      </c>
      <c r="BH420" s="17"/>
      <c r="BI420" s="16" t="s">
        <v>471</v>
      </c>
      <c r="BL420" s="16" t="s">
        <v>393</v>
      </c>
      <c r="BM420" s="16" t="s">
        <v>393</v>
      </c>
      <c r="BW420" s="36">
        <v>419</v>
      </c>
    </row>
    <row r="421" spans="1:80" s="14" customFormat="1">
      <c r="A421" s="14" t="s">
        <v>395</v>
      </c>
      <c r="C421" s="14" t="s">
        <v>385</v>
      </c>
      <c r="D421" s="14">
        <v>9.5167000000000002</v>
      </c>
      <c r="E421" s="14">
        <v>123.6833</v>
      </c>
      <c r="F421" s="14">
        <v>0.08</v>
      </c>
      <c r="G421" s="14">
        <v>1986</v>
      </c>
      <c r="H421" s="14">
        <v>1986</v>
      </c>
      <c r="I421" s="14">
        <v>1999</v>
      </c>
      <c r="J421" s="14">
        <v>13</v>
      </c>
      <c r="Q421" s="14" t="s">
        <v>253</v>
      </c>
      <c r="V421" s="14" t="s">
        <v>634</v>
      </c>
      <c r="W421" s="14" t="s">
        <v>439</v>
      </c>
      <c r="AA421" s="14">
        <v>6.7</v>
      </c>
      <c r="AB421" s="14">
        <v>6.3</v>
      </c>
      <c r="AC421" s="14">
        <v>0.94029850746268651</v>
      </c>
      <c r="AD421" s="15"/>
      <c r="AJ421" s="15"/>
      <c r="AW421" s="13" t="s">
        <v>254</v>
      </c>
      <c r="AX421" s="14" t="s">
        <v>923</v>
      </c>
      <c r="AY421" s="14">
        <v>19</v>
      </c>
      <c r="BA421" s="14">
        <v>2003</v>
      </c>
      <c r="BH421" s="15"/>
      <c r="BI421" s="14" t="s">
        <v>471</v>
      </c>
      <c r="BV421" s="14" t="s">
        <v>302</v>
      </c>
      <c r="BW421" s="36">
        <v>420</v>
      </c>
      <c r="BX421" s="3"/>
      <c r="BY421" s="3"/>
      <c r="BZ421" s="3"/>
      <c r="CA421" s="3"/>
      <c r="CB421" s="3"/>
    </row>
    <row r="422" spans="1:80" s="14" customFormat="1">
      <c r="A422" s="14" t="s">
        <v>395</v>
      </c>
      <c r="C422" s="14" t="s">
        <v>385</v>
      </c>
      <c r="D422" s="14">
        <v>9.5167000000000002</v>
      </c>
      <c r="E422" s="14">
        <v>123.6833</v>
      </c>
      <c r="F422" s="14">
        <v>0.08</v>
      </c>
      <c r="G422" s="14">
        <v>1986</v>
      </c>
      <c r="H422" s="14">
        <v>1986</v>
      </c>
      <c r="I422" s="14">
        <v>1999</v>
      </c>
      <c r="J422" s="14">
        <v>13</v>
      </c>
      <c r="Q422" s="14" t="s">
        <v>161</v>
      </c>
      <c r="V422" s="14" t="s">
        <v>634</v>
      </c>
      <c r="W422" s="14" t="s">
        <v>439</v>
      </c>
      <c r="X422" s="14" t="s">
        <v>195</v>
      </c>
      <c r="Y422" s="14">
        <v>8.35</v>
      </c>
      <c r="Z422" s="14">
        <v>8.0500000000000007</v>
      </c>
      <c r="AA422" s="14">
        <v>6.85</v>
      </c>
      <c r="AB422" s="14">
        <v>9.75</v>
      </c>
      <c r="AC422" s="46">
        <v>1.4764020492360701</v>
      </c>
      <c r="AD422" s="15"/>
      <c r="AJ422" s="15"/>
      <c r="AW422" s="13" t="s">
        <v>254</v>
      </c>
      <c r="AX422" s="14" t="s">
        <v>923</v>
      </c>
      <c r="AY422" s="14">
        <v>19</v>
      </c>
      <c r="AZ422" s="14" t="s">
        <v>256</v>
      </c>
      <c r="BA422" s="14">
        <v>2003</v>
      </c>
      <c r="BH422" s="15"/>
      <c r="BI422" s="14" t="s">
        <v>471</v>
      </c>
      <c r="BM422" s="14" t="s">
        <v>393</v>
      </c>
      <c r="BP422" s="14" t="s">
        <v>393</v>
      </c>
      <c r="BU422" s="14" t="s">
        <v>304</v>
      </c>
      <c r="BV422" s="14" t="s">
        <v>302</v>
      </c>
      <c r="BW422" s="36">
        <v>421</v>
      </c>
      <c r="BX422" s="3"/>
      <c r="BY422" s="3"/>
      <c r="BZ422" s="3"/>
      <c r="CA422" s="3"/>
      <c r="CB422" s="3"/>
    </row>
    <row r="423" spans="1:80" s="14" customFormat="1">
      <c r="A423" s="14" t="s">
        <v>395</v>
      </c>
      <c r="C423" s="14" t="s">
        <v>385</v>
      </c>
      <c r="D423" s="14">
        <v>9.5167000000000002</v>
      </c>
      <c r="E423" s="14">
        <v>123.6833</v>
      </c>
      <c r="F423" s="14">
        <v>0.08</v>
      </c>
      <c r="G423" s="14">
        <v>1986</v>
      </c>
      <c r="H423" s="14">
        <v>1986</v>
      </c>
      <c r="I423" s="14">
        <v>1999</v>
      </c>
      <c r="J423" s="14">
        <v>13</v>
      </c>
      <c r="O423" s="14">
        <v>126</v>
      </c>
      <c r="Q423" s="14" t="s">
        <v>257</v>
      </c>
      <c r="Y423" s="14">
        <v>4778</v>
      </c>
      <c r="Z423" s="14">
        <v>4200</v>
      </c>
      <c r="AA423" s="14">
        <v>3314</v>
      </c>
      <c r="AB423" s="14">
        <v>4200</v>
      </c>
      <c r="AC423" s="46">
        <v>1.4417622208811105</v>
      </c>
      <c r="AD423" s="15"/>
      <c r="AJ423" s="15"/>
      <c r="AQ423" s="14">
        <v>54.1</v>
      </c>
      <c r="AR423" s="14">
        <v>56.9</v>
      </c>
      <c r="AS423" s="14">
        <v>46.2</v>
      </c>
      <c r="AT423" s="14">
        <v>53.6</v>
      </c>
      <c r="AU423" s="46">
        <v>1.1030820380556761</v>
      </c>
      <c r="AW423" s="13" t="s">
        <v>254</v>
      </c>
      <c r="AX423" s="14" t="s">
        <v>923</v>
      </c>
      <c r="AY423" s="14">
        <v>19</v>
      </c>
      <c r="AZ423" s="14" t="s">
        <v>259</v>
      </c>
      <c r="BA423" s="14">
        <v>2003</v>
      </c>
      <c r="BH423" s="15"/>
      <c r="BI423" s="14" t="s">
        <v>471</v>
      </c>
      <c r="BM423" s="14" t="s">
        <v>393</v>
      </c>
      <c r="BV423" s="14" t="s">
        <v>301</v>
      </c>
      <c r="BW423" s="36">
        <v>422</v>
      </c>
      <c r="BX423" s="3"/>
      <c r="BY423" s="3"/>
      <c r="BZ423" s="3"/>
      <c r="CA423" s="3"/>
      <c r="CB423" s="3"/>
    </row>
    <row r="424" spans="1:80" s="14" customFormat="1">
      <c r="A424" s="16" t="s">
        <v>395</v>
      </c>
      <c r="B424" s="16"/>
      <c r="C424" s="16" t="s">
        <v>385</v>
      </c>
      <c r="D424" s="16">
        <v>9.5167000000000002</v>
      </c>
      <c r="E424" s="16">
        <v>123.6833</v>
      </c>
      <c r="F424" s="16">
        <v>0.08</v>
      </c>
      <c r="G424" s="16">
        <v>1986</v>
      </c>
      <c r="H424" s="16">
        <v>1986</v>
      </c>
      <c r="I424" s="16">
        <v>1999</v>
      </c>
      <c r="J424" s="16">
        <v>13</v>
      </c>
      <c r="K424" s="16"/>
      <c r="L424" s="16"/>
      <c r="M424" s="16"/>
      <c r="N424" s="16"/>
      <c r="O424" s="16" t="s">
        <v>115</v>
      </c>
      <c r="P424" s="16"/>
      <c r="Q424" s="16" t="s">
        <v>651</v>
      </c>
      <c r="R424" s="16" t="s">
        <v>521</v>
      </c>
      <c r="S424" s="16"/>
      <c r="T424" s="16" t="s">
        <v>393</v>
      </c>
      <c r="U424" s="16"/>
      <c r="V424" s="16"/>
      <c r="W424" s="16"/>
      <c r="X424" s="16"/>
      <c r="Y424" s="16"/>
      <c r="Z424" s="16"/>
      <c r="AA424" s="16"/>
      <c r="AB424" s="16"/>
      <c r="AC424" s="16">
        <v>1.2861542591932891</v>
      </c>
      <c r="AD424" s="17"/>
      <c r="AE424" s="16"/>
      <c r="AF424" s="16"/>
      <c r="AG424" s="16"/>
      <c r="AH424" s="16"/>
      <c r="AI424" s="16"/>
      <c r="AJ424" s="17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58">
        <v>1.1030820380556761</v>
      </c>
      <c r="AV424" s="16"/>
      <c r="AW424" s="18" t="s">
        <v>254</v>
      </c>
      <c r="AX424" s="16"/>
      <c r="AY424" s="16">
        <v>19</v>
      </c>
      <c r="AZ424" s="16"/>
      <c r="BA424" s="16">
        <v>2003</v>
      </c>
      <c r="BB424" s="16"/>
      <c r="BC424" s="16"/>
      <c r="BD424" s="16"/>
      <c r="BE424" s="16"/>
      <c r="BF424" s="16"/>
      <c r="BG424" s="16"/>
      <c r="BH424" s="17"/>
      <c r="BI424" s="16" t="s">
        <v>471</v>
      </c>
      <c r="BJ424" s="16"/>
      <c r="BK424" s="16"/>
      <c r="BL424" s="16" t="s">
        <v>393</v>
      </c>
      <c r="BM424" s="16" t="s">
        <v>393</v>
      </c>
      <c r="BN424" s="16"/>
      <c r="BO424" s="16"/>
      <c r="BP424" s="16"/>
      <c r="BQ424" s="16"/>
      <c r="BR424" s="16"/>
      <c r="BS424" s="16"/>
      <c r="BT424" s="16"/>
      <c r="BU424" s="16"/>
      <c r="BV424" s="16"/>
      <c r="BW424" s="36">
        <v>423</v>
      </c>
    </row>
    <row r="425" spans="1:80" s="14" customFormat="1">
      <c r="A425" s="14" t="s">
        <v>255</v>
      </c>
      <c r="C425" s="14" t="s">
        <v>385</v>
      </c>
      <c r="D425" s="14">
        <v>9.49</v>
      </c>
      <c r="E425" s="14">
        <v>123.92</v>
      </c>
      <c r="F425" s="14">
        <v>0.3</v>
      </c>
      <c r="G425" s="14">
        <v>1985</v>
      </c>
      <c r="H425" s="14">
        <v>1985</v>
      </c>
      <c r="I425" s="14">
        <v>1999</v>
      </c>
      <c r="Q425" s="14" t="s">
        <v>253</v>
      </c>
      <c r="V425" s="14" t="s">
        <v>634</v>
      </c>
      <c r="W425" s="14" t="s">
        <v>439</v>
      </c>
      <c r="AA425" s="14">
        <v>15</v>
      </c>
      <c r="AB425" s="14">
        <v>11.5</v>
      </c>
      <c r="AC425" s="14">
        <v>0.76666666666666672</v>
      </c>
      <c r="AD425" s="15"/>
      <c r="AJ425" s="15"/>
      <c r="AW425" s="13" t="s">
        <v>254</v>
      </c>
      <c r="AX425" s="14" t="s">
        <v>923</v>
      </c>
      <c r="AY425" s="14">
        <v>19</v>
      </c>
      <c r="BA425" s="14">
        <v>2003</v>
      </c>
      <c r="BH425" s="15"/>
      <c r="BI425" s="14" t="s">
        <v>471</v>
      </c>
      <c r="BV425" s="14" t="s">
        <v>302</v>
      </c>
      <c r="BW425" s="36">
        <v>424</v>
      </c>
      <c r="BX425" s="3"/>
      <c r="BY425" s="3"/>
      <c r="BZ425" s="3"/>
      <c r="CA425" s="3"/>
      <c r="CB425" s="3"/>
    </row>
    <row r="426" spans="1:80" s="14" customFormat="1">
      <c r="A426" s="14" t="s">
        <v>255</v>
      </c>
      <c r="C426" s="14" t="s">
        <v>385</v>
      </c>
      <c r="D426" s="14">
        <v>9.49</v>
      </c>
      <c r="E426" s="14">
        <v>123.92</v>
      </c>
      <c r="F426" s="14">
        <v>0.3</v>
      </c>
      <c r="G426" s="14">
        <v>1985</v>
      </c>
      <c r="H426" s="14">
        <v>1985</v>
      </c>
      <c r="I426" s="14">
        <v>1999</v>
      </c>
      <c r="Q426" s="14" t="s">
        <v>161</v>
      </c>
      <c r="V426" s="14" t="s">
        <v>634</v>
      </c>
      <c r="W426" s="14" t="s">
        <v>439</v>
      </c>
      <c r="X426" s="14" t="s">
        <v>195</v>
      </c>
      <c r="Y426" s="14">
        <v>4</v>
      </c>
      <c r="Z426" s="14">
        <v>5.4</v>
      </c>
      <c r="AA426" s="14">
        <v>5</v>
      </c>
      <c r="AB426" s="14">
        <v>4.75</v>
      </c>
      <c r="AC426" s="46">
        <v>0.70370370370370372</v>
      </c>
      <c r="AD426" s="15"/>
      <c r="AJ426" s="15"/>
      <c r="AW426" s="13" t="s">
        <v>254</v>
      </c>
      <c r="AX426" s="14" t="s">
        <v>923</v>
      </c>
      <c r="AY426" s="14">
        <v>19</v>
      </c>
      <c r="AZ426" s="14" t="s">
        <v>256</v>
      </c>
      <c r="BA426" s="14">
        <v>2003</v>
      </c>
      <c r="BH426" s="15"/>
      <c r="BI426" s="14" t="s">
        <v>471</v>
      </c>
      <c r="BM426" s="14" t="s">
        <v>393</v>
      </c>
      <c r="BP426" s="14" t="s">
        <v>393</v>
      </c>
      <c r="BU426" s="14" t="s">
        <v>304</v>
      </c>
      <c r="BV426" s="14" t="s">
        <v>302</v>
      </c>
      <c r="BW426" s="36">
        <v>425</v>
      </c>
      <c r="BX426" s="3"/>
      <c r="BY426" s="3"/>
      <c r="BZ426" s="3"/>
      <c r="CA426" s="3"/>
      <c r="CB426" s="3"/>
    </row>
    <row r="427" spans="1:80" s="14" customFormat="1">
      <c r="A427" s="14" t="s">
        <v>255</v>
      </c>
      <c r="C427" s="14" t="s">
        <v>385</v>
      </c>
      <c r="D427" s="14">
        <v>9.49</v>
      </c>
      <c r="E427" s="14">
        <v>123.92</v>
      </c>
      <c r="F427" s="14">
        <v>0.3</v>
      </c>
      <c r="G427" s="14">
        <v>1985</v>
      </c>
      <c r="H427" s="14">
        <v>1985</v>
      </c>
      <c r="I427" s="14">
        <v>1999</v>
      </c>
      <c r="O427" s="14">
        <v>126</v>
      </c>
      <c r="Q427" s="14" t="s">
        <v>257</v>
      </c>
      <c r="Y427" s="14">
        <v>2571</v>
      </c>
      <c r="Z427" s="14">
        <v>2500</v>
      </c>
      <c r="AA427" s="14">
        <v>810</v>
      </c>
      <c r="AB427" s="14">
        <v>2476</v>
      </c>
      <c r="AC427" s="46">
        <v>3.1436029629629627</v>
      </c>
      <c r="AD427" s="15"/>
      <c r="AJ427" s="15"/>
      <c r="AQ427" s="14">
        <v>40.9</v>
      </c>
      <c r="AR427" s="14">
        <v>47.3</v>
      </c>
      <c r="AS427" s="14">
        <v>33.200000000000003</v>
      </c>
      <c r="AT427" s="14">
        <v>43.6</v>
      </c>
      <c r="AU427" s="46">
        <v>1.1355612725744415</v>
      </c>
      <c r="AW427" s="13" t="s">
        <v>254</v>
      </c>
      <c r="AX427" s="14" t="s">
        <v>923</v>
      </c>
      <c r="AY427" s="14">
        <v>19</v>
      </c>
      <c r="AZ427" s="14" t="s">
        <v>259</v>
      </c>
      <c r="BA427" s="14">
        <v>2003</v>
      </c>
      <c r="BH427" s="15"/>
      <c r="BI427" s="14" t="s">
        <v>471</v>
      </c>
      <c r="BM427" s="14" t="s">
        <v>393</v>
      </c>
      <c r="BV427" s="14" t="s">
        <v>301</v>
      </c>
      <c r="BW427" s="36">
        <v>426</v>
      </c>
      <c r="BX427" s="3"/>
      <c r="BY427" s="3"/>
      <c r="BZ427" s="3"/>
      <c r="CA427" s="3"/>
      <c r="CB427" s="3"/>
    </row>
    <row r="428" spans="1:80" s="14" customFormat="1" ht="9.75" customHeight="1">
      <c r="A428" s="16" t="s">
        <v>255</v>
      </c>
      <c r="B428" s="16"/>
      <c r="C428" s="16" t="s">
        <v>385</v>
      </c>
      <c r="D428" s="16">
        <v>9.49</v>
      </c>
      <c r="E428" s="16">
        <v>123.92</v>
      </c>
      <c r="F428" s="16">
        <v>0.3</v>
      </c>
      <c r="G428" s="16">
        <v>1985</v>
      </c>
      <c r="H428" s="16">
        <v>1985</v>
      </c>
      <c r="I428" s="16">
        <v>1999</v>
      </c>
      <c r="J428" s="16"/>
      <c r="K428" s="16"/>
      <c r="L428" s="16"/>
      <c r="M428" s="16"/>
      <c r="N428" s="16"/>
      <c r="O428" s="16" t="s">
        <v>115</v>
      </c>
      <c r="P428" s="16"/>
      <c r="Q428" s="16" t="s">
        <v>651</v>
      </c>
      <c r="R428" s="16" t="s">
        <v>521</v>
      </c>
      <c r="S428" s="16"/>
      <c r="T428" s="16" t="s">
        <v>393</v>
      </c>
      <c r="U428" s="16"/>
      <c r="V428" s="16"/>
      <c r="W428" s="16"/>
      <c r="X428" s="16"/>
      <c r="Y428" s="16"/>
      <c r="Z428" s="16"/>
      <c r="AA428" s="16"/>
      <c r="AB428" s="16"/>
      <c r="AC428" s="16">
        <v>1.5379911111111111</v>
      </c>
      <c r="AD428" s="17"/>
      <c r="AE428" s="16"/>
      <c r="AF428" s="16"/>
      <c r="AG428" s="16"/>
      <c r="AH428" s="16"/>
      <c r="AI428" s="16"/>
      <c r="AJ428" s="17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58">
        <v>1.1355612725744415</v>
      </c>
      <c r="AV428" s="16"/>
      <c r="AW428" s="18" t="s">
        <v>254</v>
      </c>
      <c r="AX428" s="16"/>
      <c r="AY428" s="16">
        <v>19</v>
      </c>
      <c r="AZ428" s="16"/>
      <c r="BA428" s="16">
        <v>2003</v>
      </c>
      <c r="BB428" s="16"/>
      <c r="BC428" s="16"/>
      <c r="BD428" s="16"/>
      <c r="BE428" s="16"/>
      <c r="BF428" s="16"/>
      <c r="BG428" s="16"/>
      <c r="BH428" s="17"/>
      <c r="BI428" s="16" t="s">
        <v>471</v>
      </c>
      <c r="BJ428" s="16"/>
      <c r="BK428" s="16"/>
      <c r="BL428" s="16" t="s">
        <v>393</v>
      </c>
      <c r="BM428" s="16" t="s">
        <v>393</v>
      </c>
      <c r="BN428" s="16"/>
      <c r="BO428" s="16"/>
      <c r="BP428" s="16"/>
      <c r="BQ428" s="16"/>
      <c r="BR428" s="16"/>
      <c r="BS428" s="16"/>
      <c r="BT428" s="16"/>
      <c r="BU428" s="16"/>
      <c r="BV428" s="16"/>
      <c r="BW428" s="36">
        <v>427</v>
      </c>
    </row>
    <row r="429" spans="1:80" s="14" customFormat="1">
      <c r="A429" s="14" t="s">
        <v>263</v>
      </c>
      <c r="B429" s="13" t="s">
        <v>262</v>
      </c>
      <c r="C429" s="14" t="s">
        <v>498</v>
      </c>
      <c r="D429" s="14">
        <v>-22.116666666666667</v>
      </c>
      <c r="E429" s="14">
        <v>113.86666666666666</v>
      </c>
      <c r="F429" s="14">
        <v>13.49</v>
      </c>
      <c r="G429" s="14">
        <v>1991</v>
      </c>
      <c r="H429" s="14">
        <v>1991</v>
      </c>
      <c r="I429" s="14">
        <v>2000</v>
      </c>
      <c r="J429" s="14">
        <v>9</v>
      </c>
      <c r="Q429" s="14" t="s">
        <v>443</v>
      </c>
      <c r="R429" s="14" t="s">
        <v>266</v>
      </c>
      <c r="X429" s="14" t="s">
        <v>399</v>
      </c>
      <c r="AA429" s="14">
        <v>6.9</v>
      </c>
      <c r="AB429" s="14">
        <v>24.1</v>
      </c>
      <c r="AC429" s="14">
        <v>3.4927536231884058</v>
      </c>
      <c r="AD429" s="15"/>
      <c r="AG429" s="14">
        <v>4.2</v>
      </c>
      <c r="AH429" s="14">
        <v>8.9</v>
      </c>
      <c r="AI429" s="14">
        <v>2.1190476190476191</v>
      </c>
      <c r="AJ429" s="15"/>
      <c r="AM429" s="14">
        <v>15</v>
      </c>
      <c r="AN429" s="14">
        <v>20</v>
      </c>
      <c r="AO429" s="14">
        <v>1.3333333333333333</v>
      </c>
      <c r="AW429" s="13" t="s">
        <v>261</v>
      </c>
      <c r="AX429" s="14" t="s">
        <v>718</v>
      </c>
      <c r="AY429" s="14">
        <v>1</v>
      </c>
      <c r="AZ429" s="14" t="s">
        <v>269</v>
      </c>
      <c r="BA429" s="14">
        <v>2003</v>
      </c>
      <c r="BH429" s="15"/>
      <c r="BI429" s="14" t="s">
        <v>471</v>
      </c>
      <c r="BV429" s="14" t="s">
        <v>301</v>
      </c>
      <c r="BW429" s="36">
        <v>428</v>
      </c>
      <c r="BX429" s="3"/>
      <c r="BY429" s="3"/>
      <c r="BZ429" s="3"/>
      <c r="CA429" s="3"/>
      <c r="CB429" s="3"/>
    </row>
    <row r="430" spans="1:80" s="16" customFormat="1">
      <c r="A430" s="14" t="s">
        <v>263</v>
      </c>
      <c r="B430" s="13" t="s">
        <v>262</v>
      </c>
      <c r="C430" s="14" t="s">
        <v>498</v>
      </c>
      <c r="D430" s="14">
        <v>-22.116666666666667</v>
      </c>
      <c r="E430" s="14">
        <v>113.86666666666666</v>
      </c>
      <c r="F430" s="14">
        <v>13.49</v>
      </c>
      <c r="G430" s="14">
        <v>1991</v>
      </c>
      <c r="H430" s="14">
        <v>1991</v>
      </c>
      <c r="I430" s="14">
        <v>2000</v>
      </c>
      <c r="J430" s="14">
        <v>9</v>
      </c>
      <c r="K430" s="14"/>
      <c r="L430" s="14"/>
      <c r="M430" s="14"/>
      <c r="N430" s="14"/>
      <c r="O430" s="14"/>
      <c r="P430" s="14"/>
      <c r="Q430" s="14" t="s">
        <v>442</v>
      </c>
      <c r="R430" s="14" t="s">
        <v>266</v>
      </c>
      <c r="S430" s="14"/>
      <c r="T430" s="14"/>
      <c r="U430" s="14"/>
      <c r="V430" s="14"/>
      <c r="W430" s="14"/>
      <c r="X430" s="14" t="s">
        <v>399</v>
      </c>
      <c r="Y430" s="14"/>
      <c r="Z430" s="14"/>
      <c r="AA430" s="14">
        <v>2.9</v>
      </c>
      <c r="AB430" s="14">
        <v>4.0999999999999996</v>
      </c>
      <c r="AC430" s="14">
        <v>1.4137931034482758</v>
      </c>
      <c r="AD430" s="15"/>
      <c r="AE430" s="14"/>
      <c r="AF430" s="14"/>
      <c r="AG430" s="14"/>
      <c r="AH430" s="14"/>
      <c r="AI430" s="14"/>
      <c r="AJ430" s="15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3" t="s">
        <v>261</v>
      </c>
      <c r="AX430" s="14" t="s">
        <v>718</v>
      </c>
      <c r="AY430" s="14">
        <v>1</v>
      </c>
      <c r="AZ430" s="14" t="s">
        <v>269</v>
      </c>
      <c r="BA430" s="14">
        <v>2003</v>
      </c>
      <c r="BB430" s="14"/>
      <c r="BC430" s="14"/>
      <c r="BD430" s="14"/>
      <c r="BE430" s="14"/>
      <c r="BF430" s="14"/>
      <c r="BG430" s="14"/>
      <c r="BH430" s="15"/>
      <c r="BI430" s="14" t="s">
        <v>471</v>
      </c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 t="s">
        <v>301</v>
      </c>
      <c r="BW430" s="36">
        <v>429</v>
      </c>
      <c r="BX430" s="3"/>
      <c r="BY430" s="3"/>
      <c r="BZ430" s="3"/>
      <c r="CA430" s="3"/>
      <c r="CB430" s="3"/>
    </row>
    <row r="431" spans="1:80" s="14" customFormat="1">
      <c r="A431" s="14" t="s">
        <v>263</v>
      </c>
      <c r="B431" s="13" t="s">
        <v>262</v>
      </c>
      <c r="C431" s="14" t="s">
        <v>498</v>
      </c>
      <c r="D431" s="14">
        <v>-22.116666666666667</v>
      </c>
      <c r="E431" s="14">
        <v>113.86666666666666</v>
      </c>
      <c r="F431" s="14">
        <v>13.49</v>
      </c>
      <c r="G431" s="14">
        <v>1991</v>
      </c>
      <c r="H431" s="14">
        <v>1991</v>
      </c>
      <c r="I431" s="14">
        <v>2000</v>
      </c>
      <c r="J431" s="14">
        <v>9</v>
      </c>
      <c r="Q431" s="14" t="s">
        <v>1052</v>
      </c>
      <c r="R431" s="14" t="s">
        <v>266</v>
      </c>
      <c r="X431" s="14" t="s">
        <v>399</v>
      </c>
      <c r="AA431" s="14">
        <v>0.6</v>
      </c>
      <c r="AB431" s="14">
        <v>0.7</v>
      </c>
      <c r="AC431" s="14">
        <v>1.1666666666666667</v>
      </c>
      <c r="AD431" s="15"/>
      <c r="AJ431" s="15"/>
      <c r="AW431" s="13" t="s">
        <v>261</v>
      </c>
      <c r="AX431" s="14" t="s">
        <v>718</v>
      </c>
      <c r="AY431" s="14">
        <v>1</v>
      </c>
      <c r="AZ431" s="14" t="s">
        <v>269</v>
      </c>
      <c r="BA431" s="14">
        <v>2003</v>
      </c>
      <c r="BH431" s="15"/>
      <c r="BI431" s="14" t="s">
        <v>471</v>
      </c>
      <c r="BV431" s="14" t="s">
        <v>301</v>
      </c>
      <c r="BW431" s="36">
        <v>430</v>
      </c>
      <c r="BX431" s="3"/>
      <c r="BY431" s="3"/>
      <c r="BZ431" s="3"/>
      <c r="CA431" s="3"/>
      <c r="CB431" s="3"/>
    </row>
    <row r="432" spans="1:80" s="14" customFormat="1">
      <c r="A432" s="14" t="s">
        <v>263</v>
      </c>
      <c r="B432" s="13" t="s">
        <v>262</v>
      </c>
      <c r="C432" s="14" t="s">
        <v>498</v>
      </c>
      <c r="D432" s="14">
        <v>-22.116666666666667</v>
      </c>
      <c r="E432" s="14">
        <v>113.86666666666666</v>
      </c>
      <c r="F432" s="14">
        <v>13.49</v>
      </c>
      <c r="G432" s="14">
        <v>1991</v>
      </c>
      <c r="H432" s="14">
        <v>1991</v>
      </c>
      <c r="I432" s="14">
        <v>2000</v>
      </c>
      <c r="J432" s="14">
        <v>9</v>
      </c>
      <c r="O432" s="14">
        <v>1.5</v>
      </c>
      <c r="Q432" s="14" t="s">
        <v>161</v>
      </c>
      <c r="R432" s="14" t="s">
        <v>267</v>
      </c>
      <c r="V432" s="14" t="s">
        <v>634</v>
      </c>
      <c r="W432" s="14" t="s">
        <v>439</v>
      </c>
      <c r="X432" s="14" t="s">
        <v>195</v>
      </c>
      <c r="AA432" s="14">
        <v>9.8000000000000007</v>
      </c>
      <c r="AB432" s="14">
        <v>9.6</v>
      </c>
      <c r="AC432" s="14">
        <v>0.97959183673469374</v>
      </c>
      <c r="AD432" s="15"/>
      <c r="AJ432" s="15"/>
      <c r="AW432" s="13" t="s">
        <v>261</v>
      </c>
      <c r="AX432" s="14" t="s">
        <v>718</v>
      </c>
      <c r="AY432" s="14">
        <v>1</v>
      </c>
      <c r="AZ432" s="14" t="s">
        <v>269</v>
      </c>
      <c r="BA432" s="14">
        <v>2003</v>
      </c>
      <c r="BH432" s="15"/>
      <c r="BI432" s="14" t="s">
        <v>471</v>
      </c>
      <c r="BU432" s="14" t="s">
        <v>304</v>
      </c>
      <c r="BV432" s="14" t="s">
        <v>302</v>
      </c>
      <c r="BW432" s="36">
        <v>431</v>
      </c>
      <c r="BX432" s="3"/>
      <c r="BY432" s="3"/>
      <c r="BZ432" s="3"/>
      <c r="CA432" s="3"/>
      <c r="CB432" s="3"/>
    </row>
    <row r="433" spans="1:80" s="14" customFormat="1">
      <c r="A433" s="14" t="s">
        <v>263</v>
      </c>
      <c r="B433" s="13" t="s">
        <v>262</v>
      </c>
      <c r="C433" s="14" t="s">
        <v>498</v>
      </c>
      <c r="D433" s="14">
        <v>-22.116666666666667</v>
      </c>
      <c r="E433" s="14">
        <v>113.86666666666666</v>
      </c>
      <c r="F433" s="14">
        <v>13.49</v>
      </c>
      <c r="G433" s="14">
        <v>1991</v>
      </c>
      <c r="H433" s="14">
        <v>1991</v>
      </c>
      <c r="I433" s="14">
        <v>2000</v>
      </c>
      <c r="J433" s="14">
        <v>9</v>
      </c>
      <c r="Q433" s="14" t="s">
        <v>270</v>
      </c>
      <c r="V433" s="14" t="s">
        <v>634</v>
      </c>
      <c r="W433" s="14" t="s">
        <v>725</v>
      </c>
      <c r="X433" s="14" t="s">
        <v>404</v>
      </c>
      <c r="AA433" s="14">
        <v>1.5</v>
      </c>
      <c r="AB433" s="14">
        <v>2.1</v>
      </c>
      <c r="AC433" s="14">
        <v>1.4</v>
      </c>
      <c r="AD433" s="15"/>
      <c r="AJ433" s="15"/>
      <c r="AW433" s="13" t="s">
        <v>261</v>
      </c>
      <c r="AX433" s="14" t="s">
        <v>718</v>
      </c>
      <c r="AY433" s="14">
        <v>1</v>
      </c>
      <c r="AZ433" s="14" t="s">
        <v>269</v>
      </c>
      <c r="BA433" s="14">
        <v>2003</v>
      </c>
      <c r="BH433" s="15"/>
      <c r="BI433" s="14" t="s">
        <v>471</v>
      </c>
      <c r="BU433" s="14" t="s">
        <v>304</v>
      </c>
      <c r="BV433" s="14" t="s">
        <v>725</v>
      </c>
      <c r="BW433" s="36">
        <v>432</v>
      </c>
      <c r="BX433" s="3"/>
      <c r="BY433" s="3"/>
      <c r="BZ433" s="3"/>
      <c r="CA433" s="3"/>
      <c r="CB433" s="3"/>
    </row>
    <row r="434" spans="1:80" s="14" customFormat="1">
      <c r="A434" s="14" t="s">
        <v>263</v>
      </c>
      <c r="B434" s="13" t="s">
        <v>262</v>
      </c>
      <c r="C434" s="14" t="s">
        <v>498</v>
      </c>
      <c r="D434" s="14">
        <v>-22.116666666666667</v>
      </c>
      <c r="E434" s="14">
        <v>113.86666666666666</v>
      </c>
      <c r="F434" s="14">
        <v>13.49</v>
      </c>
      <c r="G434" s="14">
        <v>1991</v>
      </c>
      <c r="H434" s="14">
        <v>1991</v>
      </c>
      <c r="I434" s="14">
        <v>2000</v>
      </c>
      <c r="J434" s="14">
        <v>9</v>
      </c>
      <c r="Q434" s="14" t="s">
        <v>268</v>
      </c>
      <c r="V434" s="14" t="s">
        <v>634</v>
      </c>
      <c r="W434" s="14" t="s">
        <v>725</v>
      </c>
      <c r="X434" s="14" t="s">
        <v>404</v>
      </c>
      <c r="AA434" s="14">
        <v>3.9</v>
      </c>
      <c r="AB434" s="14">
        <v>2.8</v>
      </c>
      <c r="AC434" s="14">
        <v>0.71794871794871795</v>
      </c>
      <c r="AD434" s="15"/>
      <c r="AJ434" s="15"/>
      <c r="AW434" s="13" t="s">
        <v>261</v>
      </c>
      <c r="AX434" s="14" t="s">
        <v>718</v>
      </c>
      <c r="AY434" s="14">
        <v>1</v>
      </c>
      <c r="AZ434" s="14" t="s">
        <v>269</v>
      </c>
      <c r="BA434" s="14">
        <v>2003</v>
      </c>
      <c r="BH434" s="15"/>
      <c r="BI434" s="14" t="s">
        <v>471</v>
      </c>
      <c r="BU434" s="14" t="s">
        <v>304</v>
      </c>
      <c r="BV434" s="14" t="s">
        <v>725</v>
      </c>
      <c r="BW434" s="36">
        <v>433</v>
      </c>
      <c r="BX434" s="3"/>
      <c r="BY434" s="3"/>
      <c r="BZ434" s="3"/>
      <c r="CA434" s="3"/>
      <c r="CB434" s="3"/>
    </row>
    <row r="435" spans="1:80" s="14" customFormat="1">
      <c r="A435" s="16" t="s">
        <v>263</v>
      </c>
      <c r="B435" s="18" t="s">
        <v>262</v>
      </c>
      <c r="C435" s="16" t="s">
        <v>498</v>
      </c>
      <c r="D435" s="16">
        <v>-22.116666666666667</v>
      </c>
      <c r="E435" s="16">
        <v>113.86666666666666</v>
      </c>
      <c r="F435" s="16">
        <v>13.49</v>
      </c>
      <c r="G435" s="16">
        <v>1991</v>
      </c>
      <c r="H435" s="16">
        <v>1991</v>
      </c>
      <c r="I435" s="16">
        <v>2000</v>
      </c>
      <c r="J435" s="16">
        <v>9</v>
      </c>
      <c r="K435" s="16"/>
      <c r="L435" s="16"/>
      <c r="M435" s="16"/>
      <c r="N435" s="16"/>
      <c r="O435" s="16"/>
      <c r="P435" s="16"/>
      <c r="Q435" s="16" t="s">
        <v>651</v>
      </c>
      <c r="R435" s="16" t="s">
        <v>522</v>
      </c>
      <c r="S435" s="16"/>
      <c r="T435" s="16" t="s">
        <v>393</v>
      </c>
      <c r="U435" s="16"/>
      <c r="V435" s="16"/>
      <c r="W435" s="16"/>
      <c r="X435" s="16"/>
      <c r="Y435" s="16"/>
      <c r="Z435" s="16"/>
      <c r="AA435" s="16"/>
      <c r="AB435" s="16"/>
      <c r="AC435" s="16">
        <v>1.5284589913311268</v>
      </c>
      <c r="AD435" s="17"/>
      <c r="AE435" s="16"/>
      <c r="AF435" s="16"/>
      <c r="AG435" s="16">
        <v>4.2</v>
      </c>
      <c r="AH435" s="16">
        <v>8.9</v>
      </c>
      <c r="AI435" s="16">
        <v>2.1190476190476191</v>
      </c>
      <c r="AJ435" s="17"/>
      <c r="AK435" s="16"/>
      <c r="AL435" s="16"/>
      <c r="AM435" s="16">
        <v>15</v>
      </c>
      <c r="AN435" s="16">
        <v>20</v>
      </c>
      <c r="AO435" s="16">
        <v>1.3333333333333333</v>
      </c>
      <c r="AP435" s="16"/>
      <c r="AQ435" s="16"/>
      <c r="AR435" s="16"/>
      <c r="AS435" s="16"/>
      <c r="AT435" s="16"/>
      <c r="AU435" s="16"/>
      <c r="AV435" s="16"/>
      <c r="AW435" s="18" t="s">
        <v>261</v>
      </c>
      <c r="AX435" s="16"/>
      <c r="AY435" s="16">
        <v>1</v>
      </c>
      <c r="AZ435" s="16" t="s">
        <v>269</v>
      </c>
      <c r="BA435" s="16">
        <v>2003</v>
      </c>
      <c r="BB435" s="16"/>
      <c r="BC435" s="16"/>
      <c r="BD435" s="16"/>
      <c r="BE435" s="16"/>
      <c r="BF435" s="16"/>
      <c r="BG435" s="16"/>
      <c r="BH435" s="17"/>
      <c r="BI435" s="16" t="s">
        <v>471</v>
      </c>
      <c r="BJ435" s="16"/>
      <c r="BK435" s="16"/>
      <c r="BL435" s="16" t="s">
        <v>393</v>
      </c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36">
        <v>434</v>
      </c>
    </row>
    <row r="436" spans="1:80" s="14" customFormat="1">
      <c r="A436" s="14" t="s">
        <v>264</v>
      </c>
      <c r="B436" s="13" t="s">
        <v>262</v>
      </c>
      <c r="C436" s="14" t="s">
        <v>498</v>
      </c>
      <c r="D436" s="14">
        <v>-22.233333333333334</v>
      </c>
      <c r="E436" s="14">
        <v>113.83333333333333</v>
      </c>
      <c r="F436" s="14">
        <v>95.13</v>
      </c>
      <c r="G436" s="14">
        <v>1991</v>
      </c>
      <c r="H436" s="14">
        <v>1991</v>
      </c>
      <c r="I436" s="14">
        <v>2000</v>
      </c>
      <c r="J436" s="14">
        <v>9</v>
      </c>
      <c r="Q436" s="14" t="s">
        <v>443</v>
      </c>
      <c r="R436" s="14" t="s">
        <v>266</v>
      </c>
      <c r="X436" s="14" t="s">
        <v>399</v>
      </c>
      <c r="AA436" s="14">
        <v>12</v>
      </c>
      <c r="AB436" s="14">
        <v>21.8</v>
      </c>
      <c r="AC436" s="14">
        <v>1.8166666666666667</v>
      </c>
      <c r="AD436" s="15"/>
      <c r="AG436" s="14">
        <v>4</v>
      </c>
      <c r="AH436" s="14">
        <v>6.9</v>
      </c>
      <c r="AI436" s="14">
        <v>1.7250000000000001</v>
      </c>
      <c r="AJ436" s="15"/>
      <c r="AM436" s="14">
        <v>15</v>
      </c>
      <c r="AN436" s="14">
        <v>15.9</v>
      </c>
      <c r="AO436" s="14">
        <v>1.06</v>
      </c>
      <c r="AW436" s="13" t="s">
        <v>261</v>
      </c>
      <c r="AX436" s="14" t="s">
        <v>718</v>
      </c>
      <c r="AY436" s="14">
        <v>1</v>
      </c>
      <c r="AZ436" s="14" t="s">
        <v>269</v>
      </c>
      <c r="BA436" s="14">
        <v>2003</v>
      </c>
      <c r="BH436" s="15"/>
      <c r="BI436" s="14" t="s">
        <v>471</v>
      </c>
      <c r="BV436" s="14" t="s">
        <v>301</v>
      </c>
      <c r="BW436" s="36">
        <v>435</v>
      </c>
      <c r="BX436" s="3"/>
      <c r="BY436" s="3"/>
      <c r="BZ436" s="3"/>
      <c r="CA436" s="3"/>
      <c r="CB436" s="3"/>
    </row>
    <row r="437" spans="1:80" s="14" customFormat="1">
      <c r="A437" s="14" t="s">
        <v>264</v>
      </c>
      <c r="B437" s="13" t="s">
        <v>262</v>
      </c>
      <c r="C437" s="14" t="s">
        <v>498</v>
      </c>
      <c r="D437" s="14">
        <v>-22.233333333333334</v>
      </c>
      <c r="E437" s="14">
        <v>113.83333333333333</v>
      </c>
      <c r="F437" s="14">
        <v>95.13</v>
      </c>
      <c r="G437" s="14">
        <v>1991</v>
      </c>
      <c r="H437" s="14">
        <v>1991</v>
      </c>
      <c r="I437" s="14">
        <v>2000</v>
      </c>
      <c r="J437" s="14">
        <v>9</v>
      </c>
      <c r="O437" s="14">
        <v>1.5</v>
      </c>
      <c r="Q437" s="14" t="s">
        <v>161</v>
      </c>
      <c r="R437" s="14" t="s">
        <v>267</v>
      </c>
      <c r="V437" s="14" t="s">
        <v>634</v>
      </c>
      <c r="W437" s="14" t="s">
        <v>439</v>
      </c>
      <c r="X437" s="14" t="s">
        <v>195</v>
      </c>
      <c r="AA437" s="14">
        <v>8.1</v>
      </c>
      <c r="AB437" s="14">
        <v>2.1</v>
      </c>
      <c r="AC437" s="14">
        <v>0.2592592592592593</v>
      </c>
      <c r="AD437" s="15"/>
      <c r="AJ437" s="15"/>
      <c r="AW437" s="13" t="s">
        <v>261</v>
      </c>
      <c r="AX437" s="14" t="s">
        <v>718</v>
      </c>
      <c r="AY437" s="14">
        <v>1</v>
      </c>
      <c r="AZ437" s="14" t="s">
        <v>269</v>
      </c>
      <c r="BA437" s="14">
        <v>2003</v>
      </c>
      <c r="BH437" s="15"/>
      <c r="BI437" s="14" t="s">
        <v>471</v>
      </c>
      <c r="BU437" s="14" t="s">
        <v>304</v>
      </c>
      <c r="BV437" s="14" t="s">
        <v>302</v>
      </c>
      <c r="BW437" s="36">
        <v>436</v>
      </c>
      <c r="BX437" s="3"/>
      <c r="BY437" s="3"/>
      <c r="BZ437" s="3"/>
      <c r="CA437" s="3"/>
      <c r="CB437" s="3"/>
    </row>
    <row r="438" spans="1:80" s="14" customFormat="1">
      <c r="A438" s="14" t="s">
        <v>264</v>
      </c>
      <c r="B438" s="13" t="s">
        <v>262</v>
      </c>
      <c r="C438" s="14" t="s">
        <v>498</v>
      </c>
      <c r="D438" s="14">
        <v>-22.233333333333334</v>
      </c>
      <c r="E438" s="14">
        <v>113.83333333333333</v>
      </c>
      <c r="F438" s="14">
        <v>95.13</v>
      </c>
      <c r="G438" s="14">
        <v>1991</v>
      </c>
      <c r="H438" s="14">
        <v>1991</v>
      </c>
      <c r="I438" s="14">
        <v>2000</v>
      </c>
      <c r="J438" s="14">
        <v>9</v>
      </c>
      <c r="Q438" s="14" t="s">
        <v>270</v>
      </c>
      <c r="V438" s="14" t="s">
        <v>634</v>
      </c>
      <c r="W438" s="14" t="s">
        <v>725</v>
      </c>
      <c r="X438" s="14" t="s">
        <v>404</v>
      </c>
      <c r="AA438" s="14">
        <v>1.2</v>
      </c>
      <c r="AB438" s="14">
        <v>0.3</v>
      </c>
      <c r="AC438" s="14">
        <v>0.25</v>
      </c>
      <c r="AD438" s="15"/>
      <c r="AJ438" s="15"/>
      <c r="AW438" s="13" t="s">
        <v>261</v>
      </c>
      <c r="AX438" s="14" t="s">
        <v>718</v>
      </c>
      <c r="AY438" s="14">
        <v>1</v>
      </c>
      <c r="AZ438" s="14" t="s">
        <v>269</v>
      </c>
      <c r="BA438" s="14">
        <v>2003</v>
      </c>
      <c r="BH438" s="15"/>
      <c r="BI438" s="14" t="s">
        <v>471</v>
      </c>
      <c r="BU438" s="14" t="s">
        <v>304</v>
      </c>
      <c r="BV438" s="14" t="s">
        <v>725</v>
      </c>
      <c r="BW438" s="36">
        <v>437</v>
      </c>
      <c r="BX438" s="3"/>
      <c r="BY438" s="3"/>
      <c r="BZ438" s="3"/>
      <c r="CA438" s="3"/>
      <c r="CB438" s="3"/>
    </row>
    <row r="439" spans="1:80" s="16" customFormat="1">
      <c r="A439" s="14" t="s">
        <v>264</v>
      </c>
      <c r="B439" s="13" t="s">
        <v>262</v>
      </c>
      <c r="C439" s="14" t="s">
        <v>498</v>
      </c>
      <c r="D439" s="14">
        <v>-22.233333333333334</v>
      </c>
      <c r="E439" s="14">
        <v>113.83333333333333</v>
      </c>
      <c r="F439" s="14">
        <v>95.13</v>
      </c>
      <c r="G439" s="14">
        <v>1991</v>
      </c>
      <c r="H439" s="14">
        <v>1991</v>
      </c>
      <c r="I439" s="14">
        <v>2000</v>
      </c>
      <c r="J439" s="14">
        <v>9</v>
      </c>
      <c r="K439" s="14"/>
      <c r="L439" s="14"/>
      <c r="M439" s="14"/>
      <c r="N439" s="14"/>
      <c r="O439" s="14"/>
      <c r="P439" s="14"/>
      <c r="Q439" s="14" t="s">
        <v>268</v>
      </c>
      <c r="R439" s="14"/>
      <c r="S439" s="14"/>
      <c r="T439" s="14"/>
      <c r="U439" s="14"/>
      <c r="V439" s="14" t="s">
        <v>634</v>
      </c>
      <c r="W439" s="14" t="s">
        <v>725</v>
      </c>
      <c r="X439" s="14" t="s">
        <v>404</v>
      </c>
      <c r="Y439" s="14"/>
      <c r="Z439" s="14"/>
      <c r="AA439" s="14">
        <v>4.8</v>
      </c>
      <c r="AB439" s="14">
        <v>4.8</v>
      </c>
      <c r="AC439" s="14">
        <v>1</v>
      </c>
      <c r="AD439" s="15"/>
      <c r="AE439" s="14"/>
      <c r="AF439" s="14"/>
      <c r="AG439" s="14"/>
      <c r="AH439" s="14"/>
      <c r="AI439" s="14"/>
      <c r="AJ439" s="15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3" t="s">
        <v>261</v>
      </c>
      <c r="AX439" s="14" t="s">
        <v>718</v>
      </c>
      <c r="AY439" s="14">
        <v>1</v>
      </c>
      <c r="AZ439" s="14" t="s">
        <v>269</v>
      </c>
      <c r="BA439" s="14">
        <v>2003</v>
      </c>
      <c r="BB439" s="14"/>
      <c r="BC439" s="14"/>
      <c r="BD439" s="14"/>
      <c r="BE439" s="14"/>
      <c r="BF439" s="14"/>
      <c r="BG439" s="14"/>
      <c r="BH439" s="15"/>
      <c r="BI439" s="14" t="s">
        <v>471</v>
      </c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 t="s">
        <v>304</v>
      </c>
      <c r="BV439" s="14" t="s">
        <v>725</v>
      </c>
      <c r="BW439" s="36">
        <v>438</v>
      </c>
      <c r="BX439" s="3"/>
      <c r="BY439" s="3"/>
      <c r="BZ439" s="3"/>
      <c r="CA439" s="3"/>
      <c r="CB439" s="3"/>
    </row>
    <row r="440" spans="1:80" s="14" customFormat="1">
      <c r="A440" s="16" t="s">
        <v>264</v>
      </c>
      <c r="B440" s="18" t="s">
        <v>262</v>
      </c>
      <c r="C440" s="16" t="s">
        <v>498</v>
      </c>
      <c r="D440" s="16">
        <v>-22.233333333333334</v>
      </c>
      <c r="E440" s="16">
        <v>113.83333333333333</v>
      </c>
      <c r="F440" s="16">
        <v>95.13</v>
      </c>
      <c r="G440" s="16">
        <v>1991</v>
      </c>
      <c r="H440" s="16">
        <v>1991</v>
      </c>
      <c r="I440" s="16">
        <v>2000</v>
      </c>
      <c r="J440" s="16">
        <v>9</v>
      </c>
      <c r="K440" s="16"/>
      <c r="L440" s="16"/>
      <c r="M440" s="16"/>
      <c r="N440" s="16"/>
      <c r="O440" s="16"/>
      <c r="P440" s="16"/>
      <c r="Q440" s="16" t="s">
        <v>651</v>
      </c>
      <c r="R440" s="16" t="s">
        <v>523</v>
      </c>
      <c r="S440" s="16"/>
      <c r="T440" s="16" t="s">
        <v>393</v>
      </c>
      <c r="U440" s="16"/>
      <c r="V440" s="16"/>
      <c r="W440" s="16"/>
      <c r="X440" s="16"/>
      <c r="Y440" s="16"/>
      <c r="Z440" s="16"/>
      <c r="AA440" s="16"/>
      <c r="AB440" s="16"/>
      <c r="AC440" s="16">
        <v>0.83148148148148149</v>
      </c>
      <c r="AD440" s="17"/>
      <c r="AE440" s="16"/>
      <c r="AF440" s="16"/>
      <c r="AG440" s="16">
        <v>4</v>
      </c>
      <c r="AH440" s="16">
        <v>6.9</v>
      </c>
      <c r="AI440" s="16">
        <v>1.7250000000000001</v>
      </c>
      <c r="AJ440" s="17"/>
      <c r="AK440" s="16"/>
      <c r="AL440" s="16"/>
      <c r="AM440" s="16">
        <v>15</v>
      </c>
      <c r="AN440" s="16">
        <v>15.9</v>
      </c>
      <c r="AO440" s="16">
        <v>1.06</v>
      </c>
      <c r="AP440" s="16"/>
      <c r="AQ440" s="16"/>
      <c r="AR440" s="16"/>
      <c r="AS440" s="16"/>
      <c r="AT440" s="16"/>
      <c r="AU440" s="16"/>
      <c r="AV440" s="16"/>
      <c r="AW440" s="18" t="s">
        <v>261</v>
      </c>
      <c r="AX440" s="16"/>
      <c r="AY440" s="16">
        <v>1</v>
      </c>
      <c r="AZ440" s="16" t="s">
        <v>269</v>
      </c>
      <c r="BA440" s="16">
        <v>2003</v>
      </c>
      <c r="BB440" s="16"/>
      <c r="BC440" s="16"/>
      <c r="BD440" s="16"/>
      <c r="BE440" s="16"/>
      <c r="BF440" s="16"/>
      <c r="BG440" s="16"/>
      <c r="BH440" s="17"/>
      <c r="BI440" s="16" t="s">
        <v>471</v>
      </c>
      <c r="BJ440" s="16"/>
      <c r="BK440" s="16"/>
      <c r="BL440" s="16" t="s">
        <v>393</v>
      </c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36">
        <v>439</v>
      </c>
    </row>
    <row r="441" spans="1:80" s="14" customFormat="1">
      <c r="A441" s="14" t="s">
        <v>265</v>
      </c>
      <c r="B441" s="13" t="s">
        <v>262</v>
      </c>
      <c r="C441" s="14" t="s">
        <v>498</v>
      </c>
      <c r="D441" s="14">
        <v>-23.133333333333333</v>
      </c>
      <c r="E441" s="14">
        <v>113.76666666666667</v>
      </c>
      <c r="F441" s="14">
        <v>21.51</v>
      </c>
      <c r="G441" s="14">
        <v>1991</v>
      </c>
      <c r="H441" s="14">
        <v>1991</v>
      </c>
      <c r="I441" s="14">
        <v>2000</v>
      </c>
      <c r="J441" s="14">
        <v>9</v>
      </c>
      <c r="Q441" s="14" t="s">
        <v>443</v>
      </c>
      <c r="R441" s="14" t="s">
        <v>266</v>
      </c>
      <c r="X441" s="14" t="s">
        <v>399</v>
      </c>
      <c r="AA441" s="14">
        <v>1.8</v>
      </c>
      <c r="AB441" s="14">
        <v>10.1</v>
      </c>
      <c r="AC441" s="14">
        <v>5.6111111111111107</v>
      </c>
      <c r="AD441" s="15"/>
      <c r="AG441" s="14">
        <v>5</v>
      </c>
      <c r="AH441" s="14">
        <v>14.1</v>
      </c>
      <c r="AI441" s="14">
        <v>2.82</v>
      </c>
      <c r="AJ441" s="15"/>
      <c r="AM441" s="14">
        <v>22</v>
      </c>
      <c r="AN441" s="14">
        <v>25.3</v>
      </c>
      <c r="AO441" s="14">
        <v>1.1499999999999999</v>
      </c>
      <c r="AW441" s="13" t="s">
        <v>261</v>
      </c>
      <c r="AX441" s="14" t="s">
        <v>718</v>
      </c>
      <c r="AY441" s="14">
        <v>1</v>
      </c>
      <c r="AZ441" s="14" t="s">
        <v>269</v>
      </c>
      <c r="BA441" s="14">
        <v>2003</v>
      </c>
      <c r="BH441" s="15"/>
      <c r="BI441" s="14" t="s">
        <v>471</v>
      </c>
      <c r="BV441" s="14" t="s">
        <v>301</v>
      </c>
      <c r="BW441" s="36">
        <v>440</v>
      </c>
      <c r="BX441" s="3"/>
      <c r="BY441" s="3"/>
      <c r="BZ441" s="3"/>
      <c r="CA441" s="3"/>
      <c r="CB441" s="3"/>
    </row>
    <row r="442" spans="1:80" s="14" customFormat="1">
      <c r="A442" s="14" t="s">
        <v>265</v>
      </c>
      <c r="B442" s="13" t="s">
        <v>262</v>
      </c>
      <c r="C442" s="14" t="s">
        <v>498</v>
      </c>
      <c r="D442" s="14">
        <v>-23.133333333333333</v>
      </c>
      <c r="E442" s="14">
        <v>113.76666666666667</v>
      </c>
      <c r="F442" s="14">
        <v>21.51</v>
      </c>
      <c r="G442" s="14">
        <v>1991</v>
      </c>
      <c r="H442" s="14">
        <v>1991</v>
      </c>
      <c r="I442" s="14">
        <v>2000</v>
      </c>
      <c r="J442" s="14">
        <v>9</v>
      </c>
      <c r="Q442" s="14" t="s">
        <v>442</v>
      </c>
      <c r="R442" s="14" t="s">
        <v>266</v>
      </c>
      <c r="X442" s="14" t="s">
        <v>399</v>
      </c>
      <c r="AA442" s="14">
        <v>3.1</v>
      </c>
      <c r="AB442" s="14">
        <v>1.2</v>
      </c>
      <c r="AC442" s="14">
        <v>0.38709677419354838</v>
      </c>
      <c r="AD442" s="15"/>
      <c r="AJ442" s="15"/>
      <c r="AW442" s="13" t="s">
        <v>261</v>
      </c>
      <c r="AX442" s="14" t="s">
        <v>718</v>
      </c>
      <c r="AY442" s="14">
        <v>1</v>
      </c>
      <c r="AZ442" s="14" t="s">
        <v>269</v>
      </c>
      <c r="BA442" s="14">
        <v>2003</v>
      </c>
      <c r="BH442" s="15"/>
      <c r="BI442" s="14" t="s">
        <v>471</v>
      </c>
      <c r="BV442" s="14" t="s">
        <v>301</v>
      </c>
      <c r="BW442" s="36">
        <v>441</v>
      </c>
      <c r="BX442" s="3"/>
      <c r="BY442" s="3"/>
      <c r="BZ442" s="3"/>
      <c r="CA442" s="3"/>
      <c r="CB442" s="3"/>
    </row>
    <row r="443" spans="1:80" s="14" customFormat="1">
      <c r="A443" s="14" t="s">
        <v>265</v>
      </c>
      <c r="B443" s="13" t="s">
        <v>262</v>
      </c>
      <c r="C443" s="14" t="s">
        <v>498</v>
      </c>
      <c r="D443" s="14">
        <v>-23.133333333333333</v>
      </c>
      <c r="E443" s="14">
        <v>113.76666666666667</v>
      </c>
      <c r="F443" s="14">
        <v>21.51</v>
      </c>
      <c r="G443" s="14">
        <v>1991</v>
      </c>
      <c r="H443" s="14">
        <v>1991</v>
      </c>
      <c r="I443" s="14">
        <v>2000</v>
      </c>
      <c r="J443" s="14">
        <v>9</v>
      </c>
      <c r="Q443" s="14" t="s">
        <v>1052</v>
      </c>
      <c r="R443" s="14" t="s">
        <v>266</v>
      </c>
      <c r="X443" s="14" t="s">
        <v>399</v>
      </c>
      <c r="AA443" s="14">
        <v>1</v>
      </c>
      <c r="AB443" s="14">
        <v>0.3</v>
      </c>
      <c r="AC443" s="14">
        <v>0.3</v>
      </c>
      <c r="AD443" s="15"/>
      <c r="AJ443" s="15"/>
      <c r="AW443" s="13" t="s">
        <v>261</v>
      </c>
      <c r="AX443" s="14" t="s">
        <v>718</v>
      </c>
      <c r="AY443" s="14">
        <v>1</v>
      </c>
      <c r="AZ443" s="14" t="s">
        <v>269</v>
      </c>
      <c r="BA443" s="14">
        <v>2003</v>
      </c>
      <c r="BH443" s="15"/>
      <c r="BI443" s="14" t="s">
        <v>471</v>
      </c>
      <c r="BV443" s="14" t="s">
        <v>301</v>
      </c>
      <c r="BW443" s="36">
        <v>442</v>
      </c>
      <c r="BX443" s="3"/>
      <c r="BY443" s="3"/>
      <c r="BZ443" s="3"/>
      <c r="CA443" s="3"/>
      <c r="CB443" s="3"/>
    </row>
    <row r="444" spans="1:80" s="14" customFormat="1">
      <c r="A444" s="14" t="s">
        <v>265</v>
      </c>
      <c r="B444" s="13" t="s">
        <v>262</v>
      </c>
      <c r="C444" s="14" t="s">
        <v>498</v>
      </c>
      <c r="D444" s="14">
        <v>-23.133333333333333</v>
      </c>
      <c r="E444" s="14">
        <v>113.76666666666667</v>
      </c>
      <c r="F444" s="14">
        <v>21.51</v>
      </c>
      <c r="G444" s="14">
        <v>1991</v>
      </c>
      <c r="H444" s="14">
        <v>1991</v>
      </c>
      <c r="I444" s="14">
        <v>2000</v>
      </c>
      <c r="J444" s="14">
        <v>9</v>
      </c>
      <c r="O444" s="14">
        <v>1.5</v>
      </c>
      <c r="Q444" s="14" t="s">
        <v>161</v>
      </c>
      <c r="R444" s="14" t="s">
        <v>267</v>
      </c>
      <c r="V444" s="14" t="s">
        <v>634</v>
      </c>
      <c r="W444" s="14" t="s">
        <v>439</v>
      </c>
      <c r="X444" s="14" t="s">
        <v>195</v>
      </c>
      <c r="AA444" s="14">
        <v>15.8</v>
      </c>
      <c r="AB444" s="14">
        <v>4.8</v>
      </c>
      <c r="AC444" s="14">
        <v>0.30379746835443033</v>
      </c>
      <c r="AD444" s="15"/>
      <c r="AJ444" s="15"/>
      <c r="AW444" s="13" t="s">
        <v>261</v>
      </c>
      <c r="AX444" s="14" t="s">
        <v>718</v>
      </c>
      <c r="AY444" s="14">
        <v>1</v>
      </c>
      <c r="AZ444" s="14" t="s">
        <v>269</v>
      </c>
      <c r="BA444" s="14">
        <v>2003</v>
      </c>
      <c r="BH444" s="15"/>
      <c r="BI444" s="14" t="s">
        <v>471</v>
      </c>
      <c r="BU444" s="14" t="s">
        <v>304</v>
      </c>
      <c r="BV444" s="14" t="s">
        <v>302</v>
      </c>
      <c r="BW444" s="36">
        <v>443</v>
      </c>
      <c r="BX444" s="3"/>
      <c r="BY444" s="3"/>
      <c r="BZ444" s="3"/>
      <c r="CA444" s="3"/>
      <c r="CB444" s="3"/>
    </row>
    <row r="445" spans="1:80" s="14" customFormat="1">
      <c r="A445" s="14" t="s">
        <v>265</v>
      </c>
      <c r="B445" s="13" t="s">
        <v>262</v>
      </c>
      <c r="C445" s="14" t="s">
        <v>498</v>
      </c>
      <c r="D445" s="14">
        <v>-23.133333333333333</v>
      </c>
      <c r="E445" s="14">
        <v>113.76666666666667</v>
      </c>
      <c r="F445" s="14">
        <v>21.51</v>
      </c>
      <c r="G445" s="14">
        <v>1991</v>
      </c>
      <c r="H445" s="14">
        <v>1991</v>
      </c>
      <c r="I445" s="14">
        <v>2000</v>
      </c>
      <c r="J445" s="14">
        <v>9</v>
      </c>
      <c r="Q445" s="14" t="s">
        <v>270</v>
      </c>
      <c r="V445" s="14" t="s">
        <v>634</v>
      </c>
      <c r="W445" s="14" t="s">
        <v>725</v>
      </c>
      <c r="X445" s="14" t="s">
        <v>404</v>
      </c>
      <c r="AA445" s="14">
        <v>4.7</v>
      </c>
      <c r="AB445" s="14">
        <v>0.8</v>
      </c>
      <c r="AC445" s="14">
        <v>0.1702127659574468</v>
      </c>
      <c r="AD445" s="15"/>
      <c r="AJ445" s="15"/>
      <c r="AW445" s="13" t="s">
        <v>261</v>
      </c>
      <c r="AX445" s="14" t="s">
        <v>718</v>
      </c>
      <c r="AY445" s="14">
        <v>1</v>
      </c>
      <c r="AZ445" s="14" t="s">
        <v>269</v>
      </c>
      <c r="BA445" s="14">
        <v>2003</v>
      </c>
      <c r="BH445" s="15"/>
      <c r="BI445" s="14" t="s">
        <v>471</v>
      </c>
      <c r="BU445" s="14" t="s">
        <v>304</v>
      </c>
      <c r="BV445" s="14" t="s">
        <v>725</v>
      </c>
      <c r="BW445" s="36">
        <v>444</v>
      </c>
      <c r="BX445" s="3"/>
      <c r="BY445" s="3"/>
      <c r="BZ445" s="3"/>
      <c r="CA445" s="3"/>
      <c r="CB445" s="3"/>
    </row>
    <row r="446" spans="1:80" s="14" customFormat="1">
      <c r="A446" s="14" t="s">
        <v>265</v>
      </c>
      <c r="B446" s="13" t="s">
        <v>262</v>
      </c>
      <c r="C446" s="14" t="s">
        <v>498</v>
      </c>
      <c r="D446" s="14">
        <v>-23.133333333333333</v>
      </c>
      <c r="E446" s="14">
        <v>113.76666666666667</v>
      </c>
      <c r="F446" s="14">
        <v>21.51</v>
      </c>
      <c r="G446" s="14">
        <v>1991</v>
      </c>
      <c r="H446" s="14">
        <v>1991</v>
      </c>
      <c r="I446" s="14">
        <v>2000</v>
      </c>
      <c r="J446" s="14">
        <v>9</v>
      </c>
      <c r="Q446" s="14" t="s">
        <v>268</v>
      </c>
      <c r="V446" s="14" t="s">
        <v>634</v>
      </c>
      <c r="W446" s="14" t="s">
        <v>725</v>
      </c>
      <c r="X446" s="14" t="s">
        <v>404</v>
      </c>
      <c r="AA446" s="14">
        <v>5.7</v>
      </c>
      <c r="AB446" s="14">
        <v>4.7</v>
      </c>
      <c r="AC446" s="14">
        <v>0.82456140350877194</v>
      </c>
      <c r="AD446" s="15"/>
      <c r="AJ446" s="15"/>
      <c r="AW446" s="13" t="s">
        <v>261</v>
      </c>
      <c r="AX446" s="14" t="s">
        <v>718</v>
      </c>
      <c r="AY446" s="14">
        <v>1</v>
      </c>
      <c r="AZ446" s="14" t="s">
        <v>269</v>
      </c>
      <c r="BA446" s="14">
        <v>2003</v>
      </c>
      <c r="BH446" s="15"/>
      <c r="BI446" s="14" t="s">
        <v>471</v>
      </c>
      <c r="BU446" s="14" t="s">
        <v>304</v>
      </c>
      <c r="BV446" s="14" t="s">
        <v>725</v>
      </c>
      <c r="BW446" s="36">
        <v>445</v>
      </c>
      <c r="BX446" s="3"/>
      <c r="BY446" s="3"/>
      <c r="BZ446" s="3"/>
      <c r="CA446" s="3"/>
      <c r="CB446" s="3"/>
    </row>
    <row r="447" spans="1:80" s="14" customFormat="1">
      <c r="A447" s="16" t="s">
        <v>265</v>
      </c>
      <c r="B447" s="18" t="s">
        <v>262</v>
      </c>
      <c r="C447" s="16" t="s">
        <v>498</v>
      </c>
      <c r="D447" s="16">
        <v>-23.133333333333333</v>
      </c>
      <c r="E447" s="16">
        <v>113.76666666666667</v>
      </c>
      <c r="F447" s="16">
        <v>21.51</v>
      </c>
      <c r="G447" s="16">
        <v>1991</v>
      </c>
      <c r="H447" s="16">
        <v>1991</v>
      </c>
      <c r="I447" s="16">
        <v>2000</v>
      </c>
      <c r="J447" s="16">
        <v>9</v>
      </c>
      <c r="K447" s="16"/>
      <c r="L447" s="16"/>
      <c r="M447" s="16"/>
      <c r="N447" s="16"/>
      <c r="O447" s="16"/>
      <c r="P447" s="16"/>
      <c r="Q447" s="16" t="s">
        <v>651</v>
      </c>
      <c r="R447" s="16" t="s">
        <v>522</v>
      </c>
      <c r="S447" s="16"/>
      <c r="T447" s="16" t="s">
        <v>393</v>
      </c>
      <c r="U447" s="16"/>
      <c r="V447" s="16"/>
      <c r="W447" s="16"/>
      <c r="X447" s="16"/>
      <c r="Y447" s="16"/>
      <c r="Z447" s="16"/>
      <c r="AA447" s="16"/>
      <c r="AB447" s="16"/>
      <c r="AC447" s="16">
        <v>1.2661299205208847</v>
      </c>
      <c r="AD447" s="17"/>
      <c r="AE447" s="16"/>
      <c r="AF447" s="16"/>
      <c r="AG447" s="16">
        <v>5</v>
      </c>
      <c r="AH447" s="16">
        <v>14.1</v>
      </c>
      <c r="AI447" s="16">
        <v>2.82</v>
      </c>
      <c r="AJ447" s="17"/>
      <c r="AK447" s="16"/>
      <c r="AL447" s="16"/>
      <c r="AM447" s="16">
        <v>22</v>
      </c>
      <c r="AN447" s="16">
        <v>25.3</v>
      </c>
      <c r="AO447" s="16">
        <v>1.1499999999999999</v>
      </c>
      <c r="AP447" s="16"/>
      <c r="AQ447" s="16"/>
      <c r="AR447" s="16"/>
      <c r="AS447" s="16"/>
      <c r="AT447" s="16"/>
      <c r="AU447" s="16"/>
      <c r="AV447" s="16"/>
      <c r="AW447" s="18" t="s">
        <v>261</v>
      </c>
      <c r="AX447" s="16"/>
      <c r="AY447" s="16">
        <v>1</v>
      </c>
      <c r="AZ447" s="16" t="s">
        <v>269</v>
      </c>
      <c r="BA447" s="16">
        <v>2003</v>
      </c>
      <c r="BB447" s="16"/>
      <c r="BC447" s="16"/>
      <c r="BD447" s="16"/>
      <c r="BE447" s="16"/>
      <c r="BF447" s="16"/>
      <c r="BG447" s="16"/>
      <c r="BH447" s="17"/>
      <c r="BI447" s="16" t="s">
        <v>471</v>
      </c>
      <c r="BJ447" s="16"/>
      <c r="BK447" s="16"/>
      <c r="BL447" s="16" t="s">
        <v>393</v>
      </c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36">
        <v>446</v>
      </c>
    </row>
    <row r="448" spans="1:80" s="36" customFormat="1">
      <c r="A448" s="36" t="s">
        <v>272</v>
      </c>
      <c r="B448" s="36" t="s">
        <v>478</v>
      </c>
      <c r="C448" s="36" t="s">
        <v>407</v>
      </c>
      <c r="D448" s="36">
        <v>17.867999999999999</v>
      </c>
      <c r="E448" s="36">
        <v>-87.977000000000004</v>
      </c>
      <c r="F448" s="36">
        <v>2.6</v>
      </c>
      <c r="G448" s="36">
        <v>1987</v>
      </c>
      <c r="H448" s="36">
        <v>1987</v>
      </c>
      <c r="I448" s="36">
        <v>1997</v>
      </c>
      <c r="J448" s="36">
        <v>10</v>
      </c>
      <c r="L448" s="36" t="s">
        <v>273</v>
      </c>
      <c r="Q448" s="36" t="s">
        <v>279</v>
      </c>
      <c r="T448" s="36" t="s">
        <v>393</v>
      </c>
      <c r="AC448" s="36">
        <v>1.47</v>
      </c>
      <c r="AD448" s="38" t="s">
        <v>428</v>
      </c>
      <c r="AJ448" s="38"/>
      <c r="AW448" s="41" t="s">
        <v>271</v>
      </c>
      <c r="AX448" s="36" t="s">
        <v>718</v>
      </c>
      <c r="AY448" s="36">
        <v>1</v>
      </c>
      <c r="AZ448" s="36" t="s">
        <v>280</v>
      </c>
      <c r="BA448" s="36">
        <v>2000</v>
      </c>
      <c r="BH448" s="38"/>
      <c r="BI448" s="36" t="s">
        <v>471</v>
      </c>
      <c r="BL448" s="36" t="s">
        <v>393</v>
      </c>
      <c r="BV448" s="36" t="s">
        <v>301</v>
      </c>
      <c r="BW448" s="36">
        <v>447</v>
      </c>
    </row>
    <row r="449" spans="1:80" s="36" customFormat="1">
      <c r="A449" s="36" t="s">
        <v>275</v>
      </c>
      <c r="B449" s="36" t="s">
        <v>478</v>
      </c>
      <c r="C449" s="36" t="s">
        <v>592</v>
      </c>
      <c r="D449" s="36">
        <v>19.350999999999999</v>
      </c>
      <c r="E449" s="36">
        <v>-81.396000000000001</v>
      </c>
      <c r="F449" s="36">
        <v>0.7</v>
      </c>
      <c r="G449" s="36">
        <v>1986</v>
      </c>
      <c r="I449" s="36">
        <v>1997</v>
      </c>
      <c r="J449" s="36">
        <v>11</v>
      </c>
      <c r="K449" s="36" t="s">
        <v>274</v>
      </c>
      <c r="Q449" s="36" t="s">
        <v>279</v>
      </c>
      <c r="T449" s="36" t="s">
        <v>393</v>
      </c>
      <c r="AC449" s="36">
        <v>1.01</v>
      </c>
      <c r="AD449" s="38">
        <v>0</v>
      </c>
      <c r="AJ449" s="38"/>
      <c r="AW449" s="41" t="s">
        <v>271</v>
      </c>
      <c r="AX449" s="36" t="s">
        <v>718</v>
      </c>
      <c r="AY449" s="36">
        <v>1</v>
      </c>
      <c r="AZ449" s="36" t="s">
        <v>280</v>
      </c>
      <c r="BA449" s="36">
        <v>2000</v>
      </c>
      <c r="BH449" s="38"/>
      <c r="BI449" s="36" t="s">
        <v>471</v>
      </c>
      <c r="BL449" s="36" t="s">
        <v>393</v>
      </c>
      <c r="BV449" s="36" t="s">
        <v>301</v>
      </c>
      <c r="BW449" s="36">
        <v>448</v>
      </c>
    </row>
    <row r="450" spans="1:80" s="36" customFormat="1">
      <c r="A450" s="36" t="s">
        <v>276</v>
      </c>
      <c r="B450" s="36" t="s">
        <v>277</v>
      </c>
      <c r="C450" s="36" t="s">
        <v>278</v>
      </c>
      <c r="D450" s="36">
        <v>21.597999999999999</v>
      </c>
      <c r="E450" s="36">
        <v>-83.168000000000006</v>
      </c>
      <c r="F450" s="36">
        <v>46</v>
      </c>
      <c r="I450" s="36">
        <v>1998</v>
      </c>
      <c r="J450" s="36">
        <v>20</v>
      </c>
      <c r="Q450" s="36" t="s">
        <v>279</v>
      </c>
      <c r="T450" s="36" t="s">
        <v>393</v>
      </c>
      <c r="AC450" s="36">
        <v>1.2</v>
      </c>
      <c r="AD450" s="38" t="s">
        <v>428</v>
      </c>
      <c r="AJ450" s="38"/>
      <c r="AW450" s="41" t="s">
        <v>271</v>
      </c>
      <c r="AX450" s="36" t="s">
        <v>718</v>
      </c>
      <c r="AY450" s="36">
        <v>1</v>
      </c>
      <c r="AZ450" s="36" t="s">
        <v>280</v>
      </c>
      <c r="BA450" s="36">
        <v>2000</v>
      </c>
      <c r="BH450" s="38"/>
      <c r="BI450" s="36" t="s">
        <v>471</v>
      </c>
      <c r="BL450" s="36" t="s">
        <v>393</v>
      </c>
      <c r="BV450" s="36" t="s">
        <v>301</v>
      </c>
      <c r="BW450" s="36">
        <v>449</v>
      </c>
    </row>
    <row r="451" spans="1:80" s="14" customFormat="1">
      <c r="A451" s="14" t="s">
        <v>652</v>
      </c>
      <c r="B451" s="14" t="s">
        <v>650</v>
      </c>
      <c r="C451" s="14" t="s">
        <v>498</v>
      </c>
      <c r="D451" s="14">
        <v>-20.132999999999999</v>
      </c>
      <c r="E451" s="14">
        <v>149.93299999999999</v>
      </c>
      <c r="F451" s="14">
        <v>4.26</v>
      </c>
      <c r="G451" s="14">
        <v>1987</v>
      </c>
      <c r="H451" s="14">
        <v>1987</v>
      </c>
      <c r="I451" s="14">
        <v>2000</v>
      </c>
      <c r="J451" s="14">
        <v>13</v>
      </c>
      <c r="K451" s="14" t="s">
        <v>282</v>
      </c>
      <c r="L451" s="14" t="s">
        <v>283</v>
      </c>
      <c r="O451" s="14">
        <v>1.5</v>
      </c>
      <c r="Q451" s="14" t="s">
        <v>444</v>
      </c>
      <c r="R451" s="14" t="s">
        <v>501</v>
      </c>
      <c r="S451" s="14" t="s">
        <v>331</v>
      </c>
      <c r="V451" s="14" t="s">
        <v>183</v>
      </c>
      <c r="X451" s="14" t="s">
        <v>180</v>
      </c>
      <c r="Z451" s="14">
        <v>5.0999999999999996</v>
      </c>
      <c r="AA451" s="14">
        <v>7.1</v>
      </c>
      <c r="AB451" s="14">
        <v>20</v>
      </c>
      <c r="AC451" s="14">
        <v>2.8169014084507045</v>
      </c>
      <c r="AD451" s="15"/>
      <c r="AF451" s="14">
        <v>5.3</v>
      </c>
      <c r="AG451" s="14">
        <v>8.1</v>
      </c>
      <c r="AH451" s="14">
        <v>29</v>
      </c>
      <c r="AI451" s="14">
        <v>3.5802469135802473</v>
      </c>
      <c r="AJ451" s="15"/>
      <c r="AW451" s="13" t="s">
        <v>281</v>
      </c>
      <c r="AX451" s="14" t="s">
        <v>718</v>
      </c>
      <c r="AY451" s="14">
        <v>2</v>
      </c>
      <c r="AZ451" s="14" t="s">
        <v>141</v>
      </c>
      <c r="BA451" s="14">
        <v>2004</v>
      </c>
      <c r="BH451" s="15"/>
      <c r="BI451" s="14" t="s">
        <v>471</v>
      </c>
      <c r="BU451" s="14" t="s">
        <v>181</v>
      </c>
      <c r="BV451" s="14" t="s">
        <v>301</v>
      </c>
      <c r="BW451" s="36">
        <v>450</v>
      </c>
      <c r="BX451" s="3"/>
      <c r="BY451" s="3"/>
      <c r="BZ451" s="3"/>
      <c r="CA451" s="3"/>
      <c r="CB451" s="3"/>
    </row>
    <row r="452" spans="1:80" s="16" customFormat="1">
      <c r="A452" s="14" t="s">
        <v>652</v>
      </c>
      <c r="B452" s="14" t="s">
        <v>650</v>
      </c>
      <c r="C452" s="14" t="s">
        <v>498</v>
      </c>
      <c r="D452" s="14">
        <v>-20.132999999999999</v>
      </c>
      <c r="E452" s="14">
        <v>149.93299999999999</v>
      </c>
      <c r="F452" s="14">
        <v>4.26</v>
      </c>
      <c r="G452" s="14">
        <v>1987</v>
      </c>
      <c r="H452" s="14">
        <v>1987</v>
      </c>
      <c r="I452" s="14">
        <v>2000</v>
      </c>
      <c r="J452" s="14">
        <v>13</v>
      </c>
      <c r="K452" s="14" t="s">
        <v>282</v>
      </c>
      <c r="L452" s="14" t="s">
        <v>283</v>
      </c>
      <c r="M452" s="14"/>
      <c r="N452" s="14"/>
      <c r="O452" s="14">
        <v>1</v>
      </c>
      <c r="P452" s="14"/>
      <c r="Q452" s="14" t="s">
        <v>442</v>
      </c>
      <c r="R452" s="14" t="s">
        <v>643</v>
      </c>
      <c r="S452" s="14" t="s">
        <v>644</v>
      </c>
      <c r="T452" s="14"/>
      <c r="U452" s="14"/>
      <c r="V452" s="14" t="s">
        <v>184</v>
      </c>
      <c r="W452" s="14"/>
      <c r="X452" s="14" t="s">
        <v>179</v>
      </c>
      <c r="Y452" s="14"/>
      <c r="Z452" s="14"/>
      <c r="AA452" s="14">
        <v>6.8</v>
      </c>
      <c r="AB452" s="14">
        <v>11.9</v>
      </c>
      <c r="AC452" s="14">
        <v>1.75</v>
      </c>
      <c r="AD452" s="15"/>
      <c r="AE452" s="14"/>
      <c r="AF452" s="14"/>
      <c r="AG452" s="14">
        <v>2.2000000000000002</v>
      </c>
      <c r="AH452" s="14">
        <v>4.0999999999999996</v>
      </c>
      <c r="AI452" s="14">
        <v>1.8636363636363633</v>
      </c>
      <c r="AJ452" s="15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3" t="s">
        <v>281</v>
      </c>
      <c r="AX452" s="14" t="s">
        <v>640</v>
      </c>
      <c r="AY452" s="14">
        <v>2</v>
      </c>
      <c r="AZ452" s="14"/>
      <c r="BA452" s="14">
        <v>2004</v>
      </c>
      <c r="BB452" s="14"/>
      <c r="BC452" s="14"/>
      <c r="BD452" s="14"/>
      <c r="BE452" s="14"/>
      <c r="BF452" s="14"/>
      <c r="BG452" s="14"/>
      <c r="BH452" s="15"/>
      <c r="BI452" s="14" t="s">
        <v>471</v>
      </c>
      <c r="BJ452" s="14" t="s">
        <v>393</v>
      </c>
      <c r="BK452" s="14"/>
      <c r="BL452" s="14"/>
      <c r="BM452" s="14"/>
      <c r="BN452" s="14"/>
      <c r="BO452" s="14"/>
      <c r="BP452" s="14"/>
      <c r="BQ452" s="14"/>
      <c r="BR452" s="14">
        <v>3.9</v>
      </c>
      <c r="BS452" s="14">
        <v>40</v>
      </c>
      <c r="BT452" s="14" t="s">
        <v>177</v>
      </c>
      <c r="BU452" s="14" t="s">
        <v>201</v>
      </c>
      <c r="BV452" s="14" t="s">
        <v>301</v>
      </c>
      <c r="BW452" s="36">
        <v>451</v>
      </c>
      <c r="BX452" s="3"/>
      <c r="BY452" s="3"/>
      <c r="BZ452" s="3"/>
      <c r="CA452" s="3"/>
      <c r="CB452" s="3"/>
    </row>
    <row r="453" spans="1:80" s="14" customFormat="1">
      <c r="A453" s="14" t="s">
        <v>652</v>
      </c>
      <c r="B453" s="14" t="s">
        <v>650</v>
      </c>
      <c r="C453" s="14" t="s">
        <v>498</v>
      </c>
      <c r="D453" s="14">
        <v>-20.132999999999999</v>
      </c>
      <c r="E453" s="14">
        <v>149.93299999999999</v>
      </c>
      <c r="F453" s="14">
        <v>4.26</v>
      </c>
      <c r="G453" s="14">
        <v>1987</v>
      </c>
      <c r="H453" s="14">
        <v>1987</v>
      </c>
      <c r="I453" s="14">
        <v>2000</v>
      </c>
      <c r="J453" s="14">
        <v>13</v>
      </c>
      <c r="K453" s="14" t="s">
        <v>282</v>
      </c>
      <c r="L453" s="14" t="s">
        <v>283</v>
      </c>
      <c r="Q453" s="14" t="s">
        <v>332</v>
      </c>
      <c r="X453" s="14" t="s">
        <v>404</v>
      </c>
      <c r="AA453" s="14">
        <v>55.6</v>
      </c>
      <c r="AB453" s="14">
        <v>58</v>
      </c>
      <c r="AC453" s="14">
        <v>1.0431654676258992</v>
      </c>
      <c r="AD453" s="15"/>
      <c r="AG453" s="14">
        <v>6.9</v>
      </c>
      <c r="AH453" s="14">
        <v>7.8</v>
      </c>
      <c r="AI453" s="14">
        <v>1.1304347826086956</v>
      </c>
      <c r="AJ453" s="15"/>
      <c r="AW453" s="13" t="s">
        <v>281</v>
      </c>
      <c r="AX453" s="14" t="s">
        <v>640</v>
      </c>
      <c r="AY453" s="14">
        <v>2</v>
      </c>
      <c r="BA453" s="14">
        <v>2004</v>
      </c>
      <c r="BH453" s="15"/>
      <c r="BI453" s="14" t="s">
        <v>471</v>
      </c>
      <c r="BV453" s="14" t="s">
        <v>301</v>
      </c>
      <c r="BW453" s="36">
        <v>452</v>
      </c>
      <c r="BX453" s="3"/>
      <c r="BY453" s="3"/>
      <c r="BZ453" s="3"/>
      <c r="CA453" s="3"/>
      <c r="CB453" s="3"/>
    </row>
    <row r="454" spans="1:80" s="14" customFormat="1">
      <c r="A454" s="14" t="s">
        <v>652</v>
      </c>
      <c r="B454" s="14" t="s">
        <v>650</v>
      </c>
      <c r="C454" s="14" t="s">
        <v>498</v>
      </c>
      <c r="D454" s="14">
        <v>-20.132999999999999</v>
      </c>
      <c r="E454" s="14">
        <v>149.93299999999999</v>
      </c>
      <c r="F454" s="14">
        <v>4.26</v>
      </c>
      <c r="G454" s="14">
        <v>1987</v>
      </c>
      <c r="H454" s="14">
        <v>1987</v>
      </c>
      <c r="I454" s="14">
        <v>2000</v>
      </c>
      <c r="J454" s="14">
        <v>13</v>
      </c>
      <c r="K454" s="14" t="s">
        <v>282</v>
      </c>
      <c r="L454" s="14" t="s">
        <v>283</v>
      </c>
      <c r="Q454" s="14" t="s">
        <v>325</v>
      </c>
      <c r="V454" s="14" t="s">
        <v>634</v>
      </c>
      <c r="W454" s="14" t="s">
        <v>439</v>
      </c>
      <c r="X454" s="14" t="s">
        <v>404</v>
      </c>
      <c r="AA454" s="14">
        <v>45.2</v>
      </c>
      <c r="AB454" s="14">
        <v>62.8</v>
      </c>
      <c r="AC454" s="14">
        <v>1.3893805309734513</v>
      </c>
      <c r="AD454" s="15"/>
      <c r="AJ454" s="15"/>
      <c r="AW454" s="13" t="s">
        <v>281</v>
      </c>
      <c r="AX454" s="14" t="s">
        <v>718</v>
      </c>
      <c r="AY454" s="14">
        <v>2</v>
      </c>
      <c r="BA454" s="14">
        <v>2004</v>
      </c>
      <c r="BH454" s="15"/>
      <c r="BI454" s="14" t="s">
        <v>471</v>
      </c>
      <c r="BV454" s="14" t="s">
        <v>302</v>
      </c>
      <c r="BW454" s="36">
        <v>453</v>
      </c>
      <c r="BX454" s="3"/>
      <c r="BY454" s="3"/>
      <c r="BZ454" s="3"/>
      <c r="CA454" s="3"/>
      <c r="CB454" s="3"/>
    </row>
    <row r="455" spans="1:80" s="16" customFormat="1">
      <c r="A455" s="16" t="s">
        <v>652</v>
      </c>
      <c r="B455" s="16" t="s">
        <v>650</v>
      </c>
      <c r="C455" s="16" t="s">
        <v>498</v>
      </c>
      <c r="D455" s="16">
        <v>-20.132999999999999</v>
      </c>
      <c r="E455" s="16">
        <v>149.93299999999999</v>
      </c>
      <c r="F455" s="16">
        <v>4.26</v>
      </c>
      <c r="G455" s="16">
        <v>1987</v>
      </c>
      <c r="H455" s="16">
        <v>1987</v>
      </c>
      <c r="I455" s="16">
        <v>2000</v>
      </c>
      <c r="J455" s="16">
        <v>13</v>
      </c>
      <c r="K455" s="16" t="s">
        <v>282</v>
      </c>
      <c r="L455" s="16" t="s">
        <v>283</v>
      </c>
      <c r="Q455" s="16" t="s">
        <v>651</v>
      </c>
      <c r="R455" s="16" t="s">
        <v>524</v>
      </c>
      <c r="T455" s="16" t="s">
        <v>393</v>
      </c>
      <c r="AC455" s="16">
        <v>1.7498618517625135</v>
      </c>
      <c r="AD455" s="17"/>
      <c r="AI455" s="16">
        <v>2.191439353275102</v>
      </c>
      <c r="AJ455" s="17"/>
      <c r="AW455" s="18" t="s">
        <v>281</v>
      </c>
      <c r="AY455" s="16">
        <v>2</v>
      </c>
      <c r="BA455" s="16">
        <v>2004</v>
      </c>
      <c r="BH455" s="17"/>
      <c r="BI455" s="16" t="s">
        <v>471</v>
      </c>
      <c r="BL455" s="16" t="s">
        <v>393</v>
      </c>
      <c r="BW455" s="36">
        <v>454</v>
      </c>
    </row>
    <row r="456" spans="1:80" s="14" customFormat="1">
      <c r="A456" s="14" t="s">
        <v>653</v>
      </c>
      <c r="B456" s="14" t="s">
        <v>650</v>
      </c>
      <c r="C456" s="14" t="s">
        <v>498</v>
      </c>
      <c r="D456" s="14">
        <v>-18.567</v>
      </c>
      <c r="E456" s="14">
        <v>146.483</v>
      </c>
      <c r="F456" s="19"/>
      <c r="G456" s="14">
        <v>1987</v>
      </c>
      <c r="H456" s="14">
        <v>1987</v>
      </c>
      <c r="I456" s="14">
        <v>2000</v>
      </c>
      <c r="J456" s="14">
        <v>13</v>
      </c>
      <c r="K456" s="14" t="s">
        <v>282</v>
      </c>
      <c r="L456" s="14" t="s">
        <v>283</v>
      </c>
      <c r="O456" s="14">
        <v>1.5</v>
      </c>
      <c r="Q456" s="14" t="s">
        <v>444</v>
      </c>
      <c r="R456" s="14" t="s">
        <v>501</v>
      </c>
      <c r="S456" s="14" t="s">
        <v>331</v>
      </c>
      <c r="V456" s="14" t="s">
        <v>183</v>
      </c>
      <c r="X456" s="14" t="s">
        <v>180</v>
      </c>
      <c r="Z456" s="14">
        <v>7.4</v>
      </c>
      <c r="AA456" s="14">
        <v>12.1</v>
      </c>
      <c r="AB456" s="14">
        <v>44</v>
      </c>
      <c r="AC456" s="14">
        <v>3.6363636363636367</v>
      </c>
      <c r="AD456" s="15"/>
      <c r="AF456" s="14">
        <v>6.8</v>
      </c>
      <c r="AG456" s="14">
        <v>7</v>
      </c>
      <c r="AH456" s="14">
        <v>42.3</v>
      </c>
      <c r="AI456" s="14">
        <v>6.0428571428571427</v>
      </c>
      <c r="AJ456" s="15"/>
      <c r="AW456" s="13" t="s">
        <v>281</v>
      </c>
      <c r="AX456" s="14" t="s">
        <v>718</v>
      </c>
      <c r="AY456" s="14">
        <v>2</v>
      </c>
      <c r="AZ456" s="14" t="s">
        <v>141</v>
      </c>
      <c r="BA456" s="14">
        <v>2004</v>
      </c>
      <c r="BH456" s="15"/>
      <c r="BI456" s="14" t="s">
        <v>471</v>
      </c>
      <c r="BU456" s="14" t="s">
        <v>181</v>
      </c>
      <c r="BV456" s="14" t="s">
        <v>301</v>
      </c>
      <c r="BW456" s="36">
        <v>455</v>
      </c>
      <c r="BX456" s="3"/>
      <c r="BY456" s="3"/>
      <c r="BZ456" s="3"/>
      <c r="CA456" s="3"/>
      <c r="CB456" s="3"/>
    </row>
    <row r="457" spans="1:80" s="26" customFormat="1">
      <c r="A457" s="14" t="s">
        <v>653</v>
      </c>
      <c r="B457" s="14" t="s">
        <v>650</v>
      </c>
      <c r="C457" s="14" t="s">
        <v>498</v>
      </c>
      <c r="D457" s="14">
        <v>-18.567</v>
      </c>
      <c r="E457" s="14">
        <v>146.483</v>
      </c>
      <c r="F457" s="19"/>
      <c r="G457" s="14">
        <v>1987</v>
      </c>
      <c r="H457" s="14">
        <v>1987</v>
      </c>
      <c r="I457" s="14">
        <v>2000</v>
      </c>
      <c r="J457" s="14">
        <v>13</v>
      </c>
      <c r="K457" s="14" t="s">
        <v>282</v>
      </c>
      <c r="L457" s="14" t="s">
        <v>283</v>
      </c>
      <c r="M457" s="14"/>
      <c r="N457" s="14"/>
      <c r="O457" s="14">
        <v>1</v>
      </c>
      <c r="P457" s="14"/>
      <c r="Q457" s="14" t="s">
        <v>442</v>
      </c>
      <c r="R457" s="14" t="s">
        <v>643</v>
      </c>
      <c r="S457" s="14" t="s">
        <v>644</v>
      </c>
      <c r="T457" s="14"/>
      <c r="U457" s="14"/>
      <c r="V457" s="14" t="s">
        <v>184</v>
      </c>
      <c r="W457" s="14"/>
      <c r="X457" s="14" t="s">
        <v>179</v>
      </c>
      <c r="Y457" s="14"/>
      <c r="Z457" s="14"/>
      <c r="AA457" s="14">
        <v>7.3</v>
      </c>
      <c r="AB457" s="14">
        <v>22.7</v>
      </c>
      <c r="AC457" s="14">
        <v>3.1095890410958904</v>
      </c>
      <c r="AD457" s="15"/>
      <c r="AE457" s="14"/>
      <c r="AF457" s="14"/>
      <c r="AG457" s="14">
        <v>1.5</v>
      </c>
      <c r="AH457" s="14">
        <v>4.8</v>
      </c>
      <c r="AI457" s="14">
        <v>3.2</v>
      </c>
      <c r="AJ457" s="15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3" t="s">
        <v>281</v>
      </c>
      <c r="AX457" s="14" t="s">
        <v>640</v>
      </c>
      <c r="AY457" s="14">
        <v>2</v>
      </c>
      <c r="AZ457" s="14"/>
      <c r="BA457" s="14">
        <v>2004</v>
      </c>
      <c r="BB457" s="14"/>
      <c r="BC457" s="14"/>
      <c r="BD457" s="14"/>
      <c r="BE457" s="14"/>
      <c r="BF457" s="14"/>
      <c r="BG457" s="14"/>
      <c r="BH457" s="15"/>
      <c r="BI457" s="14" t="s">
        <v>471</v>
      </c>
      <c r="BJ457" s="14" t="s">
        <v>393</v>
      </c>
      <c r="BK457" s="14"/>
      <c r="BL457" s="14"/>
      <c r="BM457" s="14"/>
      <c r="BN457" s="14"/>
      <c r="BO457" s="14"/>
      <c r="BP457" s="14"/>
      <c r="BQ457" s="14"/>
      <c r="BR457" s="14">
        <v>3.9</v>
      </c>
      <c r="BS457" s="14">
        <v>40</v>
      </c>
      <c r="BT457" s="14" t="s">
        <v>177</v>
      </c>
      <c r="BU457" s="14" t="s">
        <v>201</v>
      </c>
      <c r="BV457" s="14" t="s">
        <v>301</v>
      </c>
      <c r="BW457" s="36">
        <v>456</v>
      </c>
      <c r="BX457" s="10"/>
      <c r="BY457" s="10"/>
      <c r="BZ457" s="10"/>
      <c r="CA457" s="10"/>
      <c r="CB457" s="10"/>
    </row>
    <row r="458" spans="1:80" s="14" customFormat="1">
      <c r="A458" s="14" t="s">
        <v>653</v>
      </c>
      <c r="B458" s="14" t="s">
        <v>650</v>
      </c>
      <c r="C458" s="14" t="s">
        <v>498</v>
      </c>
      <c r="D458" s="14">
        <v>-18.567</v>
      </c>
      <c r="E458" s="14">
        <v>146.483</v>
      </c>
      <c r="F458" s="19"/>
      <c r="G458" s="14">
        <v>1987</v>
      </c>
      <c r="H458" s="14">
        <v>1987</v>
      </c>
      <c r="I458" s="14">
        <v>2000</v>
      </c>
      <c r="J458" s="14">
        <v>13</v>
      </c>
      <c r="K458" s="14" t="s">
        <v>282</v>
      </c>
      <c r="L458" s="14" t="s">
        <v>283</v>
      </c>
      <c r="Q458" s="14" t="s">
        <v>332</v>
      </c>
      <c r="X458" s="14" t="s">
        <v>404</v>
      </c>
      <c r="AA458" s="14">
        <v>83.6</v>
      </c>
      <c r="AB458" s="14">
        <v>85.8</v>
      </c>
      <c r="AC458" s="14">
        <v>1.0263157894736843</v>
      </c>
      <c r="AD458" s="15"/>
      <c r="AG458" s="14">
        <v>16.7</v>
      </c>
      <c r="AH458" s="14">
        <v>15.8</v>
      </c>
      <c r="AI458" s="14">
        <v>0.94610778443113785</v>
      </c>
      <c r="AJ458" s="15" t="s">
        <v>430</v>
      </c>
      <c r="AW458" s="13" t="s">
        <v>281</v>
      </c>
      <c r="AX458" s="14" t="s">
        <v>640</v>
      </c>
      <c r="AY458" s="14">
        <v>2</v>
      </c>
      <c r="BA458" s="14">
        <v>2004</v>
      </c>
      <c r="BH458" s="15"/>
      <c r="BI458" s="14" t="s">
        <v>471</v>
      </c>
      <c r="BV458" s="14" t="s">
        <v>301</v>
      </c>
      <c r="BW458" s="36">
        <v>457</v>
      </c>
      <c r="BX458" s="3"/>
      <c r="BY458" s="3"/>
      <c r="BZ458" s="3"/>
      <c r="CA458" s="3"/>
      <c r="CB458" s="3"/>
    </row>
    <row r="459" spans="1:80" s="14" customFormat="1">
      <c r="A459" s="14" t="s">
        <v>653</v>
      </c>
      <c r="B459" s="14" t="s">
        <v>650</v>
      </c>
      <c r="C459" s="14" t="s">
        <v>498</v>
      </c>
      <c r="D459" s="14">
        <v>-18.567</v>
      </c>
      <c r="E459" s="14">
        <v>146.483</v>
      </c>
      <c r="F459" s="19"/>
      <c r="G459" s="14">
        <v>1987</v>
      </c>
      <c r="H459" s="14">
        <v>1987</v>
      </c>
      <c r="I459" s="14">
        <v>2000</v>
      </c>
      <c r="J459" s="14">
        <v>13</v>
      </c>
      <c r="K459" s="14" t="s">
        <v>282</v>
      </c>
      <c r="L459" s="14" t="s">
        <v>283</v>
      </c>
      <c r="Q459" s="14" t="s">
        <v>325</v>
      </c>
      <c r="V459" s="14" t="s">
        <v>634</v>
      </c>
      <c r="W459" s="14" t="s">
        <v>439</v>
      </c>
      <c r="X459" s="14" t="s">
        <v>404</v>
      </c>
      <c r="AA459" s="14">
        <v>55.4</v>
      </c>
      <c r="AB459" s="14">
        <v>60.9</v>
      </c>
      <c r="AC459" s="14">
        <v>1.0992779783393503</v>
      </c>
      <c r="AD459" s="15"/>
      <c r="AJ459" s="15"/>
      <c r="AW459" s="13" t="s">
        <v>281</v>
      </c>
      <c r="AX459" s="14" t="s">
        <v>718</v>
      </c>
      <c r="AY459" s="14">
        <v>2</v>
      </c>
      <c r="BA459" s="14">
        <v>2004</v>
      </c>
      <c r="BH459" s="15"/>
      <c r="BI459" s="14" t="s">
        <v>471</v>
      </c>
      <c r="BV459" s="14" t="s">
        <v>302</v>
      </c>
      <c r="BW459" s="36">
        <v>458</v>
      </c>
      <c r="BX459" s="3"/>
      <c r="BY459" s="3"/>
      <c r="BZ459" s="3"/>
      <c r="CA459" s="3"/>
      <c r="CB459" s="3"/>
    </row>
    <row r="460" spans="1:80" s="14" customFormat="1">
      <c r="A460" s="16" t="s">
        <v>653</v>
      </c>
      <c r="B460" s="16" t="s">
        <v>650</v>
      </c>
      <c r="C460" s="16" t="s">
        <v>498</v>
      </c>
      <c r="D460" s="16">
        <v>-18.567</v>
      </c>
      <c r="E460" s="16">
        <v>146.483</v>
      </c>
      <c r="F460" s="16"/>
      <c r="G460" s="16">
        <v>1987</v>
      </c>
      <c r="H460" s="16">
        <v>1987</v>
      </c>
      <c r="I460" s="16">
        <v>2000</v>
      </c>
      <c r="J460" s="16">
        <v>13</v>
      </c>
      <c r="K460" s="16" t="s">
        <v>282</v>
      </c>
      <c r="L460" s="16" t="s">
        <v>283</v>
      </c>
      <c r="M460" s="16"/>
      <c r="N460" s="16"/>
      <c r="O460" s="16"/>
      <c r="P460" s="16"/>
      <c r="Q460" s="16" t="s">
        <v>651</v>
      </c>
      <c r="R460" s="16" t="s">
        <v>524</v>
      </c>
      <c r="S460" s="16"/>
      <c r="T460" s="16" t="s">
        <v>393</v>
      </c>
      <c r="U460" s="16"/>
      <c r="V460" s="16"/>
      <c r="W460" s="16"/>
      <c r="X460" s="16"/>
      <c r="Y460" s="16"/>
      <c r="Z460" s="16"/>
      <c r="AA460" s="16"/>
      <c r="AB460" s="16"/>
      <c r="AC460" s="16">
        <v>2.2178866113181406</v>
      </c>
      <c r="AD460" s="17"/>
      <c r="AE460" s="16"/>
      <c r="AF460" s="16"/>
      <c r="AG460" s="16"/>
      <c r="AH460" s="16"/>
      <c r="AI460" s="16">
        <v>3.3963216424294274</v>
      </c>
      <c r="AJ460" s="17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8" t="s">
        <v>281</v>
      </c>
      <c r="AX460" s="16"/>
      <c r="AY460" s="16">
        <v>2</v>
      </c>
      <c r="AZ460" s="16"/>
      <c r="BA460" s="16">
        <v>2004</v>
      </c>
      <c r="BB460" s="16"/>
      <c r="BC460" s="16"/>
      <c r="BD460" s="16"/>
      <c r="BE460" s="16"/>
      <c r="BF460" s="16"/>
      <c r="BG460" s="16"/>
      <c r="BH460" s="17"/>
      <c r="BI460" s="16" t="s">
        <v>471</v>
      </c>
      <c r="BJ460" s="16"/>
      <c r="BK460" s="16"/>
      <c r="BL460" s="16" t="s">
        <v>393</v>
      </c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36">
        <v>459</v>
      </c>
    </row>
    <row r="461" spans="1:80" s="16" customFormat="1">
      <c r="A461" s="14" t="s">
        <v>845</v>
      </c>
      <c r="B461" s="14"/>
      <c r="C461" s="14" t="s">
        <v>461</v>
      </c>
      <c r="D461" s="14">
        <v>-36.83</v>
      </c>
      <c r="E461" s="14">
        <v>175.82</v>
      </c>
      <c r="F461" s="14">
        <v>8.4</v>
      </c>
      <c r="G461" s="14">
        <v>1993</v>
      </c>
      <c r="H461" s="14">
        <v>1993</v>
      </c>
      <c r="I461" s="14">
        <v>1998</v>
      </c>
      <c r="J461" s="14">
        <v>5</v>
      </c>
      <c r="K461" s="14"/>
      <c r="L461" s="14"/>
      <c r="M461" s="14"/>
      <c r="N461" s="14"/>
      <c r="O461" s="14">
        <v>1</v>
      </c>
      <c r="P461" s="14"/>
      <c r="Q461" s="14" t="s">
        <v>475</v>
      </c>
      <c r="R461" s="14" t="s">
        <v>212</v>
      </c>
      <c r="S461" s="14" t="s">
        <v>464</v>
      </c>
      <c r="T461" s="14"/>
      <c r="U461" s="14"/>
      <c r="V461" s="14" t="s">
        <v>183</v>
      </c>
      <c r="W461" s="14" t="s">
        <v>465</v>
      </c>
      <c r="X461" s="14" t="s">
        <v>180</v>
      </c>
      <c r="Y461" s="14"/>
      <c r="Z461" s="14"/>
      <c r="AA461" s="14">
        <v>9.6999999999999993</v>
      </c>
      <c r="AB461" s="14">
        <v>24.9</v>
      </c>
      <c r="AC461" s="14">
        <v>2.5670103092783507</v>
      </c>
      <c r="AD461" s="15"/>
      <c r="AE461" s="14"/>
      <c r="AF461" s="14"/>
      <c r="AG461" s="14"/>
      <c r="AH461" s="14"/>
      <c r="AI461" s="14"/>
      <c r="AJ461" s="15"/>
      <c r="AK461" s="14"/>
      <c r="AL461" s="14"/>
      <c r="AM461" s="14">
        <v>218</v>
      </c>
      <c r="AN461" s="14">
        <v>291</v>
      </c>
      <c r="AO461" s="14">
        <v>1.334862385321101</v>
      </c>
      <c r="AP461" s="14"/>
      <c r="AQ461" s="14"/>
      <c r="AR461" s="14"/>
      <c r="AS461" s="14"/>
      <c r="AT461" s="14"/>
      <c r="AU461" s="14"/>
      <c r="AV461" s="14"/>
      <c r="AW461" s="13" t="s">
        <v>333</v>
      </c>
      <c r="AX461" s="14" t="s">
        <v>336</v>
      </c>
      <c r="AY461" s="14">
        <v>1</v>
      </c>
      <c r="AZ461" s="14" t="s">
        <v>141</v>
      </c>
      <c r="BA461" s="14">
        <v>2000</v>
      </c>
      <c r="BB461" s="14"/>
      <c r="BC461" s="14"/>
      <c r="BD461" s="14"/>
      <c r="BE461" s="14"/>
      <c r="BF461" s="14"/>
      <c r="BG461" s="14"/>
      <c r="BH461" s="15"/>
      <c r="BI461" s="14" t="s">
        <v>472</v>
      </c>
      <c r="BJ461" s="14" t="s">
        <v>393</v>
      </c>
      <c r="BK461" s="14"/>
      <c r="BL461" s="14"/>
      <c r="BM461" s="14"/>
      <c r="BN461" s="14"/>
      <c r="BO461" s="14"/>
      <c r="BP461" s="14"/>
      <c r="BQ461" s="14"/>
      <c r="BR461" s="14">
        <v>3.3</v>
      </c>
      <c r="BS461" s="14">
        <v>130</v>
      </c>
      <c r="BT461" s="14" t="s">
        <v>177</v>
      </c>
      <c r="BU461" s="14" t="s">
        <v>194</v>
      </c>
      <c r="BV461" s="14" t="s">
        <v>301</v>
      </c>
      <c r="BW461" s="36">
        <v>460</v>
      </c>
      <c r="BX461" s="3"/>
      <c r="BY461" s="3"/>
      <c r="BZ461" s="3"/>
      <c r="CA461" s="3"/>
      <c r="CB461" s="3"/>
    </row>
    <row r="462" spans="1:80" s="14" customFormat="1">
      <c r="A462" s="14" t="s">
        <v>845</v>
      </c>
      <c r="C462" s="14" t="s">
        <v>461</v>
      </c>
      <c r="D462" s="14">
        <v>-36.83</v>
      </c>
      <c r="E462" s="14">
        <v>175.82</v>
      </c>
      <c r="F462" s="14">
        <v>8.4</v>
      </c>
      <c r="G462" s="14">
        <v>1993</v>
      </c>
      <c r="H462" s="14">
        <v>1993</v>
      </c>
      <c r="I462" s="14">
        <v>1998</v>
      </c>
      <c r="J462" s="14">
        <v>5</v>
      </c>
      <c r="O462" s="14">
        <v>1</v>
      </c>
      <c r="Q462" s="14" t="s">
        <v>285</v>
      </c>
      <c r="R462" s="14" t="s">
        <v>334</v>
      </c>
      <c r="S462" s="14" t="s">
        <v>335</v>
      </c>
      <c r="V462" s="14" t="s">
        <v>184</v>
      </c>
      <c r="X462" s="14" t="s">
        <v>179</v>
      </c>
      <c r="AA462" s="14">
        <v>4.9000000000000004</v>
      </c>
      <c r="AB462" s="14">
        <v>11.9</v>
      </c>
      <c r="AC462" s="14">
        <v>2.4285714285714284</v>
      </c>
      <c r="AD462" s="15"/>
      <c r="AJ462" s="15"/>
      <c r="AM462" s="14">
        <v>197</v>
      </c>
      <c r="AN462" s="14">
        <v>293</v>
      </c>
      <c r="AO462" s="14">
        <v>1.4873096446700507</v>
      </c>
      <c r="AW462" s="13" t="s">
        <v>333</v>
      </c>
      <c r="AX462" s="14" t="s">
        <v>336</v>
      </c>
      <c r="AY462" s="14">
        <v>1</v>
      </c>
      <c r="AZ462" s="14" t="s">
        <v>141</v>
      </c>
      <c r="BA462" s="14">
        <v>2000</v>
      </c>
      <c r="BH462" s="15"/>
      <c r="BI462" s="14" t="s">
        <v>472</v>
      </c>
      <c r="BJ462" s="14" t="s">
        <v>393</v>
      </c>
      <c r="BR462" s="14">
        <v>3.9</v>
      </c>
      <c r="BS462" s="14">
        <v>45</v>
      </c>
      <c r="BT462" s="14" t="s">
        <v>177</v>
      </c>
      <c r="BU462" s="14" t="s">
        <v>201</v>
      </c>
      <c r="BV462" s="14" t="s">
        <v>301</v>
      </c>
      <c r="BW462" s="36">
        <v>461</v>
      </c>
      <c r="BX462" s="3"/>
      <c r="BY462" s="3"/>
      <c r="BZ462" s="3"/>
      <c r="CA462" s="3"/>
      <c r="CB462" s="3"/>
    </row>
    <row r="463" spans="1:80" s="14" customFormat="1">
      <c r="A463" s="16" t="s">
        <v>845</v>
      </c>
      <c r="B463" s="16"/>
      <c r="C463" s="16" t="s">
        <v>461</v>
      </c>
      <c r="D463" s="16">
        <v>-36.83</v>
      </c>
      <c r="E463" s="16">
        <v>175.82</v>
      </c>
      <c r="F463" s="16">
        <v>8.4</v>
      </c>
      <c r="G463" s="16">
        <v>1993</v>
      </c>
      <c r="H463" s="16">
        <v>1993</v>
      </c>
      <c r="I463" s="16">
        <v>1998</v>
      </c>
      <c r="J463" s="16">
        <v>5</v>
      </c>
      <c r="K463" s="16"/>
      <c r="L463" s="16"/>
      <c r="M463" s="16"/>
      <c r="N463" s="16"/>
      <c r="O463" s="16">
        <v>2</v>
      </c>
      <c r="P463" s="16"/>
      <c r="Q463" s="16" t="s">
        <v>651</v>
      </c>
      <c r="R463" s="16" t="s">
        <v>525</v>
      </c>
      <c r="S463" s="16"/>
      <c r="T463" s="16" t="s">
        <v>393</v>
      </c>
      <c r="U463" s="16"/>
      <c r="V463" s="16"/>
      <c r="W463" s="16"/>
      <c r="X463" s="16"/>
      <c r="Y463" s="16"/>
      <c r="Z463" s="16"/>
      <c r="AA463" s="16"/>
      <c r="AB463" s="16"/>
      <c r="AC463" s="16">
        <v>2.4977908689248896</v>
      </c>
      <c r="AD463" s="17"/>
      <c r="AE463" s="16"/>
      <c r="AF463" s="16"/>
      <c r="AG463" s="16"/>
      <c r="AH463" s="16"/>
      <c r="AI463" s="16"/>
      <c r="AJ463" s="17"/>
      <c r="AK463" s="16"/>
      <c r="AL463" s="16"/>
      <c r="AM463" s="16"/>
      <c r="AN463" s="16"/>
      <c r="AO463" s="16">
        <v>1.411086014995576</v>
      </c>
      <c r="AP463" s="16"/>
      <c r="AQ463" s="16"/>
      <c r="AR463" s="16"/>
      <c r="AS463" s="16"/>
      <c r="AT463" s="16"/>
      <c r="AU463" s="16"/>
      <c r="AV463" s="16"/>
      <c r="AW463" s="18" t="s">
        <v>333</v>
      </c>
      <c r="AX463" s="16"/>
      <c r="AY463" s="16">
        <v>1</v>
      </c>
      <c r="AZ463" s="16"/>
      <c r="BA463" s="16">
        <v>2000</v>
      </c>
      <c r="BB463" s="16"/>
      <c r="BC463" s="16"/>
      <c r="BD463" s="16"/>
      <c r="BE463" s="16"/>
      <c r="BF463" s="16"/>
      <c r="BG463" s="16"/>
      <c r="BH463" s="17"/>
      <c r="BI463" s="16" t="s">
        <v>472</v>
      </c>
      <c r="BJ463" s="16"/>
      <c r="BK463" s="16"/>
      <c r="BL463" s="16" t="s">
        <v>393</v>
      </c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36">
        <v>462</v>
      </c>
    </row>
    <row r="464" spans="1:80" s="36" customFormat="1">
      <c r="A464" s="36" t="s">
        <v>502</v>
      </c>
      <c r="C464" s="36" t="s">
        <v>461</v>
      </c>
      <c r="D464" s="36">
        <v>-36.2667</v>
      </c>
      <c r="E464" s="36">
        <v>174.8</v>
      </c>
      <c r="F464" s="36">
        <v>5.49</v>
      </c>
      <c r="G464" s="36">
        <v>1976</v>
      </c>
      <c r="H464" s="36">
        <v>1976</v>
      </c>
      <c r="I464" s="36">
        <v>1999</v>
      </c>
      <c r="J464" s="36">
        <v>23</v>
      </c>
      <c r="O464" s="36">
        <v>1</v>
      </c>
      <c r="Q464" s="36" t="s">
        <v>475</v>
      </c>
      <c r="R464" s="36" t="s">
        <v>212</v>
      </c>
      <c r="S464" s="36" t="s">
        <v>464</v>
      </c>
      <c r="T464" s="36" t="s">
        <v>393</v>
      </c>
      <c r="V464" s="36" t="s">
        <v>183</v>
      </c>
      <c r="W464" s="36" t="s">
        <v>465</v>
      </c>
      <c r="X464" s="36" t="s">
        <v>180</v>
      </c>
      <c r="AA464" s="36">
        <v>3.81</v>
      </c>
      <c r="AB464" s="36">
        <v>9.3800000000000008</v>
      </c>
      <c r="AC464" s="36">
        <v>2.461942257217848</v>
      </c>
      <c r="AD464" s="38"/>
      <c r="AG464" s="36">
        <v>1.08</v>
      </c>
      <c r="AH464" s="36">
        <v>13</v>
      </c>
      <c r="AI464" s="36">
        <v>12.037037037037036</v>
      </c>
      <c r="AJ464" s="38"/>
      <c r="AM464" s="36">
        <v>7</v>
      </c>
      <c r="AN464" s="36">
        <v>11</v>
      </c>
      <c r="AO464" s="36">
        <v>1.5714285714285714</v>
      </c>
      <c r="AW464" s="41" t="s">
        <v>286</v>
      </c>
      <c r="AX464" s="36" t="s">
        <v>691</v>
      </c>
      <c r="AY464" s="36">
        <v>2</v>
      </c>
      <c r="AZ464" s="36" t="s">
        <v>287</v>
      </c>
      <c r="BA464" s="36">
        <v>2003</v>
      </c>
      <c r="BH464" s="38"/>
      <c r="BI464" s="36" t="s">
        <v>472</v>
      </c>
      <c r="BJ464" s="36" t="s">
        <v>393</v>
      </c>
      <c r="BL464" s="36" t="s">
        <v>393</v>
      </c>
      <c r="BN464" s="36" t="s">
        <v>393</v>
      </c>
      <c r="BO464" s="36" t="s">
        <v>393</v>
      </c>
      <c r="BP464" s="36" t="s">
        <v>393</v>
      </c>
      <c r="BR464" s="36">
        <v>3.3</v>
      </c>
      <c r="BS464" s="36">
        <v>130</v>
      </c>
      <c r="BT464" s="36" t="s">
        <v>177</v>
      </c>
      <c r="BU464" s="36" t="s">
        <v>194</v>
      </c>
      <c r="BV464" s="36" t="s">
        <v>301</v>
      </c>
      <c r="BW464" s="36">
        <v>463</v>
      </c>
    </row>
    <row r="465" spans="1:80" s="36" customFormat="1">
      <c r="A465" s="36" t="s">
        <v>845</v>
      </c>
      <c r="C465" s="36" t="s">
        <v>461</v>
      </c>
      <c r="D465" s="36">
        <v>-36.83</v>
      </c>
      <c r="E465" s="36">
        <v>175.82</v>
      </c>
      <c r="F465" s="36">
        <v>8.4</v>
      </c>
      <c r="G465" s="36">
        <v>1992</v>
      </c>
      <c r="H465" s="36">
        <v>1992</v>
      </c>
      <c r="I465" s="36">
        <v>1999</v>
      </c>
      <c r="J465" s="36">
        <v>7</v>
      </c>
      <c r="O465" s="36">
        <v>1</v>
      </c>
      <c r="Q465" s="36" t="s">
        <v>475</v>
      </c>
      <c r="R465" s="36" t="s">
        <v>212</v>
      </c>
      <c r="S465" s="36" t="s">
        <v>464</v>
      </c>
      <c r="T465" s="36" t="s">
        <v>393</v>
      </c>
      <c r="V465" s="36" t="s">
        <v>183</v>
      </c>
      <c r="W465" s="36" t="s">
        <v>465</v>
      </c>
      <c r="X465" s="36" t="s">
        <v>180</v>
      </c>
      <c r="AA465" s="36">
        <v>1.63</v>
      </c>
      <c r="AB465" s="36">
        <v>6.77</v>
      </c>
      <c r="AC465" s="36">
        <v>4.1533742331288348</v>
      </c>
      <c r="AD465" s="38"/>
      <c r="AG465" s="36">
        <v>0.42</v>
      </c>
      <c r="AH465" s="36">
        <v>4.0199999999999996</v>
      </c>
      <c r="AI465" s="36">
        <v>9.5714285714285712</v>
      </c>
      <c r="AJ465" s="38"/>
      <c r="AM465" s="36">
        <v>5</v>
      </c>
      <c r="AN465" s="36">
        <v>7.6</v>
      </c>
      <c r="AO465" s="36">
        <v>1.52</v>
      </c>
      <c r="AW465" s="41" t="s">
        <v>286</v>
      </c>
      <c r="AX465" s="36" t="s">
        <v>691</v>
      </c>
      <c r="AY465" s="36">
        <v>2</v>
      </c>
      <c r="AZ465" s="36" t="s">
        <v>287</v>
      </c>
      <c r="BA465" s="36">
        <v>2003</v>
      </c>
      <c r="BH465" s="38"/>
      <c r="BI465" s="36" t="s">
        <v>472</v>
      </c>
      <c r="BJ465" s="36" t="s">
        <v>393</v>
      </c>
      <c r="BL465" s="36" t="s">
        <v>393</v>
      </c>
      <c r="BN465" s="36" t="s">
        <v>393</v>
      </c>
      <c r="BO465" s="36" t="s">
        <v>393</v>
      </c>
      <c r="BP465" s="36" t="s">
        <v>393</v>
      </c>
      <c r="BR465" s="36">
        <v>3.3</v>
      </c>
      <c r="BS465" s="36">
        <v>130</v>
      </c>
      <c r="BT465" s="36" t="s">
        <v>177</v>
      </c>
      <c r="BU465" s="36" t="s">
        <v>194</v>
      </c>
      <c r="BV465" s="36" t="s">
        <v>301</v>
      </c>
      <c r="BW465" s="36">
        <v>464</v>
      </c>
    </row>
    <row r="466" spans="1:80" s="36" customFormat="1">
      <c r="A466" s="36" t="s">
        <v>842</v>
      </c>
      <c r="C466" s="36" t="s">
        <v>461</v>
      </c>
      <c r="D466" s="36">
        <v>-36.35</v>
      </c>
      <c r="E466" s="36">
        <v>174.83</v>
      </c>
      <c r="F466" s="36">
        <v>3.5</v>
      </c>
      <c r="G466" s="36">
        <v>1982</v>
      </c>
      <c r="H466" s="36">
        <v>1983</v>
      </c>
      <c r="I466" s="36">
        <v>1999</v>
      </c>
      <c r="J466" s="36">
        <v>16</v>
      </c>
      <c r="O466" s="36">
        <v>1</v>
      </c>
      <c r="Q466" s="36" t="s">
        <v>475</v>
      </c>
      <c r="R466" s="36" t="s">
        <v>212</v>
      </c>
      <c r="S466" s="36" t="s">
        <v>464</v>
      </c>
      <c r="T466" s="36" t="s">
        <v>393</v>
      </c>
      <c r="V466" s="36" t="s">
        <v>183</v>
      </c>
      <c r="W466" s="36" t="s">
        <v>465</v>
      </c>
      <c r="X466" s="36" t="s">
        <v>180</v>
      </c>
      <c r="AA466" s="36">
        <v>3.1</v>
      </c>
      <c r="AB466" s="36">
        <v>6.46</v>
      </c>
      <c r="AC466" s="36">
        <v>2.0838709677419356</v>
      </c>
      <c r="AD466" s="38"/>
      <c r="AG466" s="36">
        <v>0.9</v>
      </c>
      <c r="AH466" s="36">
        <v>3.88</v>
      </c>
      <c r="AI466" s="36">
        <v>4.3111111111111109</v>
      </c>
      <c r="AJ466" s="38"/>
      <c r="AM466" s="36">
        <v>6.5</v>
      </c>
      <c r="AN466" s="36">
        <v>8.4</v>
      </c>
      <c r="AO466" s="36">
        <v>1.2923076923076924</v>
      </c>
      <c r="AW466" s="41" t="s">
        <v>286</v>
      </c>
      <c r="AX466" s="36" t="s">
        <v>691</v>
      </c>
      <c r="AY466" s="36">
        <v>2</v>
      </c>
      <c r="AZ466" s="36" t="s">
        <v>287</v>
      </c>
      <c r="BA466" s="36">
        <v>2003</v>
      </c>
      <c r="BH466" s="38"/>
      <c r="BI466" s="36" t="s">
        <v>472</v>
      </c>
      <c r="BJ466" s="36" t="s">
        <v>393</v>
      </c>
      <c r="BL466" s="36" t="s">
        <v>393</v>
      </c>
      <c r="BN466" s="36" t="s">
        <v>393</v>
      </c>
      <c r="BO466" s="36" t="s">
        <v>393</v>
      </c>
      <c r="BP466" s="36" t="s">
        <v>393</v>
      </c>
      <c r="BR466" s="36">
        <v>3.3</v>
      </c>
      <c r="BS466" s="36">
        <v>130</v>
      </c>
      <c r="BT466" s="36" t="s">
        <v>177</v>
      </c>
      <c r="BU466" s="36" t="s">
        <v>194</v>
      </c>
      <c r="BV466" s="36" t="s">
        <v>301</v>
      </c>
      <c r="BW466" s="36">
        <v>465</v>
      </c>
    </row>
    <row r="467" spans="1:80" s="14" customFormat="1">
      <c r="A467" s="14" t="s">
        <v>502</v>
      </c>
      <c r="C467" s="14" t="s">
        <v>461</v>
      </c>
      <c r="D467" s="14">
        <v>-36.2667</v>
      </c>
      <c r="E467" s="14">
        <v>174.8</v>
      </c>
      <c r="F467" s="14">
        <v>5.49</v>
      </c>
      <c r="G467" s="14">
        <v>1976</v>
      </c>
      <c r="H467" s="14">
        <v>1976</v>
      </c>
      <c r="I467" s="14">
        <v>2000</v>
      </c>
      <c r="J467" s="14">
        <v>24</v>
      </c>
      <c r="O467" s="14">
        <v>1</v>
      </c>
      <c r="Q467" s="14" t="s">
        <v>475</v>
      </c>
      <c r="R467" s="14" t="s">
        <v>212</v>
      </c>
      <c r="S467" s="14" t="s">
        <v>464</v>
      </c>
      <c r="V467" s="14" t="s">
        <v>183</v>
      </c>
      <c r="W467" s="14" t="s">
        <v>465</v>
      </c>
      <c r="X467" s="14" t="s">
        <v>180</v>
      </c>
      <c r="AA467" s="14">
        <v>1.65</v>
      </c>
      <c r="AB467" s="14">
        <v>24.05</v>
      </c>
      <c r="AC467" s="14">
        <v>14.575757575757576</v>
      </c>
      <c r="AD467" s="15"/>
      <c r="AJ467" s="15"/>
      <c r="AW467" s="13" t="s">
        <v>288</v>
      </c>
      <c r="AX467" s="14" t="s">
        <v>718</v>
      </c>
      <c r="AY467" s="14">
        <v>2</v>
      </c>
      <c r="BA467" s="14">
        <v>2003</v>
      </c>
      <c r="BH467" s="15"/>
      <c r="BI467" s="14" t="s">
        <v>472</v>
      </c>
      <c r="BJ467" s="14" t="s">
        <v>393</v>
      </c>
      <c r="BR467" s="14">
        <v>3.3</v>
      </c>
      <c r="BS467" s="14">
        <v>130</v>
      </c>
      <c r="BT467" s="14" t="s">
        <v>177</v>
      </c>
      <c r="BU467" s="14" t="s">
        <v>194</v>
      </c>
      <c r="BV467" s="14" t="s">
        <v>301</v>
      </c>
      <c r="BW467" s="36">
        <v>466</v>
      </c>
      <c r="BX467" s="3"/>
      <c r="BY467" s="3"/>
      <c r="BZ467" s="3"/>
      <c r="CA467" s="3"/>
      <c r="CB467" s="3"/>
    </row>
    <row r="468" spans="1:80" s="14" customFormat="1">
      <c r="A468" s="14" t="s">
        <v>502</v>
      </c>
      <c r="C468" s="14" t="s">
        <v>461</v>
      </c>
      <c r="D468" s="14">
        <v>-36.2667</v>
      </c>
      <c r="E468" s="14">
        <v>174.8</v>
      </c>
      <c r="F468" s="14">
        <v>5.49</v>
      </c>
      <c r="G468" s="14">
        <v>1976</v>
      </c>
      <c r="H468" s="14">
        <v>1976</v>
      </c>
      <c r="I468" s="14">
        <v>2000</v>
      </c>
      <c r="J468" s="14">
        <v>24</v>
      </c>
      <c r="O468" s="14">
        <v>1</v>
      </c>
      <c r="Q468" s="14" t="s">
        <v>285</v>
      </c>
      <c r="R468" s="14" t="s">
        <v>334</v>
      </c>
      <c r="S468" s="14" t="s">
        <v>335</v>
      </c>
      <c r="V468" s="14" t="s">
        <v>184</v>
      </c>
      <c r="X468" s="14" t="s">
        <v>179</v>
      </c>
      <c r="AA468" s="14">
        <v>5</v>
      </c>
      <c r="AB468" s="14">
        <v>17.350000000000001</v>
      </c>
      <c r="AC468" s="14">
        <v>3.47</v>
      </c>
      <c r="AD468" s="15"/>
      <c r="AJ468" s="15"/>
      <c r="AW468" s="13" t="s">
        <v>288</v>
      </c>
      <c r="AX468" s="14" t="s">
        <v>718</v>
      </c>
      <c r="AY468" s="14">
        <v>2</v>
      </c>
      <c r="BA468" s="14">
        <v>2003</v>
      </c>
      <c r="BH468" s="15"/>
      <c r="BI468" s="14" t="s">
        <v>472</v>
      </c>
      <c r="BJ468" s="14" t="s">
        <v>393</v>
      </c>
      <c r="BR468" s="14">
        <v>3.9</v>
      </c>
      <c r="BS468" s="14">
        <v>45</v>
      </c>
      <c r="BT468" s="14" t="s">
        <v>177</v>
      </c>
      <c r="BU468" s="14" t="s">
        <v>201</v>
      </c>
      <c r="BV468" s="14" t="s">
        <v>301</v>
      </c>
      <c r="BW468" s="36">
        <v>467</v>
      </c>
      <c r="BX468" s="3"/>
      <c r="BY468" s="3"/>
      <c r="BZ468" s="3"/>
      <c r="CA468" s="3"/>
      <c r="CB468" s="3"/>
    </row>
    <row r="469" spans="1:80" s="14" customFormat="1">
      <c r="A469" s="14" t="s">
        <v>502</v>
      </c>
      <c r="C469" s="14" t="s">
        <v>461</v>
      </c>
      <c r="D469" s="14">
        <v>-36.2667</v>
      </c>
      <c r="E469" s="14">
        <v>174.8</v>
      </c>
      <c r="F469" s="14">
        <v>5.49</v>
      </c>
      <c r="G469" s="14">
        <v>1976</v>
      </c>
      <c r="H469" s="14">
        <v>1976</v>
      </c>
      <c r="I469" s="14">
        <v>2000</v>
      </c>
      <c r="J469" s="14">
        <v>24</v>
      </c>
      <c r="O469" s="14">
        <v>1</v>
      </c>
      <c r="Q469" s="14" t="s">
        <v>560</v>
      </c>
      <c r="R469" s="14" t="s">
        <v>78</v>
      </c>
      <c r="S469" s="14" t="s">
        <v>79</v>
      </c>
      <c r="V469" s="14" t="s">
        <v>184</v>
      </c>
      <c r="X469" s="14" t="s">
        <v>214</v>
      </c>
      <c r="AA469" s="14">
        <v>1.3</v>
      </c>
      <c r="AB469" s="14">
        <v>11.05</v>
      </c>
      <c r="AC469" s="14">
        <v>8.5</v>
      </c>
      <c r="AD469" s="15"/>
      <c r="AJ469" s="15"/>
      <c r="AW469" s="13" t="s">
        <v>288</v>
      </c>
      <c r="AX469" s="14" t="s">
        <v>718</v>
      </c>
      <c r="AY469" s="14">
        <v>2</v>
      </c>
      <c r="BA469" s="14">
        <v>2003</v>
      </c>
      <c r="BH469" s="15"/>
      <c r="BI469" s="14" t="s">
        <v>472</v>
      </c>
      <c r="BJ469" s="14" t="s">
        <v>393</v>
      </c>
      <c r="BR469" s="14">
        <v>3.5</v>
      </c>
      <c r="BS469" s="14">
        <v>38</v>
      </c>
      <c r="BT469" s="14" t="s">
        <v>177</v>
      </c>
      <c r="BU469" s="14" t="s">
        <v>194</v>
      </c>
      <c r="BV469" s="14" t="s">
        <v>301</v>
      </c>
      <c r="BW469" s="36">
        <v>468</v>
      </c>
      <c r="BX469" s="3"/>
      <c r="BY469" s="3"/>
      <c r="BZ469" s="3"/>
      <c r="CA469" s="3"/>
      <c r="CB469" s="3"/>
    </row>
    <row r="470" spans="1:80" s="14" customFormat="1">
      <c r="A470" s="14" t="s">
        <v>502</v>
      </c>
      <c r="C470" s="14" t="s">
        <v>461</v>
      </c>
      <c r="D470" s="14">
        <v>-36.2667</v>
      </c>
      <c r="E470" s="14">
        <v>174.8</v>
      </c>
      <c r="F470" s="14">
        <v>5.49</v>
      </c>
      <c r="G470" s="14">
        <v>1976</v>
      </c>
      <c r="H470" s="14">
        <v>1976</v>
      </c>
      <c r="I470" s="14">
        <v>2000</v>
      </c>
      <c r="J470" s="14">
        <v>24</v>
      </c>
      <c r="O470" s="14">
        <v>1</v>
      </c>
      <c r="Q470" s="14" t="s">
        <v>560</v>
      </c>
      <c r="R470" s="14" t="s">
        <v>78</v>
      </c>
      <c r="S470" s="14" t="s">
        <v>289</v>
      </c>
      <c r="V470" s="14" t="s">
        <v>184</v>
      </c>
      <c r="X470" s="14" t="s">
        <v>214</v>
      </c>
      <c r="AA470" s="14">
        <v>15.6</v>
      </c>
      <c r="AB470" s="14">
        <v>13.95</v>
      </c>
      <c r="AC470" s="14">
        <v>0.89423076923076916</v>
      </c>
      <c r="AD470" s="15"/>
      <c r="AJ470" s="15"/>
      <c r="AW470" s="13" t="s">
        <v>288</v>
      </c>
      <c r="AX470" s="14" t="s">
        <v>718</v>
      </c>
      <c r="AY470" s="14">
        <v>2</v>
      </c>
      <c r="BA470" s="14">
        <v>2003</v>
      </c>
      <c r="BH470" s="15"/>
      <c r="BI470" s="14" t="s">
        <v>472</v>
      </c>
      <c r="BJ470" s="14" t="s">
        <v>393</v>
      </c>
      <c r="BR470" s="14">
        <v>3.3</v>
      </c>
      <c r="BS470" s="14">
        <v>24</v>
      </c>
      <c r="BT470" s="14" t="s">
        <v>202</v>
      </c>
      <c r="BU470" s="14" t="s">
        <v>194</v>
      </c>
      <c r="BV470" s="14" t="s">
        <v>301</v>
      </c>
      <c r="BW470" s="36">
        <v>469</v>
      </c>
      <c r="BX470" s="3"/>
      <c r="BY470" s="3"/>
      <c r="BZ470" s="3"/>
      <c r="CA470" s="3"/>
      <c r="CB470" s="3"/>
    </row>
    <row r="471" spans="1:80" s="14" customFormat="1">
      <c r="A471" s="14" t="s">
        <v>502</v>
      </c>
      <c r="C471" s="14" t="s">
        <v>461</v>
      </c>
      <c r="D471" s="14">
        <v>-36.2667</v>
      </c>
      <c r="E471" s="14">
        <v>174.8</v>
      </c>
      <c r="F471" s="14">
        <v>5.49</v>
      </c>
      <c r="G471" s="14">
        <v>1976</v>
      </c>
      <c r="H471" s="14">
        <v>1976</v>
      </c>
      <c r="I471" s="14">
        <v>2000</v>
      </c>
      <c r="J471" s="14">
        <v>24</v>
      </c>
      <c r="R471" s="14" t="s">
        <v>290</v>
      </c>
      <c r="AA471" s="14">
        <v>21.25</v>
      </c>
      <c r="AB471" s="14">
        <v>13.4</v>
      </c>
      <c r="AC471" s="14">
        <v>0.63058823529411767</v>
      </c>
      <c r="AD471" s="15"/>
      <c r="AJ471" s="15"/>
      <c r="AS471" s="14">
        <v>17.7</v>
      </c>
      <c r="AT471" s="14">
        <v>9.5500000000000007</v>
      </c>
      <c r="AU471" s="14">
        <v>0.53954802259887014</v>
      </c>
      <c r="AV471" s="14" t="s">
        <v>430</v>
      </c>
      <c r="AW471" s="13" t="s">
        <v>288</v>
      </c>
      <c r="AX471" s="14" t="s">
        <v>718</v>
      </c>
      <c r="AY471" s="14">
        <v>2</v>
      </c>
      <c r="AZ471" s="14" t="s">
        <v>291</v>
      </c>
      <c r="BA471" s="14">
        <v>2003</v>
      </c>
      <c r="BH471" s="15"/>
      <c r="BI471" s="14" t="s">
        <v>472</v>
      </c>
      <c r="BV471" s="14" t="s">
        <v>301</v>
      </c>
      <c r="BW471" s="36">
        <v>470</v>
      </c>
      <c r="BX471" s="3"/>
      <c r="BY471" s="3"/>
      <c r="BZ471" s="3"/>
      <c r="CA471" s="3"/>
      <c r="CB471" s="3"/>
    </row>
    <row r="472" spans="1:80" s="14" customFormat="1">
      <c r="A472" s="16" t="s">
        <v>502</v>
      </c>
      <c r="B472" s="16"/>
      <c r="C472" s="16" t="s">
        <v>461</v>
      </c>
      <c r="D472" s="16">
        <v>-36.2667</v>
      </c>
      <c r="E472" s="16">
        <v>174.8</v>
      </c>
      <c r="F472" s="16">
        <v>5.49</v>
      </c>
      <c r="G472" s="16">
        <v>1976</v>
      </c>
      <c r="H472" s="16">
        <v>1976</v>
      </c>
      <c r="I472" s="16">
        <v>2000</v>
      </c>
      <c r="J472" s="16">
        <v>24</v>
      </c>
      <c r="K472" s="16"/>
      <c r="L472" s="16"/>
      <c r="M472" s="16"/>
      <c r="N472" s="16"/>
      <c r="O472" s="16" t="s">
        <v>115</v>
      </c>
      <c r="P472" s="16"/>
      <c r="Q472" s="16" t="s">
        <v>651</v>
      </c>
      <c r="R472" s="16" t="s">
        <v>526</v>
      </c>
      <c r="S472" s="16"/>
      <c r="T472" s="16" t="s">
        <v>393</v>
      </c>
      <c r="U472" s="16"/>
      <c r="V472" s="16"/>
      <c r="W472" s="16"/>
      <c r="X472" s="16"/>
      <c r="Y472" s="16"/>
      <c r="Z472" s="16"/>
      <c r="AA472" s="16"/>
      <c r="AB472" s="16"/>
      <c r="AC472" s="16">
        <v>5.6141153160564929</v>
      </c>
      <c r="AD472" s="17"/>
      <c r="AE472" s="16"/>
      <c r="AF472" s="16"/>
      <c r="AG472" s="16"/>
      <c r="AH472" s="16"/>
      <c r="AI472" s="16"/>
      <c r="AJ472" s="17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>
        <v>0.53954802259887014</v>
      </c>
      <c r="AV472" s="16"/>
      <c r="AW472" s="18" t="s">
        <v>288</v>
      </c>
      <c r="AX472" s="16"/>
      <c r="AY472" s="16">
        <v>2</v>
      </c>
      <c r="AZ472" s="16" t="s">
        <v>527</v>
      </c>
      <c r="BA472" s="16">
        <v>2003</v>
      </c>
      <c r="BB472" s="16"/>
      <c r="BC472" s="16"/>
      <c r="BD472" s="16"/>
      <c r="BE472" s="16"/>
      <c r="BF472" s="16"/>
      <c r="BG472" s="16"/>
      <c r="BH472" s="17"/>
      <c r="BI472" s="16" t="s">
        <v>472</v>
      </c>
      <c r="BJ472" s="16"/>
      <c r="BK472" s="16"/>
      <c r="BL472" s="16" t="s">
        <v>393</v>
      </c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36">
        <v>471</v>
      </c>
    </row>
    <row r="473" spans="1:80" s="36" customFormat="1">
      <c r="A473" s="41" t="s">
        <v>308</v>
      </c>
      <c r="B473" s="36" t="s">
        <v>662</v>
      </c>
      <c r="C473" s="36" t="s">
        <v>454</v>
      </c>
      <c r="D473" s="36">
        <v>36.07</v>
      </c>
      <c r="E473" s="36">
        <v>-121.61</v>
      </c>
      <c r="F473" s="36">
        <v>8</v>
      </c>
      <c r="G473" s="36">
        <v>1994</v>
      </c>
      <c r="H473" s="36">
        <v>1994</v>
      </c>
      <c r="I473" s="36">
        <v>1998</v>
      </c>
      <c r="J473" s="36">
        <v>4</v>
      </c>
      <c r="Q473" s="36" t="s">
        <v>309</v>
      </c>
      <c r="T473" s="36" t="s">
        <v>393</v>
      </c>
      <c r="AA473" s="36">
        <v>8.32</v>
      </c>
      <c r="AB473" s="36">
        <v>13.17</v>
      </c>
      <c r="AC473" s="36">
        <v>1.5829326923076923</v>
      </c>
      <c r="AD473" s="38" t="s">
        <v>428</v>
      </c>
      <c r="AJ473" s="38"/>
      <c r="AW473" s="41" t="s">
        <v>314</v>
      </c>
      <c r="AY473" s="36">
        <v>2</v>
      </c>
      <c r="AZ473" s="36" t="s">
        <v>315</v>
      </c>
      <c r="BA473" s="36">
        <v>2002</v>
      </c>
      <c r="BH473" s="38"/>
      <c r="BI473" s="36" t="s">
        <v>472</v>
      </c>
      <c r="BL473" s="36" t="s">
        <v>393</v>
      </c>
      <c r="BP473" s="36" t="s">
        <v>393</v>
      </c>
      <c r="BV473" s="36" t="s">
        <v>301</v>
      </c>
      <c r="BW473" s="36">
        <v>472</v>
      </c>
    </row>
    <row r="474" spans="1:80" s="14" customFormat="1">
      <c r="A474" s="14" t="s">
        <v>502</v>
      </c>
      <c r="C474" s="14" t="s">
        <v>461</v>
      </c>
      <c r="D474" s="14">
        <v>-36.2667</v>
      </c>
      <c r="E474" s="14">
        <v>174.8</v>
      </c>
      <c r="F474" s="14">
        <v>5.49</v>
      </c>
      <c r="G474" s="14">
        <v>1976</v>
      </c>
      <c r="H474" s="14">
        <v>1976</v>
      </c>
      <c r="I474" s="14">
        <v>1996</v>
      </c>
      <c r="J474" s="14">
        <v>20</v>
      </c>
      <c r="O474" s="14">
        <v>1</v>
      </c>
      <c r="Q474" s="14" t="s">
        <v>475</v>
      </c>
      <c r="R474" s="14" t="s">
        <v>212</v>
      </c>
      <c r="S474" s="14" t="s">
        <v>464</v>
      </c>
      <c r="V474" s="14" t="s">
        <v>183</v>
      </c>
      <c r="W474" s="14" t="s">
        <v>465</v>
      </c>
      <c r="X474" s="14" t="s">
        <v>180</v>
      </c>
      <c r="AA474" s="14">
        <v>4.75</v>
      </c>
      <c r="AB474" s="14">
        <v>0.56999999999999995</v>
      </c>
      <c r="AC474" s="14">
        <v>0.12</v>
      </c>
      <c r="AD474" s="15"/>
      <c r="AJ474" s="15"/>
      <c r="AM474" s="14">
        <v>15.3</v>
      </c>
      <c r="AN474" s="14">
        <v>23.95</v>
      </c>
      <c r="AO474" s="14">
        <v>1.565359477124183</v>
      </c>
      <c r="AW474" s="13" t="s">
        <v>316</v>
      </c>
      <c r="AY474" s="14">
        <v>1</v>
      </c>
      <c r="AZ474" s="14" t="s">
        <v>317</v>
      </c>
      <c r="BA474" s="14">
        <v>2000</v>
      </c>
      <c r="BH474" s="15"/>
      <c r="BI474" s="14" t="s">
        <v>472</v>
      </c>
      <c r="BJ474" s="14" t="s">
        <v>393</v>
      </c>
      <c r="BR474" s="14">
        <v>3.3</v>
      </c>
      <c r="BS474" s="14">
        <v>130</v>
      </c>
      <c r="BT474" s="14" t="s">
        <v>177</v>
      </c>
      <c r="BU474" s="14" t="s">
        <v>194</v>
      </c>
      <c r="BV474" s="14" t="s">
        <v>301</v>
      </c>
      <c r="BW474" s="36">
        <v>473</v>
      </c>
      <c r="BX474" s="3"/>
      <c r="BY474" s="3"/>
      <c r="BZ474" s="3"/>
      <c r="CA474" s="3"/>
      <c r="CB474" s="3"/>
    </row>
    <row r="475" spans="1:80" s="14" customFormat="1">
      <c r="A475" s="14" t="s">
        <v>502</v>
      </c>
      <c r="C475" s="14" t="s">
        <v>461</v>
      </c>
      <c r="D475" s="14">
        <v>-36.2667</v>
      </c>
      <c r="E475" s="14">
        <v>174.8</v>
      </c>
      <c r="F475" s="14">
        <v>5.49</v>
      </c>
      <c r="G475" s="14">
        <v>1976</v>
      </c>
      <c r="H475" s="14">
        <v>1976</v>
      </c>
      <c r="I475" s="14">
        <v>1996</v>
      </c>
      <c r="J475" s="14">
        <v>20</v>
      </c>
      <c r="O475" s="14">
        <v>1</v>
      </c>
      <c r="Q475" s="14" t="s">
        <v>285</v>
      </c>
      <c r="R475" s="14" t="s">
        <v>334</v>
      </c>
      <c r="S475" s="14" t="s">
        <v>335</v>
      </c>
      <c r="V475" s="14" t="s">
        <v>184</v>
      </c>
      <c r="X475" s="14" t="s">
        <v>179</v>
      </c>
      <c r="AA475" s="14">
        <v>1.98</v>
      </c>
      <c r="AB475" s="14">
        <v>0.72</v>
      </c>
      <c r="AC475" s="14">
        <v>0.36363636363636365</v>
      </c>
      <c r="AD475" s="15"/>
      <c r="AJ475" s="15"/>
      <c r="AM475" s="14">
        <v>30.83</v>
      </c>
      <c r="AN475" s="14">
        <v>37.630000000000003</v>
      </c>
      <c r="AO475" s="14">
        <v>1.2205643853389556</v>
      </c>
      <c r="AW475" s="13" t="s">
        <v>316</v>
      </c>
      <c r="AY475" s="14">
        <v>1</v>
      </c>
      <c r="BA475" s="14">
        <v>2000</v>
      </c>
      <c r="BH475" s="15"/>
      <c r="BI475" s="14" t="s">
        <v>472</v>
      </c>
      <c r="BJ475" s="14" t="s">
        <v>393</v>
      </c>
      <c r="BR475" s="14">
        <v>3.9</v>
      </c>
      <c r="BS475" s="14">
        <v>45</v>
      </c>
      <c r="BT475" s="14" t="s">
        <v>177</v>
      </c>
      <c r="BU475" s="14" t="s">
        <v>201</v>
      </c>
      <c r="BV475" s="14" t="s">
        <v>301</v>
      </c>
      <c r="BW475" s="36">
        <v>474</v>
      </c>
      <c r="BX475" s="3"/>
      <c r="BY475" s="3"/>
      <c r="BZ475" s="3"/>
      <c r="CA475" s="3"/>
      <c r="CB475" s="3"/>
    </row>
    <row r="476" spans="1:80" s="14" customFormat="1">
      <c r="A476" s="16" t="s">
        <v>502</v>
      </c>
      <c r="B476" s="16"/>
      <c r="C476" s="16" t="s">
        <v>461</v>
      </c>
      <c r="D476" s="16">
        <v>-36.2667</v>
      </c>
      <c r="E476" s="16">
        <v>174.8</v>
      </c>
      <c r="F476" s="16">
        <v>5.49</v>
      </c>
      <c r="G476" s="16">
        <v>1976</v>
      </c>
      <c r="H476" s="16">
        <v>1976</v>
      </c>
      <c r="I476" s="16">
        <v>1996</v>
      </c>
      <c r="J476" s="16">
        <v>20</v>
      </c>
      <c r="K476" s="16"/>
      <c r="L476" s="16"/>
      <c r="M476" s="16"/>
      <c r="N476" s="16"/>
      <c r="O476" s="16">
        <v>2</v>
      </c>
      <c r="P476" s="16"/>
      <c r="Q476" s="16" t="s">
        <v>651</v>
      </c>
      <c r="R476" s="16" t="s">
        <v>525</v>
      </c>
      <c r="S476" s="16"/>
      <c r="T476" s="16" t="s">
        <v>393</v>
      </c>
      <c r="U476" s="16"/>
      <c r="V476" s="16"/>
      <c r="W476" s="16"/>
      <c r="X476" s="16"/>
      <c r="Y476" s="16"/>
      <c r="Z476" s="16"/>
      <c r="AA476" s="16"/>
      <c r="AB476" s="16"/>
      <c r="AC476" s="16">
        <v>0.24181818181818182</v>
      </c>
      <c r="AD476" s="17"/>
      <c r="AE476" s="16"/>
      <c r="AF476" s="16"/>
      <c r="AG476" s="16"/>
      <c r="AH476" s="16"/>
      <c r="AI476" s="16"/>
      <c r="AJ476" s="17"/>
      <c r="AK476" s="16"/>
      <c r="AL476" s="16"/>
      <c r="AM476" s="16"/>
      <c r="AN476" s="16"/>
      <c r="AO476" s="16">
        <v>1.3929619312315693</v>
      </c>
      <c r="AP476" s="16"/>
      <c r="AQ476" s="16"/>
      <c r="AR476" s="16"/>
      <c r="AS476" s="16"/>
      <c r="AT476" s="16"/>
      <c r="AU476" s="16"/>
      <c r="AV476" s="16"/>
      <c r="AW476" s="18" t="s">
        <v>316</v>
      </c>
      <c r="AX476" s="16"/>
      <c r="AY476" s="16">
        <v>1</v>
      </c>
      <c r="AZ476" s="16"/>
      <c r="BA476" s="16">
        <v>2000</v>
      </c>
      <c r="BB476" s="16"/>
      <c r="BC476" s="16"/>
      <c r="BD476" s="16"/>
      <c r="BE476" s="16"/>
      <c r="BF476" s="16"/>
      <c r="BG476" s="16"/>
      <c r="BH476" s="17"/>
      <c r="BI476" s="16" t="s">
        <v>472</v>
      </c>
      <c r="BJ476" s="16"/>
      <c r="BK476" s="16"/>
      <c r="BL476" s="16" t="s">
        <v>393</v>
      </c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36">
        <v>475</v>
      </c>
    </row>
    <row r="477" spans="1:80" s="36" customFormat="1">
      <c r="A477" s="41" t="s">
        <v>318</v>
      </c>
      <c r="C477" s="36" t="s">
        <v>461</v>
      </c>
      <c r="D477" s="36">
        <v>-35.466000000000001</v>
      </c>
      <c r="E477" s="36">
        <v>174.71</v>
      </c>
      <c r="F477" s="36">
        <v>18.899999999999999</v>
      </c>
      <c r="G477" s="36">
        <v>1998</v>
      </c>
      <c r="H477" s="36">
        <v>1998</v>
      </c>
      <c r="I477" s="36">
        <v>2002</v>
      </c>
      <c r="J477" s="36">
        <v>4</v>
      </c>
      <c r="O477" s="36">
        <v>1</v>
      </c>
      <c r="Q477" s="36" t="s">
        <v>475</v>
      </c>
      <c r="R477" s="36" t="s">
        <v>212</v>
      </c>
      <c r="S477" s="36" t="s">
        <v>464</v>
      </c>
      <c r="T477" s="36" t="s">
        <v>393</v>
      </c>
      <c r="V477" s="36" t="s">
        <v>183</v>
      </c>
      <c r="W477" s="36" t="s">
        <v>465</v>
      </c>
      <c r="X477" s="36" t="s">
        <v>180</v>
      </c>
      <c r="Z477" s="36">
        <v>3.9</v>
      </c>
      <c r="AA477" s="36">
        <v>9.4499999999999993</v>
      </c>
      <c r="AB477" s="36">
        <v>28.7</v>
      </c>
      <c r="AC477" s="36">
        <v>3.0370370370370372</v>
      </c>
      <c r="AD477" s="38"/>
      <c r="AJ477" s="38"/>
      <c r="AW477" s="41" t="s">
        <v>319</v>
      </c>
      <c r="AY477" s="36">
        <v>4</v>
      </c>
      <c r="AZ477" s="36" t="s">
        <v>320</v>
      </c>
      <c r="BA477" s="36">
        <v>2004</v>
      </c>
      <c r="BH477" s="38"/>
      <c r="BI477" s="36" t="s">
        <v>472</v>
      </c>
      <c r="BJ477" s="36" t="s">
        <v>393</v>
      </c>
      <c r="BM477" s="36" t="s">
        <v>393</v>
      </c>
      <c r="BN477" s="36" t="s">
        <v>393</v>
      </c>
      <c r="BP477" s="36" t="s">
        <v>393</v>
      </c>
      <c r="BR477" s="36">
        <v>3.3</v>
      </c>
      <c r="BS477" s="36">
        <v>130</v>
      </c>
      <c r="BT477" s="36" t="s">
        <v>177</v>
      </c>
      <c r="BU477" s="36" t="s">
        <v>194</v>
      </c>
      <c r="BV477" s="36" t="s">
        <v>301</v>
      </c>
      <c r="BW477" s="36">
        <v>476</v>
      </c>
    </row>
    <row r="478" spans="1:80" s="36" customFormat="1">
      <c r="A478" s="41" t="s">
        <v>311</v>
      </c>
      <c r="C478" s="36" t="s">
        <v>461</v>
      </c>
      <c r="D478" s="36">
        <v>-41.2</v>
      </c>
      <c r="E478" s="36">
        <v>174.17</v>
      </c>
      <c r="F478" s="36">
        <v>6.19</v>
      </c>
      <c r="G478" s="36">
        <v>1993</v>
      </c>
      <c r="H478" s="36">
        <v>1993</v>
      </c>
      <c r="I478" s="36">
        <v>2000</v>
      </c>
      <c r="J478" s="36">
        <v>7</v>
      </c>
      <c r="K478" s="36" t="s">
        <v>655</v>
      </c>
      <c r="O478" s="36">
        <v>1</v>
      </c>
      <c r="Q478" s="36" t="s">
        <v>285</v>
      </c>
      <c r="R478" s="36" t="s">
        <v>334</v>
      </c>
      <c r="S478" s="36" t="s">
        <v>335</v>
      </c>
      <c r="T478" s="36" t="s">
        <v>393</v>
      </c>
      <c r="V478" s="36" t="s">
        <v>184</v>
      </c>
      <c r="X478" s="36" t="s">
        <v>179</v>
      </c>
      <c r="Y478" s="36">
        <v>10</v>
      </c>
      <c r="Z478" s="36">
        <v>12.3</v>
      </c>
      <c r="AA478" s="36">
        <v>9.4</v>
      </c>
      <c r="AB478" s="36">
        <v>20.9</v>
      </c>
      <c r="AC478" s="45">
        <v>1.8076457360318279</v>
      </c>
      <c r="AD478" s="38"/>
      <c r="AJ478" s="38"/>
      <c r="AM478" s="36">
        <v>224</v>
      </c>
      <c r="AN478" s="36">
        <v>304</v>
      </c>
      <c r="AO478" s="36">
        <v>1.3571428571428572</v>
      </c>
      <c r="AW478" s="41" t="s">
        <v>310</v>
      </c>
      <c r="AX478" s="36" t="s">
        <v>718</v>
      </c>
      <c r="AY478" s="36">
        <v>9</v>
      </c>
      <c r="AZ478" s="36" t="s">
        <v>312</v>
      </c>
      <c r="BA478" s="36">
        <v>2001</v>
      </c>
      <c r="BH478" s="38"/>
      <c r="BI478" s="36" t="s">
        <v>472</v>
      </c>
      <c r="BJ478" s="36" t="s">
        <v>393</v>
      </c>
      <c r="BL478" s="36" t="s">
        <v>393</v>
      </c>
      <c r="BM478" s="36" t="s">
        <v>393</v>
      </c>
      <c r="BO478" s="36" t="s">
        <v>393</v>
      </c>
      <c r="BP478" s="36" t="s">
        <v>393</v>
      </c>
      <c r="BR478" s="36">
        <v>3.9</v>
      </c>
      <c r="BS478" s="36">
        <v>45</v>
      </c>
      <c r="BT478" s="36" t="s">
        <v>177</v>
      </c>
      <c r="BU478" s="36" t="s">
        <v>201</v>
      </c>
      <c r="BV478" s="36" t="s">
        <v>301</v>
      </c>
      <c r="BW478" s="36">
        <v>477</v>
      </c>
    </row>
    <row r="479" spans="1:80" s="36" customFormat="1">
      <c r="A479" s="36" t="s">
        <v>311</v>
      </c>
      <c r="C479" s="36" t="s">
        <v>461</v>
      </c>
      <c r="D479" s="36">
        <v>-41.2</v>
      </c>
      <c r="E479" s="36">
        <v>174.17</v>
      </c>
      <c r="F479" s="36">
        <v>6.19</v>
      </c>
      <c r="G479" s="36">
        <v>1993</v>
      </c>
      <c r="H479" s="36">
        <v>1993</v>
      </c>
      <c r="I479" s="36">
        <v>1998</v>
      </c>
      <c r="J479" s="36">
        <v>5</v>
      </c>
      <c r="K479" s="36" t="s">
        <v>655</v>
      </c>
      <c r="O479" s="36">
        <v>1</v>
      </c>
      <c r="Q479" s="36" t="s">
        <v>285</v>
      </c>
      <c r="R479" s="36" t="s">
        <v>334</v>
      </c>
      <c r="S479" s="36" t="s">
        <v>335</v>
      </c>
      <c r="T479" s="36" t="s">
        <v>393</v>
      </c>
      <c r="V479" s="36" t="s">
        <v>184</v>
      </c>
      <c r="X479" s="36" t="s">
        <v>179</v>
      </c>
      <c r="AA479" s="36">
        <v>20.9</v>
      </c>
      <c r="AB479" s="36">
        <v>25.3</v>
      </c>
      <c r="AC479" s="36">
        <v>1.2105263157894739</v>
      </c>
      <c r="AD479" s="38"/>
      <c r="AJ479" s="38"/>
      <c r="AM479" s="36">
        <v>21</v>
      </c>
      <c r="AN479" s="36">
        <v>25</v>
      </c>
      <c r="AO479" s="36">
        <v>1.1904761904761905</v>
      </c>
      <c r="AW479" s="41" t="s">
        <v>313</v>
      </c>
      <c r="AX479" s="36" t="s">
        <v>292</v>
      </c>
      <c r="AY479" s="36">
        <v>3</v>
      </c>
      <c r="AZ479" s="36" t="s">
        <v>141</v>
      </c>
      <c r="BA479" s="36">
        <v>2000</v>
      </c>
      <c r="BH479" s="38"/>
      <c r="BI479" s="36" t="s">
        <v>472</v>
      </c>
      <c r="BJ479" s="36" t="s">
        <v>393</v>
      </c>
      <c r="BL479" s="36" t="s">
        <v>393</v>
      </c>
      <c r="BQ479" s="36" t="s">
        <v>393</v>
      </c>
      <c r="BR479" s="36">
        <v>3.9</v>
      </c>
      <c r="BS479" s="36">
        <v>45</v>
      </c>
      <c r="BT479" s="36" t="s">
        <v>177</v>
      </c>
      <c r="BU479" s="36" t="s">
        <v>201</v>
      </c>
      <c r="BV479" s="36" t="s">
        <v>301</v>
      </c>
      <c r="BW479" s="36">
        <v>478</v>
      </c>
    </row>
    <row r="480" spans="1:80" s="36" customFormat="1">
      <c r="A480" s="36" t="s">
        <v>589</v>
      </c>
      <c r="B480" s="36" t="s">
        <v>478</v>
      </c>
      <c r="C480" s="36" t="s">
        <v>397</v>
      </c>
      <c r="D480" s="36">
        <v>13.18</v>
      </c>
      <c r="E480" s="36">
        <v>-59.65</v>
      </c>
      <c r="F480" s="36">
        <v>2.2999999999999998</v>
      </c>
      <c r="G480" s="36">
        <v>1981</v>
      </c>
      <c r="H480" s="36">
        <v>1981</v>
      </c>
      <c r="I480" s="36">
        <v>1996</v>
      </c>
      <c r="J480" s="36">
        <v>15</v>
      </c>
      <c r="K480" s="36" t="s">
        <v>295</v>
      </c>
      <c r="L480" s="36" t="s">
        <v>294</v>
      </c>
      <c r="O480" s="36">
        <v>47</v>
      </c>
      <c r="Q480" s="36" t="s">
        <v>296</v>
      </c>
      <c r="T480" s="36" t="s">
        <v>393</v>
      </c>
      <c r="AA480" s="36">
        <v>54.4</v>
      </c>
      <c r="AB480" s="36">
        <v>94.6</v>
      </c>
      <c r="AC480" s="36">
        <v>1.7389705882352942</v>
      </c>
      <c r="AD480" s="38"/>
      <c r="AJ480" s="38"/>
      <c r="AM480" s="36">
        <v>13.8</v>
      </c>
      <c r="AN480" s="36">
        <v>15.3</v>
      </c>
      <c r="AO480" s="36">
        <v>1.1086956521739131</v>
      </c>
      <c r="AW480" s="41" t="s">
        <v>293</v>
      </c>
      <c r="AX480" s="36" t="s">
        <v>640</v>
      </c>
      <c r="AY480" s="36">
        <v>2</v>
      </c>
      <c r="AZ480" s="36" t="s">
        <v>297</v>
      </c>
      <c r="BA480" s="36">
        <v>1999</v>
      </c>
      <c r="BH480" s="38"/>
      <c r="BI480" s="36" t="s">
        <v>471</v>
      </c>
      <c r="BL480" s="36" t="s">
        <v>393</v>
      </c>
      <c r="BQ480" s="36" t="s">
        <v>393</v>
      </c>
      <c r="BV480" s="36" t="s">
        <v>301</v>
      </c>
      <c r="BW480" s="36">
        <v>479</v>
      </c>
    </row>
    <row r="481" spans="1:80" s="14" customFormat="1">
      <c r="A481" s="16" t="s">
        <v>299</v>
      </c>
      <c r="B481" s="16" t="s">
        <v>478</v>
      </c>
      <c r="C481" s="16" t="s">
        <v>407</v>
      </c>
      <c r="D481" s="16">
        <v>16.833300000000001</v>
      </c>
      <c r="E481" s="16">
        <v>-87.7667</v>
      </c>
      <c r="F481" s="16">
        <v>74</v>
      </c>
      <c r="G481" s="16">
        <v>1993</v>
      </c>
      <c r="H481" s="16">
        <v>1993</v>
      </c>
      <c r="I481" s="16">
        <v>1999</v>
      </c>
      <c r="J481" s="16">
        <v>6</v>
      </c>
      <c r="K481" s="16"/>
      <c r="L481" s="16"/>
      <c r="M481" s="16"/>
      <c r="N481" s="16"/>
      <c r="O481" s="16">
        <v>2</v>
      </c>
      <c r="P481" s="16"/>
      <c r="Q481" s="16" t="s">
        <v>651</v>
      </c>
      <c r="R481" s="16" t="s">
        <v>528</v>
      </c>
      <c r="S481" s="16"/>
      <c r="T481" s="16" t="s">
        <v>393</v>
      </c>
      <c r="U481" s="16"/>
      <c r="V481" s="16"/>
      <c r="W481" s="16"/>
      <c r="X481" s="16"/>
      <c r="Y481" s="16"/>
      <c r="Z481" s="16"/>
      <c r="AA481" s="16"/>
      <c r="AB481" s="16"/>
      <c r="AC481" s="16">
        <v>2.459013605442177</v>
      </c>
      <c r="AD481" s="17"/>
      <c r="AE481" s="16"/>
      <c r="AF481" s="16"/>
      <c r="AG481" s="16"/>
      <c r="AH481" s="16"/>
      <c r="AI481" s="16"/>
      <c r="AJ481" s="17"/>
      <c r="AK481" s="16"/>
      <c r="AL481" s="16"/>
      <c r="AM481" s="16"/>
      <c r="AN481" s="16"/>
      <c r="AO481" s="16">
        <v>1.3916932482721958</v>
      </c>
      <c r="AP481" s="16"/>
      <c r="AQ481" s="16"/>
      <c r="AR481" s="16"/>
      <c r="AS481" s="16"/>
      <c r="AT481" s="16"/>
      <c r="AU481" s="16"/>
      <c r="AV481" s="16"/>
      <c r="AW481" s="18" t="s">
        <v>298</v>
      </c>
      <c r="AX481" s="16"/>
      <c r="AY481" s="16">
        <v>3</v>
      </c>
      <c r="AZ481" s="16"/>
      <c r="BA481" s="16">
        <v>2001</v>
      </c>
      <c r="BB481" s="16"/>
      <c r="BC481" s="16"/>
      <c r="BD481" s="16"/>
      <c r="BE481" s="16"/>
      <c r="BF481" s="16"/>
      <c r="BG481" s="16"/>
      <c r="BH481" s="17"/>
      <c r="BI481" s="16" t="s">
        <v>471</v>
      </c>
      <c r="BJ481" s="16"/>
      <c r="BK481" s="16"/>
      <c r="BL481" s="16" t="s">
        <v>393</v>
      </c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36">
        <v>482</v>
      </c>
    </row>
    <row r="482" spans="1:80" s="14" customFormat="1">
      <c r="A482" s="13" t="s">
        <v>506</v>
      </c>
      <c r="B482" s="14" t="s">
        <v>491</v>
      </c>
      <c r="C482" s="14" t="s">
        <v>504</v>
      </c>
      <c r="D482" s="28">
        <v>43.033299999999997</v>
      </c>
      <c r="E482" s="14">
        <v>9.8332999999999995</v>
      </c>
      <c r="F482" s="14">
        <v>15.75</v>
      </c>
      <c r="G482" s="14">
        <v>1989</v>
      </c>
      <c r="H482" s="14">
        <v>1996</v>
      </c>
      <c r="I482" s="14">
        <v>2000</v>
      </c>
      <c r="J482" s="14">
        <v>4</v>
      </c>
      <c r="Q482" s="14" t="s">
        <v>257</v>
      </c>
      <c r="AA482" s="14">
        <v>296.2</v>
      </c>
      <c r="AB482" s="14">
        <v>188.7</v>
      </c>
      <c r="AC482" s="14">
        <v>0.63706954760297096</v>
      </c>
      <c r="AD482" s="15"/>
      <c r="AJ482" s="15"/>
      <c r="AS482" s="14">
        <v>17.600000000000001</v>
      </c>
      <c r="AT482" s="14">
        <v>14.5</v>
      </c>
      <c r="AU482" s="14">
        <v>0.82386363636363624</v>
      </c>
      <c r="AW482" s="13" t="s">
        <v>9</v>
      </c>
      <c r="AX482" s="14" t="s">
        <v>922</v>
      </c>
      <c r="AY482" s="14">
        <v>1</v>
      </c>
      <c r="AZ482" s="14" t="s">
        <v>926</v>
      </c>
      <c r="BA482" s="14">
        <v>2005</v>
      </c>
      <c r="BH482" s="15"/>
      <c r="BI482" s="14" t="s">
        <v>472</v>
      </c>
      <c r="BP482" s="14" t="s">
        <v>393</v>
      </c>
      <c r="BV482" s="14" t="s">
        <v>301</v>
      </c>
      <c r="BW482" s="36">
        <v>483</v>
      </c>
      <c r="BX482" s="3"/>
      <c r="BY482" s="3"/>
      <c r="BZ482" s="3"/>
      <c r="CA482" s="3"/>
      <c r="CB482" s="3"/>
    </row>
    <row r="483" spans="1:80" s="14" customFormat="1">
      <c r="A483" s="13" t="s">
        <v>506</v>
      </c>
      <c r="B483" s="14" t="s">
        <v>491</v>
      </c>
      <c r="C483" s="14" t="s">
        <v>504</v>
      </c>
      <c r="D483" s="28">
        <v>43.033299999999997</v>
      </c>
      <c r="E483" s="14">
        <v>9.8332999999999995</v>
      </c>
      <c r="F483" s="14">
        <v>15.75</v>
      </c>
      <c r="G483" s="14">
        <v>1989</v>
      </c>
      <c r="H483" s="14">
        <v>1996</v>
      </c>
      <c r="I483" s="14">
        <v>2000</v>
      </c>
      <c r="J483" s="14">
        <v>4</v>
      </c>
      <c r="Q483" s="14" t="s">
        <v>927</v>
      </c>
      <c r="W483" s="14" t="s">
        <v>928</v>
      </c>
      <c r="AD483" s="15"/>
      <c r="AJ483" s="15"/>
      <c r="AS483" s="14">
        <v>10.75</v>
      </c>
      <c r="AT483" s="14">
        <v>11.3</v>
      </c>
      <c r="AU483" s="14">
        <v>1.0511627906976744</v>
      </c>
      <c r="AW483" s="13" t="s">
        <v>9</v>
      </c>
      <c r="AX483" s="14" t="s">
        <v>691</v>
      </c>
      <c r="AY483" s="14">
        <v>1</v>
      </c>
      <c r="AZ483" s="14" t="s">
        <v>929</v>
      </c>
      <c r="BA483" s="14">
        <v>2005</v>
      </c>
      <c r="BH483" s="15"/>
      <c r="BI483" s="14" t="s">
        <v>472</v>
      </c>
      <c r="BP483" s="14" t="s">
        <v>393</v>
      </c>
      <c r="BV483" s="14" t="s">
        <v>930</v>
      </c>
      <c r="BW483" s="36">
        <v>484</v>
      </c>
      <c r="BX483" s="3"/>
      <c r="BY483" s="3"/>
      <c r="BZ483" s="3"/>
      <c r="CA483" s="3"/>
      <c r="CB483" s="3"/>
    </row>
    <row r="484" spans="1:80" s="14" customFormat="1">
      <c r="A484" s="13" t="s">
        <v>506</v>
      </c>
      <c r="B484" s="14" t="s">
        <v>491</v>
      </c>
      <c r="C484" s="14" t="s">
        <v>504</v>
      </c>
      <c r="D484" s="28">
        <v>43.033299999999997</v>
      </c>
      <c r="E484" s="14">
        <v>9.8332999999999995</v>
      </c>
      <c r="F484" s="14">
        <v>15.75</v>
      </c>
      <c r="G484" s="14">
        <v>1989</v>
      </c>
      <c r="H484" s="14">
        <v>1996</v>
      </c>
      <c r="I484" s="14">
        <v>2000</v>
      </c>
      <c r="J484" s="14">
        <v>4</v>
      </c>
      <c r="O484" s="14">
        <v>1</v>
      </c>
      <c r="Q484" s="14" t="s">
        <v>18</v>
      </c>
      <c r="R484" s="14" t="s">
        <v>493</v>
      </c>
      <c r="S484" s="14" t="s">
        <v>494</v>
      </c>
      <c r="W484" s="14" t="s">
        <v>439</v>
      </c>
      <c r="AA484" s="14">
        <v>0.43</v>
      </c>
      <c r="AB484" s="14">
        <v>2.15</v>
      </c>
      <c r="AC484" s="14">
        <v>5</v>
      </c>
      <c r="AD484" s="15"/>
      <c r="AJ484" s="15"/>
      <c r="AW484" s="13" t="s">
        <v>9</v>
      </c>
      <c r="AX484" s="14" t="s">
        <v>691</v>
      </c>
      <c r="AY484" s="14">
        <v>1</v>
      </c>
      <c r="AZ484" s="14" t="s">
        <v>929</v>
      </c>
      <c r="BA484" s="14">
        <v>2005</v>
      </c>
      <c r="BH484" s="15"/>
      <c r="BI484" s="14" t="s">
        <v>472</v>
      </c>
      <c r="BJ484" s="14" t="s">
        <v>393</v>
      </c>
      <c r="BP484" s="14" t="s">
        <v>393</v>
      </c>
      <c r="BV484" s="14" t="s">
        <v>302</v>
      </c>
      <c r="BW484" s="36">
        <v>485</v>
      </c>
      <c r="BX484" s="3"/>
      <c r="BY484" s="3"/>
      <c r="BZ484" s="3"/>
      <c r="CA484" s="3"/>
      <c r="CB484" s="3"/>
    </row>
    <row r="485" spans="1:80" s="14" customFormat="1">
      <c r="A485" s="13" t="s">
        <v>506</v>
      </c>
      <c r="B485" s="14" t="s">
        <v>491</v>
      </c>
      <c r="C485" s="14" t="s">
        <v>504</v>
      </c>
      <c r="D485" s="28">
        <v>43.033299999999997</v>
      </c>
      <c r="E485" s="14">
        <v>9.8332999999999995</v>
      </c>
      <c r="F485" s="14">
        <v>15.75</v>
      </c>
      <c r="G485" s="14">
        <v>1989</v>
      </c>
      <c r="H485" s="14">
        <v>1996</v>
      </c>
      <c r="I485" s="14">
        <v>2000</v>
      </c>
      <c r="J485" s="14">
        <v>4</v>
      </c>
      <c r="O485" s="14">
        <v>1</v>
      </c>
      <c r="Q485" s="14" t="s">
        <v>18</v>
      </c>
      <c r="R485" s="14" t="s">
        <v>723</v>
      </c>
      <c r="S485" s="14" t="s">
        <v>724</v>
      </c>
      <c r="W485" s="14" t="s">
        <v>439</v>
      </c>
      <c r="AA485" s="14">
        <v>0.62</v>
      </c>
      <c r="AB485" s="14">
        <v>2.78</v>
      </c>
      <c r="AC485" s="14">
        <v>4.4838709677419351</v>
      </c>
      <c r="AD485" s="15"/>
      <c r="AJ485" s="15"/>
      <c r="AW485" s="13" t="s">
        <v>9</v>
      </c>
      <c r="AX485" s="14" t="s">
        <v>691</v>
      </c>
      <c r="AY485" s="14">
        <v>1</v>
      </c>
      <c r="AZ485" s="14" t="s">
        <v>929</v>
      </c>
      <c r="BA485" s="14">
        <v>2005</v>
      </c>
      <c r="BH485" s="15"/>
      <c r="BI485" s="14" t="s">
        <v>472</v>
      </c>
      <c r="BJ485" s="14" t="s">
        <v>393</v>
      </c>
      <c r="BP485" s="14" t="s">
        <v>393</v>
      </c>
      <c r="BV485" s="14" t="s">
        <v>302</v>
      </c>
      <c r="BW485" s="36">
        <v>486</v>
      </c>
      <c r="BX485" s="3"/>
      <c r="BY485" s="3"/>
      <c r="BZ485" s="3"/>
      <c r="CA485" s="3"/>
      <c r="CB485" s="3"/>
    </row>
    <row r="486" spans="1:80" s="14" customFormat="1">
      <c r="A486" s="18" t="s">
        <v>506</v>
      </c>
      <c r="B486" s="16" t="s">
        <v>491</v>
      </c>
      <c r="C486" s="16" t="s">
        <v>504</v>
      </c>
      <c r="D486" s="27">
        <v>43.033299999999997</v>
      </c>
      <c r="E486" s="16">
        <v>9.8332999999999995</v>
      </c>
      <c r="F486" s="16">
        <v>15.75</v>
      </c>
      <c r="G486" s="16">
        <v>1989</v>
      </c>
      <c r="H486" s="16">
        <v>1996</v>
      </c>
      <c r="I486" s="16">
        <v>2000</v>
      </c>
      <c r="J486" s="16">
        <v>4</v>
      </c>
      <c r="K486" s="16"/>
      <c r="L486" s="16"/>
      <c r="M486" s="16"/>
      <c r="N486" s="16"/>
      <c r="O486" s="16"/>
      <c r="P486" s="16"/>
      <c r="Q486" s="16" t="s">
        <v>651</v>
      </c>
      <c r="R486" s="16" t="s">
        <v>529</v>
      </c>
      <c r="S486" s="16"/>
      <c r="T486" s="16" t="s">
        <v>393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7"/>
      <c r="AE486" s="16"/>
      <c r="AF486" s="16"/>
      <c r="AG486" s="16"/>
      <c r="AH486" s="16"/>
      <c r="AI486" s="16"/>
      <c r="AJ486" s="17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>
        <v>0.93751321353065531</v>
      </c>
      <c r="AV486" s="16"/>
      <c r="AW486" s="18" t="s">
        <v>9</v>
      </c>
      <c r="AX486" s="16"/>
      <c r="AY486" s="16">
        <v>1</v>
      </c>
      <c r="AZ486" s="16"/>
      <c r="BA486" s="16">
        <v>2005</v>
      </c>
      <c r="BB486" s="16"/>
      <c r="BC486" s="16"/>
      <c r="BD486" s="16"/>
      <c r="BE486" s="16"/>
      <c r="BF486" s="16"/>
      <c r="BG486" s="16"/>
      <c r="BH486" s="17"/>
      <c r="BI486" s="16" t="s">
        <v>472</v>
      </c>
      <c r="BJ486" s="16"/>
      <c r="BK486" s="16"/>
      <c r="BL486" s="16" t="s">
        <v>393</v>
      </c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36">
        <v>487</v>
      </c>
    </row>
    <row r="487" spans="1:80" s="14" customFormat="1">
      <c r="A487" s="14" t="s">
        <v>507</v>
      </c>
      <c r="B487" s="14" t="s">
        <v>491</v>
      </c>
      <c r="C487" s="14" t="s">
        <v>504</v>
      </c>
      <c r="D487" s="14">
        <v>42.25</v>
      </c>
      <c r="E487" s="14">
        <v>11.1</v>
      </c>
      <c r="F487" s="19"/>
      <c r="G487" s="14">
        <v>1989</v>
      </c>
      <c r="H487" s="14">
        <v>1996</v>
      </c>
      <c r="I487" s="14">
        <v>2000</v>
      </c>
      <c r="J487" s="14">
        <v>4</v>
      </c>
      <c r="Q487" s="14" t="s">
        <v>257</v>
      </c>
      <c r="AA487" s="14">
        <v>231.2</v>
      </c>
      <c r="AB487" s="14">
        <v>283.85000000000002</v>
      </c>
      <c r="AC487" s="14">
        <v>1.2277249134948098</v>
      </c>
      <c r="AD487" s="15"/>
      <c r="AJ487" s="15"/>
      <c r="AS487" s="14">
        <v>16.2</v>
      </c>
      <c r="AT487" s="14">
        <v>16.3</v>
      </c>
      <c r="AU487" s="14">
        <v>1.0061728395061729</v>
      </c>
      <c r="AW487" s="13" t="s">
        <v>9</v>
      </c>
      <c r="AX487" s="14" t="s">
        <v>922</v>
      </c>
      <c r="AY487" s="14">
        <v>1</v>
      </c>
      <c r="AZ487" s="14" t="s">
        <v>926</v>
      </c>
      <c r="BA487" s="14">
        <v>2005</v>
      </c>
      <c r="BH487" s="15"/>
      <c r="BI487" s="14" t="s">
        <v>472</v>
      </c>
      <c r="BP487" s="14" t="s">
        <v>393</v>
      </c>
      <c r="BV487" s="14" t="s">
        <v>301</v>
      </c>
      <c r="BW487" s="36">
        <v>488</v>
      </c>
      <c r="BX487" s="3"/>
      <c r="BY487" s="3"/>
      <c r="BZ487" s="3"/>
      <c r="CA487" s="3"/>
      <c r="CB487" s="3"/>
    </row>
    <row r="488" spans="1:80" s="14" customFormat="1">
      <c r="A488" s="14" t="s">
        <v>507</v>
      </c>
      <c r="B488" s="14" t="s">
        <v>491</v>
      </c>
      <c r="C488" s="14" t="s">
        <v>504</v>
      </c>
      <c r="D488" s="14">
        <v>42.25</v>
      </c>
      <c r="E488" s="14">
        <v>11.1</v>
      </c>
      <c r="F488" s="19"/>
      <c r="G488" s="14">
        <v>1989</v>
      </c>
      <c r="H488" s="14">
        <v>1996</v>
      </c>
      <c r="I488" s="14">
        <v>2000</v>
      </c>
      <c r="Q488" s="14" t="s">
        <v>931</v>
      </c>
      <c r="W488" s="14" t="s">
        <v>928</v>
      </c>
      <c r="AA488" s="14">
        <v>1.99</v>
      </c>
      <c r="AB488" s="14">
        <v>2.0299999999999998</v>
      </c>
      <c r="AC488" s="14">
        <v>1.0201005025125627</v>
      </c>
      <c r="AD488" s="15"/>
      <c r="AJ488" s="15"/>
      <c r="AW488" s="13" t="s">
        <v>9</v>
      </c>
      <c r="AX488" s="14" t="s">
        <v>922</v>
      </c>
      <c r="AY488" s="14">
        <v>1</v>
      </c>
      <c r="AZ488" s="14" t="s">
        <v>932</v>
      </c>
      <c r="BA488" s="14">
        <v>2005</v>
      </c>
      <c r="BH488" s="15"/>
      <c r="BI488" s="14" t="s">
        <v>472</v>
      </c>
      <c r="BP488" s="14" t="s">
        <v>393</v>
      </c>
      <c r="BV488" s="14" t="s">
        <v>930</v>
      </c>
      <c r="BW488" s="36">
        <v>489</v>
      </c>
      <c r="BX488" s="3"/>
      <c r="BY488" s="3"/>
      <c r="BZ488" s="3"/>
      <c r="CA488" s="3"/>
      <c r="CB488" s="3"/>
    </row>
    <row r="489" spans="1:80" s="14" customFormat="1">
      <c r="A489" s="14" t="s">
        <v>507</v>
      </c>
      <c r="B489" s="14" t="s">
        <v>491</v>
      </c>
      <c r="C489" s="14" t="s">
        <v>504</v>
      </c>
      <c r="D489" s="14">
        <v>42.25</v>
      </c>
      <c r="E489" s="14">
        <v>11.1</v>
      </c>
      <c r="F489" s="19"/>
      <c r="G489" s="14">
        <v>1989</v>
      </c>
      <c r="H489" s="14">
        <v>1996</v>
      </c>
      <c r="I489" s="14">
        <v>2000</v>
      </c>
      <c r="J489" s="14">
        <v>4</v>
      </c>
      <c r="Q489" s="14" t="s">
        <v>927</v>
      </c>
      <c r="W489" s="14" t="s">
        <v>928</v>
      </c>
      <c r="AD489" s="15"/>
      <c r="AJ489" s="15"/>
      <c r="AS489" s="14">
        <v>11.9</v>
      </c>
      <c r="AT489" s="14">
        <v>11.27</v>
      </c>
      <c r="AU489" s="14">
        <v>0.94705882352941173</v>
      </c>
      <c r="AW489" s="13" t="s">
        <v>9</v>
      </c>
      <c r="AX489" s="14" t="s">
        <v>691</v>
      </c>
      <c r="AY489" s="14">
        <v>1</v>
      </c>
      <c r="AZ489" s="14" t="s">
        <v>929</v>
      </c>
      <c r="BA489" s="14">
        <v>2005</v>
      </c>
      <c r="BH489" s="15"/>
      <c r="BI489" s="14" t="s">
        <v>472</v>
      </c>
      <c r="BP489" s="14" t="s">
        <v>393</v>
      </c>
      <c r="BV489" s="14" t="s">
        <v>930</v>
      </c>
      <c r="BW489" s="36">
        <v>490</v>
      </c>
      <c r="BX489" s="3"/>
      <c r="BY489" s="3"/>
      <c r="BZ489" s="3"/>
      <c r="CA489" s="3"/>
      <c r="CB489" s="3"/>
    </row>
    <row r="490" spans="1:80" s="14" customFormat="1">
      <c r="A490" s="14" t="s">
        <v>507</v>
      </c>
      <c r="B490" s="14" t="s">
        <v>491</v>
      </c>
      <c r="C490" s="14" t="s">
        <v>504</v>
      </c>
      <c r="D490" s="14">
        <v>42.25</v>
      </c>
      <c r="E490" s="14">
        <v>11.1</v>
      </c>
      <c r="F490" s="19"/>
      <c r="G490" s="14">
        <v>1989</v>
      </c>
      <c r="H490" s="14">
        <v>1996</v>
      </c>
      <c r="I490" s="14">
        <v>2000</v>
      </c>
      <c r="J490" s="14">
        <v>4</v>
      </c>
      <c r="O490" s="14">
        <v>1</v>
      </c>
      <c r="Q490" s="14" t="s">
        <v>18</v>
      </c>
      <c r="R490" s="14" t="s">
        <v>493</v>
      </c>
      <c r="S490" s="14" t="s">
        <v>494</v>
      </c>
      <c r="W490" s="14" t="s">
        <v>439</v>
      </c>
      <c r="AA490" s="14">
        <v>2.98</v>
      </c>
      <c r="AB490" s="14">
        <v>2.65</v>
      </c>
      <c r="AC490" s="14">
        <v>0.88926174496644295</v>
      </c>
      <c r="AD490" s="15"/>
      <c r="AJ490" s="15"/>
      <c r="AW490" s="13" t="s">
        <v>9</v>
      </c>
      <c r="AX490" s="14" t="s">
        <v>691</v>
      </c>
      <c r="AY490" s="14">
        <v>1</v>
      </c>
      <c r="AZ490" s="14" t="s">
        <v>929</v>
      </c>
      <c r="BA490" s="14">
        <v>2005</v>
      </c>
      <c r="BH490" s="15"/>
      <c r="BI490" s="14" t="s">
        <v>472</v>
      </c>
      <c r="BJ490" s="14" t="s">
        <v>393</v>
      </c>
      <c r="BP490" s="14" t="s">
        <v>393</v>
      </c>
      <c r="BV490" s="14" t="s">
        <v>302</v>
      </c>
      <c r="BW490" s="36">
        <v>491</v>
      </c>
      <c r="BX490" s="3"/>
      <c r="BY490" s="3"/>
      <c r="BZ490" s="3"/>
      <c r="CA490" s="3"/>
      <c r="CB490" s="3"/>
    </row>
    <row r="491" spans="1:80" s="14" customFormat="1">
      <c r="A491" s="14" t="s">
        <v>507</v>
      </c>
      <c r="B491" s="14" t="s">
        <v>491</v>
      </c>
      <c r="C491" s="14" t="s">
        <v>504</v>
      </c>
      <c r="D491" s="14">
        <v>42.25</v>
      </c>
      <c r="E491" s="14">
        <v>11.1</v>
      </c>
      <c r="F491" s="19"/>
      <c r="G491" s="14">
        <v>1989</v>
      </c>
      <c r="H491" s="14">
        <v>1996</v>
      </c>
      <c r="I491" s="14">
        <v>2000</v>
      </c>
      <c r="J491" s="14">
        <v>4</v>
      </c>
      <c r="O491" s="14">
        <v>1</v>
      </c>
      <c r="Q491" s="14" t="s">
        <v>18</v>
      </c>
      <c r="R491" s="14" t="s">
        <v>723</v>
      </c>
      <c r="S491" s="14" t="s">
        <v>724</v>
      </c>
      <c r="W491" s="14" t="s">
        <v>439</v>
      </c>
      <c r="AA491" s="14">
        <v>4.13</v>
      </c>
      <c r="AB491" s="14">
        <v>3.66</v>
      </c>
      <c r="AC491" s="14">
        <v>0.8861985472154964</v>
      </c>
      <c r="AD491" s="15"/>
      <c r="AJ491" s="15"/>
      <c r="AW491" s="13" t="s">
        <v>9</v>
      </c>
      <c r="AX491" s="14" t="s">
        <v>691</v>
      </c>
      <c r="AY491" s="14">
        <v>1</v>
      </c>
      <c r="AZ491" s="14" t="s">
        <v>929</v>
      </c>
      <c r="BA491" s="14">
        <v>2005</v>
      </c>
      <c r="BH491" s="15"/>
      <c r="BI491" s="14" t="s">
        <v>472</v>
      </c>
      <c r="BJ491" s="14" t="s">
        <v>393</v>
      </c>
      <c r="BP491" s="14" t="s">
        <v>393</v>
      </c>
      <c r="BV491" s="14" t="s">
        <v>302</v>
      </c>
      <c r="BW491" s="36">
        <v>492</v>
      </c>
      <c r="BX491" s="3"/>
      <c r="BY491" s="3"/>
      <c r="BZ491" s="3"/>
      <c r="CA491" s="3"/>
      <c r="CB491" s="3"/>
    </row>
    <row r="492" spans="1:80" s="14" customFormat="1">
      <c r="A492" s="16" t="s">
        <v>507</v>
      </c>
      <c r="B492" s="16" t="s">
        <v>491</v>
      </c>
      <c r="C492" s="16" t="s">
        <v>504</v>
      </c>
      <c r="D492" s="16">
        <v>42.25</v>
      </c>
      <c r="E492" s="16">
        <v>11.1</v>
      </c>
      <c r="F492" s="16"/>
      <c r="G492" s="16">
        <v>1989</v>
      </c>
      <c r="H492" s="16">
        <v>1996</v>
      </c>
      <c r="I492" s="16">
        <v>2000</v>
      </c>
      <c r="J492" s="16">
        <v>4</v>
      </c>
      <c r="K492" s="16"/>
      <c r="L492" s="16"/>
      <c r="M492" s="16"/>
      <c r="N492" s="16"/>
      <c r="O492" s="16"/>
      <c r="P492" s="16"/>
      <c r="Q492" s="16" t="s">
        <v>651</v>
      </c>
      <c r="R492" s="16" t="s">
        <v>530</v>
      </c>
      <c r="S492" s="16"/>
      <c r="T492" s="16" t="s">
        <v>393</v>
      </c>
      <c r="U492" s="16"/>
      <c r="V492" s="16"/>
      <c r="W492" s="16"/>
      <c r="X492" s="16"/>
      <c r="Y492" s="16"/>
      <c r="Z492" s="16"/>
      <c r="AA492" s="16"/>
      <c r="AB492" s="16"/>
      <c r="AC492" s="16">
        <v>1.005821427047328</v>
      </c>
      <c r="AD492" s="17"/>
      <c r="AE492" s="16"/>
      <c r="AF492" s="16"/>
      <c r="AG492" s="16"/>
      <c r="AH492" s="16"/>
      <c r="AI492" s="16"/>
      <c r="AJ492" s="17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>
        <v>0.9766158315177923</v>
      </c>
      <c r="AV492" s="16"/>
      <c r="AW492" s="18" t="s">
        <v>9</v>
      </c>
      <c r="AX492" s="16"/>
      <c r="AY492" s="16">
        <v>1</v>
      </c>
      <c r="AZ492" s="16"/>
      <c r="BA492" s="16">
        <v>2005</v>
      </c>
      <c r="BB492" s="16"/>
      <c r="BC492" s="16"/>
      <c r="BD492" s="16"/>
      <c r="BE492" s="16"/>
      <c r="BF492" s="16"/>
      <c r="BG492" s="16"/>
      <c r="BH492" s="17"/>
      <c r="BI492" s="16" t="s">
        <v>472</v>
      </c>
      <c r="BJ492" s="16"/>
      <c r="BK492" s="16"/>
      <c r="BL492" s="16" t="s">
        <v>393</v>
      </c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36">
        <v>493</v>
      </c>
    </row>
    <row r="493" spans="1:80" s="14" customFormat="1">
      <c r="A493" s="13" t="s">
        <v>694</v>
      </c>
      <c r="B493" s="14" t="s">
        <v>491</v>
      </c>
      <c r="C493" s="14" t="s">
        <v>504</v>
      </c>
      <c r="D493" s="14">
        <v>40.700000000000003</v>
      </c>
      <c r="E493" s="14">
        <v>17.8</v>
      </c>
      <c r="F493" s="14">
        <v>1.83</v>
      </c>
      <c r="I493" s="14">
        <v>2002</v>
      </c>
      <c r="J493" s="14">
        <v>10</v>
      </c>
      <c r="K493" s="14" t="s">
        <v>696</v>
      </c>
      <c r="L493" s="14" t="s">
        <v>695</v>
      </c>
      <c r="O493" s="14">
        <v>1</v>
      </c>
      <c r="R493" s="14" t="s">
        <v>510</v>
      </c>
      <c r="S493" s="14" t="s">
        <v>1066</v>
      </c>
      <c r="V493" s="14" t="s">
        <v>634</v>
      </c>
      <c r="W493" s="14" t="s">
        <v>725</v>
      </c>
      <c r="AA493" s="14">
        <v>5.27</v>
      </c>
      <c r="AB493" s="14">
        <v>7.03</v>
      </c>
      <c r="AC493" s="14">
        <v>1.3339658444022773</v>
      </c>
      <c r="AD493" s="15"/>
      <c r="AJ493" s="15"/>
      <c r="AW493" s="13" t="s">
        <v>693</v>
      </c>
      <c r="AX493" s="14" t="s">
        <v>718</v>
      </c>
      <c r="AY493" s="14">
        <v>1</v>
      </c>
      <c r="AZ493" s="14" t="s">
        <v>933</v>
      </c>
      <c r="BA493" s="14">
        <v>2005</v>
      </c>
      <c r="BH493" s="15"/>
      <c r="BI493" s="14" t="s">
        <v>472</v>
      </c>
      <c r="BJ493" s="14" t="s">
        <v>393</v>
      </c>
      <c r="BP493" s="14" t="s">
        <v>393</v>
      </c>
      <c r="BU493" s="14" t="s">
        <v>304</v>
      </c>
      <c r="BV493" s="14" t="s">
        <v>725</v>
      </c>
      <c r="BW493" s="36">
        <v>494</v>
      </c>
      <c r="BX493" s="3"/>
      <c r="BY493" s="3"/>
      <c r="BZ493" s="3"/>
      <c r="CA493" s="3"/>
      <c r="CB493" s="3"/>
    </row>
    <row r="494" spans="1:80" s="14" customFormat="1">
      <c r="A494" s="13" t="s">
        <v>694</v>
      </c>
      <c r="B494" s="14" t="s">
        <v>491</v>
      </c>
      <c r="C494" s="14" t="s">
        <v>504</v>
      </c>
      <c r="D494" s="14">
        <v>40.700000000000003</v>
      </c>
      <c r="E494" s="14">
        <v>17.8</v>
      </c>
      <c r="F494" s="14">
        <v>1.83</v>
      </c>
      <c r="I494" s="14">
        <v>2002</v>
      </c>
      <c r="J494" s="14">
        <v>10</v>
      </c>
      <c r="K494" s="14" t="s">
        <v>696</v>
      </c>
      <c r="L494" s="14" t="s">
        <v>695</v>
      </c>
      <c r="Q494" s="14" t="s">
        <v>735</v>
      </c>
      <c r="V494" s="14" t="s">
        <v>634</v>
      </c>
      <c r="W494" s="14" t="s">
        <v>439</v>
      </c>
      <c r="AA494" s="14">
        <v>3.77</v>
      </c>
      <c r="AB494" s="14">
        <v>4.5199999999999996</v>
      </c>
      <c r="AC494" s="14">
        <v>1.1989389920424403</v>
      </c>
      <c r="AD494" s="15"/>
      <c r="AJ494" s="15"/>
      <c r="AW494" s="13" t="s">
        <v>693</v>
      </c>
      <c r="AX494" s="14" t="s">
        <v>718</v>
      </c>
      <c r="AY494" s="14">
        <v>1</v>
      </c>
      <c r="AZ494" s="14" t="s">
        <v>933</v>
      </c>
      <c r="BA494" s="14">
        <v>2005</v>
      </c>
      <c r="BH494" s="15"/>
      <c r="BI494" s="14" t="s">
        <v>472</v>
      </c>
      <c r="BP494" s="14" t="s">
        <v>393</v>
      </c>
      <c r="BU494" s="14" t="s">
        <v>304</v>
      </c>
      <c r="BV494" s="14" t="s">
        <v>725</v>
      </c>
      <c r="BW494" s="36">
        <v>495</v>
      </c>
      <c r="BX494" s="3"/>
      <c r="BY494" s="3"/>
      <c r="BZ494" s="3"/>
      <c r="CA494" s="3"/>
      <c r="CB494" s="3"/>
    </row>
    <row r="495" spans="1:80" s="16" customFormat="1">
      <c r="A495" s="13" t="s">
        <v>694</v>
      </c>
      <c r="B495" s="14" t="s">
        <v>491</v>
      </c>
      <c r="C495" s="14" t="s">
        <v>504</v>
      </c>
      <c r="D495" s="14">
        <v>40.700000000000003</v>
      </c>
      <c r="E495" s="14">
        <v>17.8</v>
      </c>
      <c r="F495" s="14">
        <v>1.83</v>
      </c>
      <c r="G495" s="14"/>
      <c r="H495" s="14"/>
      <c r="I495" s="14">
        <v>2002</v>
      </c>
      <c r="J495" s="14">
        <v>10</v>
      </c>
      <c r="K495" s="14" t="s">
        <v>696</v>
      </c>
      <c r="L495" s="14" t="s">
        <v>695</v>
      </c>
      <c r="M495" s="14"/>
      <c r="N495" s="14"/>
      <c r="O495" s="14"/>
      <c r="P495" s="14"/>
      <c r="Q495" s="14" t="s">
        <v>1067</v>
      </c>
      <c r="R495" s="14"/>
      <c r="S495" s="14"/>
      <c r="T495" s="14"/>
      <c r="U495" s="14"/>
      <c r="V495" s="14" t="s">
        <v>634</v>
      </c>
      <c r="W495" s="14" t="s">
        <v>725</v>
      </c>
      <c r="X495" s="14"/>
      <c r="Y495" s="14"/>
      <c r="Z495" s="14"/>
      <c r="AA495" s="14">
        <v>15.94</v>
      </c>
      <c r="AB495" s="14">
        <v>15.12</v>
      </c>
      <c r="AC495" s="14">
        <v>0.94855708908406522</v>
      </c>
      <c r="AD495" s="15"/>
      <c r="AE495" s="14"/>
      <c r="AF495" s="14"/>
      <c r="AG495" s="14"/>
      <c r="AH495" s="14"/>
      <c r="AI495" s="14"/>
      <c r="AJ495" s="15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3" t="s">
        <v>693</v>
      </c>
      <c r="AX495" s="14" t="s">
        <v>718</v>
      </c>
      <c r="AY495" s="14">
        <v>1</v>
      </c>
      <c r="AZ495" s="14" t="s">
        <v>933</v>
      </c>
      <c r="BA495" s="14">
        <v>2005</v>
      </c>
      <c r="BB495" s="14"/>
      <c r="BC495" s="14"/>
      <c r="BD495" s="14"/>
      <c r="BE495" s="14"/>
      <c r="BF495" s="14"/>
      <c r="BG495" s="14"/>
      <c r="BH495" s="15"/>
      <c r="BI495" s="14" t="s">
        <v>472</v>
      </c>
      <c r="BJ495" s="14"/>
      <c r="BK495" s="14"/>
      <c r="BL495" s="14"/>
      <c r="BM495" s="14"/>
      <c r="BN495" s="14"/>
      <c r="BO495" s="14"/>
      <c r="BP495" s="14" t="s">
        <v>393</v>
      </c>
      <c r="BQ495" s="14"/>
      <c r="BR495" s="14"/>
      <c r="BS495" s="14"/>
      <c r="BT495" s="14"/>
      <c r="BU495" s="14" t="s">
        <v>304</v>
      </c>
      <c r="BV495" s="14" t="s">
        <v>725</v>
      </c>
      <c r="BW495" s="36">
        <v>496</v>
      </c>
      <c r="BX495" s="3"/>
      <c r="BY495" s="3"/>
      <c r="BZ495" s="3"/>
      <c r="CA495" s="3"/>
      <c r="CB495" s="3"/>
    </row>
    <row r="496" spans="1:80" s="14" customFormat="1">
      <c r="A496" s="13" t="s">
        <v>694</v>
      </c>
      <c r="B496" s="14" t="s">
        <v>491</v>
      </c>
      <c r="C496" s="14" t="s">
        <v>504</v>
      </c>
      <c r="D496" s="14">
        <v>40.700000000000003</v>
      </c>
      <c r="E496" s="14">
        <v>17.8</v>
      </c>
      <c r="F496" s="14">
        <v>1.83</v>
      </c>
      <c r="I496" s="14">
        <v>2002</v>
      </c>
      <c r="J496" s="14">
        <v>10</v>
      </c>
      <c r="K496" s="14" t="s">
        <v>696</v>
      </c>
      <c r="L496" s="14" t="s">
        <v>695</v>
      </c>
      <c r="Q496" s="14" t="s">
        <v>1068</v>
      </c>
      <c r="V496" s="14" t="s">
        <v>634</v>
      </c>
      <c r="W496" s="14" t="s">
        <v>725</v>
      </c>
      <c r="AA496" s="14">
        <v>22.62</v>
      </c>
      <c r="AB496" s="14">
        <v>30.46</v>
      </c>
      <c r="AC496" s="14">
        <v>1.3465959328028294</v>
      </c>
      <c r="AD496" s="15"/>
      <c r="AJ496" s="15"/>
      <c r="AW496" s="13" t="s">
        <v>693</v>
      </c>
      <c r="AX496" s="14" t="s">
        <v>718</v>
      </c>
      <c r="AY496" s="14">
        <v>1</v>
      </c>
      <c r="AZ496" s="14" t="s">
        <v>933</v>
      </c>
      <c r="BA496" s="14">
        <v>2005</v>
      </c>
      <c r="BH496" s="15"/>
      <c r="BI496" s="14" t="s">
        <v>472</v>
      </c>
      <c r="BP496" s="14" t="s">
        <v>393</v>
      </c>
      <c r="BU496" s="14" t="s">
        <v>304</v>
      </c>
      <c r="BV496" s="14" t="s">
        <v>725</v>
      </c>
      <c r="BW496" s="36">
        <v>497</v>
      </c>
      <c r="BX496" s="3"/>
      <c r="BY496" s="3"/>
      <c r="BZ496" s="3"/>
      <c r="CA496" s="3"/>
      <c r="CB496" s="3"/>
    </row>
    <row r="497" spans="1:80" s="14" customFormat="1">
      <c r="A497" s="13" t="s">
        <v>694</v>
      </c>
      <c r="B497" s="14" t="s">
        <v>491</v>
      </c>
      <c r="C497" s="14" t="s">
        <v>504</v>
      </c>
      <c r="D497" s="14">
        <v>40.700000000000003</v>
      </c>
      <c r="E497" s="14">
        <v>17.8</v>
      </c>
      <c r="F497" s="14">
        <v>1.83</v>
      </c>
      <c r="I497" s="14">
        <v>2002</v>
      </c>
      <c r="J497" s="14">
        <v>10</v>
      </c>
      <c r="K497" s="14" t="s">
        <v>696</v>
      </c>
      <c r="L497" s="14" t="s">
        <v>695</v>
      </c>
      <c r="Q497" s="14" t="s">
        <v>126</v>
      </c>
      <c r="V497" s="14" t="s">
        <v>634</v>
      </c>
      <c r="W497" s="14" t="s">
        <v>725</v>
      </c>
      <c r="AA497" s="14">
        <v>8.06</v>
      </c>
      <c r="AB497" s="14">
        <v>12.92</v>
      </c>
      <c r="AC497" s="14">
        <v>1.6029776674937963</v>
      </c>
      <c r="AD497" s="15"/>
      <c r="AJ497" s="15"/>
      <c r="AW497" s="13" t="s">
        <v>693</v>
      </c>
      <c r="AX497" s="14" t="s">
        <v>718</v>
      </c>
      <c r="AY497" s="14">
        <v>1</v>
      </c>
      <c r="AZ497" s="14" t="s">
        <v>933</v>
      </c>
      <c r="BA497" s="14">
        <v>2005</v>
      </c>
      <c r="BH497" s="15"/>
      <c r="BI497" s="14" t="s">
        <v>472</v>
      </c>
      <c r="BP497" s="14" t="s">
        <v>393</v>
      </c>
      <c r="BU497" s="14" t="s">
        <v>304</v>
      </c>
      <c r="BV497" s="14" t="s">
        <v>725</v>
      </c>
      <c r="BW497" s="36">
        <v>498</v>
      </c>
      <c r="BX497" s="3"/>
      <c r="BY497" s="3"/>
      <c r="BZ497" s="3"/>
      <c r="CA497" s="3"/>
      <c r="CB497" s="3"/>
    </row>
    <row r="498" spans="1:80" s="14" customFormat="1">
      <c r="A498" s="13" t="s">
        <v>694</v>
      </c>
      <c r="B498" s="14" t="s">
        <v>491</v>
      </c>
      <c r="C498" s="14" t="s">
        <v>504</v>
      </c>
      <c r="D498" s="14">
        <v>40.700000000000003</v>
      </c>
      <c r="E498" s="14">
        <v>17.8</v>
      </c>
      <c r="F498" s="14">
        <v>1.83</v>
      </c>
      <c r="I498" s="14">
        <v>2002</v>
      </c>
      <c r="J498" s="14">
        <v>10</v>
      </c>
      <c r="K498" s="14" t="s">
        <v>696</v>
      </c>
      <c r="L498" s="14" t="s">
        <v>695</v>
      </c>
      <c r="Q498" s="14" t="s">
        <v>1069</v>
      </c>
      <c r="V498" s="14" t="s">
        <v>634</v>
      </c>
      <c r="W498" s="14" t="s">
        <v>725</v>
      </c>
      <c r="AA498" s="14">
        <v>5.38</v>
      </c>
      <c r="AB498" s="14">
        <v>3.31</v>
      </c>
      <c r="AC498" s="14">
        <v>0.61524163568773238</v>
      </c>
      <c r="AD498" s="15"/>
      <c r="AJ498" s="15"/>
      <c r="AW498" s="13" t="s">
        <v>693</v>
      </c>
      <c r="AX498" s="14" t="s">
        <v>718</v>
      </c>
      <c r="AY498" s="14">
        <v>1</v>
      </c>
      <c r="AZ498" s="14" t="s">
        <v>933</v>
      </c>
      <c r="BA498" s="14">
        <v>2005</v>
      </c>
      <c r="BH498" s="15"/>
      <c r="BI498" s="14" t="s">
        <v>472</v>
      </c>
      <c r="BP498" s="14" t="s">
        <v>393</v>
      </c>
      <c r="BU498" s="14" t="s">
        <v>304</v>
      </c>
      <c r="BV498" s="14" t="s">
        <v>725</v>
      </c>
      <c r="BW498" s="36">
        <v>499</v>
      </c>
      <c r="BX498" s="3"/>
      <c r="BY498" s="3"/>
      <c r="BZ498" s="3"/>
      <c r="CA498" s="3"/>
      <c r="CB498" s="3"/>
    </row>
    <row r="499" spans="1:80" s="14" customFormat="1">
      <c r="A499" s="13" t="s">
        <v>694</v>
      </c>
      <c r="B499" s="14" t="s">
        <v>491</v>
      </c>
      <c r="C499" s="14" t="s">
        <v>504</v>
      </c>
      <c r="D499" s="14">
        <v>40.700000000000003</v>
      </c>
      <c r="E499" s="14">
        <v>17.8</v>
      </c>
      <c r="F499" s="14">
        <v>1.83</v>
      </c>
      <c r="I499" s="14">
        <v>2002</v>
      </c>
      <c r="J499" s="14">
        <v>10</v>
      </c>
      <c r="K499" s="14" t="s">
        <v>696</v>
      </c>
      <c r="L499" s="14" t="s">
        <v>695</v>
      </c>
      <c r="O499" s="14">
        <v>1.5</v>
      </c>
      <c r="R499" s="14" t="s">
        <v>1070</v>
      </c>
      <c r="S499" s="14" t="s">
        <v>600</v>
      </c>
      <c r="V499" s="14" t="s">
        <v>634</v>
      </c>
      <c r="W499" s="14" t="s">
        <v>725</v>
      </c>
      <c r="AA499" s="14">
        <v>11.92</v>
      </c>
      <c r="AB499" s="14">
        <v>10.93</v>
      </c>
      <c r="AC499" s="14">
        <v>0.91694630872483218</v>
      </c>
      <c r="AD499" s="15"/>
      <c r="AJ499" s="15"/>
      <c r="AW499" s="13" t="s">
        <v>693</v>
      </c>
      <c r="AX499" s="14" t="s">
        <v>718</v>
      </c>
      <c r="AY499" s="14">
        <v>1</v>
      </c>
      <c r="AZ499" s="14" t="s">
        <v>933</v>
      </c>
      <c r="BA499" s="14">
        <v>2005</v>
      </c>
      <c r="BH499" s="15"/>
      <c r="BI499" s="14" t="s">
        <v>472</v>
      </c>
      <c r="BP499" s="14" t="s">
        <v>393</v>
      </c>
      <c r="BU499" s="14" t="s">
        <v>304</v>
      </c>
      <c r="BV499" s="14" t="s">
        <v>725</v>
      </c>
      <c r="BW499" s="36">
        <v>500</v>
      </c>
      <c r="BX499" s="3"/>
      <c r="BY499" s="3"/>
      <c r="BZ499" s="3"/>
      <c r="CA499" s="3"/>
      <c r="CB499" s="3"/>
    </row>
    <row r="500" spans="1:80" s="14" customFormat="1">
      <c r="A500" s="13" t="s">
        <v>694</v>
      </c>
      <c r="B500" s="14" t="s">
        <v>491</v>
      </c>
      <c r="C500" s="14" t="s">
        <v>504</v>
      </c>
      <c r="D500" s="14">
        <v>40.700000000000003</v>
      </c>
      <c r="E500" s="14">
        <v>17.8</v>
      </c>
      <c r="F500" s="14">
        <v>1.83</v>
      </c>
      <c r="I500" s="14">
        <v>2002</v>
      </c>
      <c r="J500" s="14">
        <v>10</v>
      </c>
      <c r="K500" s="14" t="s">
        <v>696</v>
      </c>
      <c r="L500" s="14" t="s">
        <v>695</v>
      </c>
      <c r="O500" s="14">
        <v>1</v>
      </c>
      <c r="R500" s="14" t="s">
        <v>1071</v>
      </c>
      <c r="S500" s="14" t="s">
        <v>1072</v>
      </c>
      <c r="V500" s="14" t="s">
        <v>634</v>
      </c>
      <c r="W500" s="14" t="s">
        <v>725</v>
      </c>
      <c r="AA500" s="14">
        <v>3.92</v>
      </c>
      <c r="AB500" s="14">
        <v>4.68</v>
      </c>
      <c r="AC500" s="14">
        <v>1.193877551020408</v>
      </c>
      <c r="AD500" s="15"/>
      <c r="AJ500" s="15"/>
      <c r="AW500" s="13" t="s">
        <v>693</v>
      </c>
      <c r="AX500" s="14" t="s">
        <v>718</v>
      </c>
      <c r="AY500" s="14">
        <v>1</v>
      </c>
      <c r="AZ500" s="14" t="s">
        <v>933</v>
      </c>
      <c r="BA500" s="14">
        <v>2005</v>
      </c>
      <c r="BH500" s="15"/>
      <c r="BI500" s="14" t="s">
        <v>472</v>
      </c>
      <c r="BJ500" s="14" t="s">
        <v>393</v>
      </c>
      <c r="BP500" s="14" t="s">
        <v>393</v>
      </c>
      <c r="BU500" s="14" t="s">
        <v>304</v>
      </c>
      <c r="BV500" s="14" t="s">
        <v>725</v>
      </c>
      <c r="BW500" s="36">
        <v>501</v>
      </c>
      <c r="BX500" s="3"/>
      <c r="BY500" s="3"/>
      <c r="BZ500" s="3"/>
      <c r="CA500" s="3"/>
      <c r="CB500" s="3"/>
    </row>
    <row r="501" spans="1:80" s="14" customFormat="1">
      <c r="A501" s="18" t="s">
        <v>694</v>
      </c>
      <c r="B501" s="16" t="s">
        <v>491</v>
      </c>
      <c r="C501" s="16" t="s">
        <v>504</v>
      </c>
      <c r="D501" s="16">
        <v>40.700000000000003</v>
      </c>
      <c r="E501" s="16">
        <v>17.8</v>
      </c>
      <c r="F501" s="16">
        <v>1.83</v>
      </c>
      <c r="G501" s="16"/>
      <c r="H501" s="16"/>
      <c r="I501" s="16">
        <v>2002</v>
      </c>
      <c r="J501" s="16">
        <v>10</v>
      </c>
      <c r="K501" s="16" t="s">
        <v>696</v>
      </c>
      <c r="L501" s="16" t="s">
        <v>695</v>
      </c>
      <c r="M501" s="16"/>
      <c r="N501" s="16"/>
      <c r="O501" s="16"/>
      <c r="P501" s="16"/>
      <c r="Q501" s="16" t="s">
        <v>651</v>
      </c>
      <c r="R501" s="16" t="s">
        <v>531</v>
      </c>
      <c r="S501" s="16"/>
      <c r="T501" s="16" t="s">
        <v>393</v>
      </c>
      <c r="U501" s="16"/>
      <c r="V501" s="16"/>
      <c r="W501" s="16"/>
      <c r="X501" s="16"/>
      <c r="Y501" s="16"/>
      <c r="Z501" s="16"/>
      <c r="AA501" s="16"/>
      <c r="AB501" s="16"/>
      <c r="AC501" s="16">
        <v>1.1446376276572976</v>
      </c>
      <c r="AD501" s="17"/>
      <c r="AE501" s="16"/>
      <c r="AF501" s="16"/>
      <c r="AG501" s="16"/>
      <c r="AH501" s="16"/>
      <c r="AI501" s="16"/>
      <c r="AJ501" s="17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8" t="s">
        <v>693</v>
      </c>
      <c r="AX501" s="16"/>
      <c r="AY501" s="16">
        <v>1</v>
      </c>
      <c r="AZ501" s="16"/>
      <c r="BA501" s="16">
        <v>2005</v>
      </c>
      <c r="BB501" s="16"/>
      <c r="BC501" s="16"/>
      <c r="BD501" s="16"/>
      <c r="BE501" s="16"/>
      <c r="BF501" s="16"/>
      <c r="BG501" s="16"/>
      <c r="BH501" s="17"/>
      <c r="BI501" s="16" t="s">
        <v>472</v>
      </c>
      <c r="BJ501" s="16"/>
      <c r="BK501" s="16"/>
      <c r="BL501" s="16" t="s">
        <v>393</v>
      </c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36">
        <v>502</v>
      </c>
    </row>
    <row r="502" spans="1:80" s="14" customFormat="1">
      <c r="A502" s="14" t="s">
        <v>809</v>
      </c>
      <c r="B502" s="14" t="s">
        <v>590</v>
      </c>
      <c r="C502" s="14" t="s">
        <v>514</v>
      </c>
      <c r="D502" s="14">
        <v>27.586206896551722</v>
      </c>
      <c r="E502" s="14">
        <v>-18.074074074074101</v>
      </c>
      <c r="F502" s="14">
        <v>1.55</v>
      </c>
      <c r="G502" s="14">
        <v>1996</v>
      </c>
      <c r="H502" s="14">
        <v>1996</v>
      </c>
      <c r="I502" s="14">
        <v>2004</v>
      </c>
      <c r="J502" s="14">
        <v>8</v>
      </c>
      <c r="L502" s="14" t="s">
        <v>815</v>
      </c>
      <c r="O502" s="14">
        <v>1</v>
      </c>
      <c r="Q502" s="14" t="s">
        <v>448</v>
      </c>
      <c r="R502" s="14" t="s">
        <v>60</v>
      </c>
      <c r="S502" s="14" t="s">
        <v>811</v>
      </c>
      <c r="V502" s="14" t="s">
        <v>184</v>
      </c>
      <c r="X502" s="14" t="s">
        <v>179</v>
      </c>
      <c r="AA502" s="14">
        <v>15.5</v>
      </c>
      <c r="AB502" s="14">
        <v>6.6</v>
      </c>
      <c r="AC502" s="14">
        <v>0.4258064516129032</v>
      </c>
      <c r="AD502" s="15"/>
      <c r="AG502" s="14">
        <v>18.8</v>
      </c>
      <c r="AH502" s="14">
        <v>12</v>
      </c>
      <c r="AI502" s="14">
        <v>0.63829787234042545</v>
      </c>
      <c r="AJ502" s="15"/>
      <c r="AW502" s="13" t="s">
        <v>808</v>
      </c>
      <c r="AY502" s="14">
        <v>1</v>
      </c>
      <c r="AZ502" s="14" t="s">
        <v>816</v>
      </c>
      <c r="BA502" s="14">
        <v>2006</v>
      </c>
      <c r="BH502" s="15"/>
      <c r="BI502" s="14" t="s">
        <v>472</v>
      </c>
      <c r="BJ502" s="14" t="s">
        <v>393</v>
      </c>
      <c r="BS502" s="14">
        <v>50</v>
      </c>
      <c r="BT502" s="14" t="s">
        <v>177</v>
      </c>
      <c r="BU502" s="14" t="s">
        <v>193</v>
      </c>
      <c r="BV502" s="14" t="s">
        <v>301</v>
      </c>
      <c r="BW502" s="36">
        <v>503</v>
      </c>
    </row>
    <row r="503" spans="1:80" s="14" customFormat="1">
      <c r="A503" s="14" t="s">
        <v>809</v>
      </c>
      <c r="B503" s="14" t="s">
        <v>590</v>
      </c>
      <c r="C503" s="14" t="s">
        <v>514</v>
      </c>
      <c r="D503" s="14">
        <v>27.586206896551722</v>
      </c>
      <c r="E503" s="14">
        <v>-18.074074074074101</v>
      </c>
      <c r="F503" s="14">
        <v>1.55</v>
      </c>
      <c r="G503" s="14">
        <v>1996</v>
      </c>
      <c r="H503" s="14">
        <v>1996</v>
      </c>
      <c r="I503" s="14">
        <v>2004</v>
      </c>
      <c r="J503" s="14">
        <v>8</v>
      </c>
      <c r="L503" s="14" t="s">
        <v>815</v>
      </c>
      <c r="O503" s="14">
        <v>1</v>
      </c>
      <c r="Q503" s="33" t="s">
        <v>444</v>
      </c>
      <c r="R503" s="14" t="s">
        <v>457</v>
      </c>
      <c r="S503" s="14" t="s">
        <v>812</v>
      </c>
      <c r="V503" s="14" t="s">
        <v>183</v>
      </c>
      <c r="X503" s="14" t="s">
        <v>180</v>
      </c>
      <c r="AA503" s="14">
        <v>11</v>
      </c>
      <c r="AB503" s="14">
        <v>15.3</v>
      </c>
      <c r="AC503" s="14">
        <v>1.3909090909090909</v>
      </c>
      <c r="AD503" s="15"/>
      <c r="AG503" s="14">
        <v>13.5</v>
      </c>
      <c r="AH503" s="14">
        <v>15.2</v>
      </c>
      <c r="AI503" s="14">
        <v>1.1259259259259258</v>
      </c>
      <c r="AJ503" s="15"/>
      <c r="AW503" s="13" t="s">
        <v>808</v>
      </c>
      <c r="AY503" s="14">
        <v>1</v>
      </c>
      <c r="AZ503" s="14" t="s">
        <v>816</v>
      </c>
      <c r="BA503" s="14">
        <v>2006</v>
      </c>
      <c r="BH503" s="15"/>
      <c r="BI503" s="14" t="s">
        <v>472</v>
      </c>
      <c r="BJ503" s="14" t="s">
        <v>393</v>
      </c>
      <c r="BS503" s="14">
        <v>80</v>
      </c>
      <c r="BT503" s="14" t="s">
        <v>177</v>
      </c>
      <c r="BU503" s="14" t="s">
        <v>181</v>
      </c>
      <c r="BV503" s="14" t="s">
        <v>301</v>
      </c>
      <c r="BW503" s="36">
        <v>504</v>
      </c>
    </row>
    <row r="504" spans="1:80" s="14" customFormat="1">
      <c r="A504" s="14" t="s">
        <v>809</v>
      </c>
      <c r="B504" s="14" t="s">
        <v>590</v>
      </c>
      <c r="C504" s="14" t="s">
        <v>514</v>
      </c>
      <c r="D504" s="14">
        <v>27.586206896551722</v>
      </c>
      <c r="E504" s="14">
        <v>-18.074074074074101</v>
      </c>
      <c r="F504" s="14">
        <v>1.55</v>
      </c>
      <c r="G504" s="14">
        <v>1996</v>
      </c>
      <c r="H504" s="14">
        <v>1996</v>
      </c>
      <c r="I504" s="14">
        <v>2004</v>
      </c>
      <c r="J504" s="14">
        <v>8</v>
      </c>
      <c r="L504" s="14" t="s">
        <v>815</v>
      </c>
      <c r="O504" s="14">
        <v>1</v>
      </c>
      <c r="Q504" s="14" t="s">
        <v>475</v>
      </c>
      <c r="R504" s="14" t="s">
        <v>577</v>
      </c>
      <c r="S504" s="14" t="s">
        <v>813</v>
      </c>
      <c r="V504" s="14" t="s">
        <v>183</v>
      </c>
      <c r="X504" s="14" t="s">
        <v>180</v>
      </c>
      <c r="AA504" s="14">
        <v>0.9</v>
      </c>
      <c r="AB504" s="14">
        <v>4.5</v>
      </c>
      <c r="AC504" s="14">
        <v>5</v>
      </c>
      <c r="AD504" s="15"/>
      <c r="AG504" s="14">
        <v>0.4</v>
      </c>
      <c r="AH504" s="14">
        <v>2.2999999999999998</v>
      </c>
      <c r="AI504" s="14">
        <v>5.75</v>
      </c>
      <c r="AJ504" s="15"/>
      <c r="AW504" s="13" t="s">
        <v>808</v>
      </c>
      <c r="AY504" s="14">
        <v>1</v>
      </c>
      <c r="AZ504" s="14" t="s">
        <v>816</v>
      </c>
      <c r="BA504" s="14">
        <v>2006</v>
      </c>
      <c r="BH504" s="15"/>
      <c r="BI504" s="14" t="s">
        <v>472</v>
      </c>
      <c r="BJ504" s="14" t="s">
        <v>393</v>
      </c>
      <c r="BS504" s="14">
        <v>45</v>
      </c>
      <c r="BT504" s="14" t="s">
        <v>177</v>
      </c>
      <c r="BU504" s="14" t="s">
        <v>181</v>
      </c>
      <c r="BV504" s="14" t="s">
        <v>301</v>
      </c>
      <c r="BW504" s="36">
        <v>505</v>
      </c>
    </row>
    <row r="505" spans="1:80" s="14" customFormat="1">
      <c r="A505" s="14" t="s">
        <v>809</v>
      </c>
      <c r="B505" s="14" t="s">
        <v>590</v>
      </c>
      <c r="C505" s="14" t="s">
        <v>514</v>
      </c>
      <c r="D505" s="14">
        <v>27.586206896551722</v>
      </c>
      <c r="E505" s="14">
        <v>-18.074074074074101</v>
      </c>
      <c r="F505" s="14">
        <v>1.55</v>
      </c>
      <c r="G505" s="14">
        <v>1996</v>
      </c>
      <c r="H505" s="14">
        <v>1996</v>
      </c>
      <c r="I505" s="14">
        <v>2004</v>
      </c>
      <c r="J505" s="14">
        <v>8</v>
      </c>
      <c r="L505" s="14" t="s">
        <v>815</v>
      </c>
      <c r="O505" s="14">
        <v>1</v>
      </c>
      <c r="Q505" s="14" t="s">
        <v>475</v>
      </c>
      <c r="R505" s="14" t="s">
        <v>577</v>
      </c>
      <c r="S505" s="14" t="s">
        <v>814</v>
      </c>
      <c r="V505" s="14" t="s">
        <v>183</v>
      </c>
      <c r="X505" s="14" t="s">
        <v>180</v>
      </c>
      <c r="AA505" s="14">
        <v>0</v>
      </c>
      <c r="AB505" s="14">
        <v>12.6</v>
      </c>
      <c r="AC505" s="14" t="s">
        <v>205</v>
      </c>
      <c r="AD505" s="15"/>
      <c r="AG505" s="14">
        <v>10.1</v>
      </c>
      <c r="AH505" s="14">
        <v>0</v>
      </c>
      <c r="AI505" s="14">
        <v>0</v>
      </c>
      <c r="AJ505" s="15"/>
      <c r="AW505" s="13" t="s">
        <v>808</v>
      </c>
      <c r="AY505" s="14">
        <v>1</v>
      </c>
      <c r="AZ505" s="14" t="s">
        <v>816</v>
      </c>
      <c r="BA505" s="14">
        <v>2006</v>
      </c>
      <c r="BH505" s="15"/>
      <c r="BI505" s="14" t="s">
        <v>472</v>
      </c>
      <c r="BJ505" s="14" t="s">
        <v>393</v>
      </c>
      <c r="BS505" s="14">
        <v>55</v>
      </c>
      <c r="BT505" s="14" t="s">
        <v>177</v>
      </c>
      <c r="BU505" s="14" t="s">
        <v>181</v>
      </c>
      <c r="BV505" s="14" t="s">
        <v>301</v>
      </c>
      <c r="BW505" s="36">
        <v>506</v>
      </c>
    </row>
    <row r="506" spans="1:80" s="16" customFormat="1">
      <c r="A506" s="16" t="s">
        <v>809</v>
      </c>
      <c r="B506" s="16" t="s">
        <v>590</v>
      </c>
      <c r="C506" s="16" t="s">
        <v>514</v>
      </c>
      <c r="D506" s="16">
        <v>27.586206896551722</v>
      </c>
      <c r="E506" s="16">
        <v>-18.074074074074101</v>
      </c>
      <c r="F506" s="16">
        <v>1.55</v>
      </c>
      <c r="G506" s="16">
        <v>1996</v>
      </c>
      <c r="H506" s="16">
        <v>1996</v>
      </c>
      <c r="I506" s="16">
        <v>2004</v>
      </c>
      <c r="J506" s="16">
        <v>8</v>
      </c>
      <c r="L506" s="16" t="s">
        <v>815</v>
      </c>
      <c r="O506" s="16">
        <v>4</v>
      </c>
      <c r="Q506" s="16" t="s">
        <v>651</v>
      </c>
      <c r="R506" s="16" t="s">
        <v>532</v>
      </c>
      <c r="T506" s="16" t="s">
        <v>393</v>
      </c>
      <c r="X506" s="16" t="s">
        <v>180</v>
      </c>
      <c r="AC506" s="16">
        <v>2.2722385141739978</v>
      </c>
      <c r="AD506" s="17"/>
      <c r="AI506" s="16">
        <v>1.8785559495665878</v>
      </c>
      <c r="AJ506" s="17"/>
      <c r="AW506" s="18" t="s">
        <v>808</v>
      </c>
      <c r="AY506" s="16">
        <v>1</v>
      </c>
      <c r="BA506" s="16">
        <v>2006</v>
      </c>
      <c r="BH506" s="17"/>
      <c r="BI506" s="16" t="s">
        <v>472</v>
      </c>
      <c r="BL506" s="16" t="s">
        <v>393</v>
      </c>
      <c r="BU506" s="16" t="s">
        <v>181</v>
      </c>
      <c r="BV506" s="16" t="s">
        <v>301</v>
      </c>
      <c r="BW506" s="36">
        <v>507</v>
      </c>
    </row>
    <row r="507" spans="1:80" s="14" customFormat="1">
      <c r="A507" s="14" t="s">
        <v>810</v>
      </c>
      <c r="B507" s="14" t="s">
        <v>591</v>
      </c>
      <c r="C507" s="14" t="s">
        <v>514</v>
      </c>
      <c r="D507" s="14">
        <v>29.296296296296298</v>
      </c>
      <c r="E507" s="14">
        <v>-13.148148148148101</v>
      </c>
      <c r="F507" s="14">
        <v>0.01</v>
      </c>
      <c r="G507" s="14">
        <v>1995</v>
      </c>
      <c r="H507" s="14">
        <v>1995</v>
      </c>
      <c r="I507" s="14">
        <v>2004</v>
      </c>
      <c r="J507" s="14">
        <v>9</v>
      </c>
      <c r="L507" s="14" t="s">
        <v>815</v>
      </c>
      <c r="O507" s="14">
        <v>1</v>
      </c>
      <c r="Q507" s="14" t="s">
        <v>448</v>
      </c>
      <c r="R507" s="14" t="s">
        <v>60</v>
      </c>
      <c r="S507" s="14" t="s">
        <v>811</v>
      </c>
      <c r="V507" s="14" t="s">
        <v>184</v>
      </c>
      <c r="X507" s="14" t="s">
        <v>180</v>
      </c>
      <c r="AA507" s="14">
        <v>0.5</v>
      </c>
      <c r="AB507" s="14">
        <v>7.2</v>
      </c>
      <c r="AC507" s="14">
        <v>14.4</v>
      </c>
      <c r="AD507" s="15"/>
      <c r="AG507" s="14">
        <v>0.5</v>
      </c>
      <c r="AH507" s="14">
        <v>9.1999999999999993</v>
      </c>
      <c r="AI507" s="14">
        <v>18.399999999999999</v>
      </c>
      <c r="AJ507" s="15"/>
      <c r="AW507" s="13" t="s">
        <v>808</v>
      </c>
      <c r="AY507" s="14">
        <v>1</v>
      </c>
      <c r="AZ507" s="14" t="s">
        <v>816</v>
      </c>
      <c r="BA507" s="14">
        <v>2006</v>
      </c>
      <c r="BH507" s="15"/>
      <c r="BI507" s="14" t="s">
        <v>472</v>
      </c>
      <c r="BJ507" s="14" t="s">
        <v>393</v>
      </c>
      <c r="BS507" s="14">
        <v>50</v>
      </c>
      <c r="BT507" s="14" t="s">
        <v>177</v>
      </c>
      <c r="BU507" s="14" t="s">
        <v>181</v>
      </c>
      <c r="BV507" s="14" t="s">
        <v>301</v>
      </c>
      <c r="BW507" s="36">
        <v>508</v>
      </c>
    </row>
    <row r="508" spans="1:80" s="14" customFormat="1">
      <c r="A508" s="14" t="s">
        <v>810</v>
      </c>
      <c r="B508" s="14" t="s">
        <v>591</v>
      </c>
      <c r="C508" s="14" t="s">
        <v>514</v>
      </c>
      <c r="D508" s="14">
        <v>29.296296296296298</v>
      </c>
      <c r="E508" s="14">
        <v>-13.148148148148101</v>
      </c>
      <c r="F508" s="14">
        <v>0.01</v>
      </c>
      <c r="G508" s="14">
        <v>1995</v>
      </c>
      <c r="H508" s="14">
        <v>1995</v>
      </c>
      <c r="I508" s="14">
        <v>2004</v>
      </c>
      <c r="J508" s="14">
        <v>9</v>
      </c>
      <c r="L508" s="14" t="s">
        <v>815</v>
      </c>
      <c r="O508" s="14">
        <v>1</v>
      </c>
      <c r="Q508" s="33" t="s">
        <v>444</v>
      </c>
      <c r="R508" s="14" t="s">
        <v>457</v>
      </c>
      <c r="S508" s="14" t="s">
        <v>812</v>
      </c>
      <c r="V508" s="14" t="s">
        <v>183</v>
      </c>
      <c r="X508" s="14" t="s">
        <v>180</v>
      </c>
      <c r="AA508" s="14">
        <v>0.6</v>
      </c>
      <c r="AB508" s="14">
        <v>2.1</v>
      </c>
      <c r="AC508" s="14">
        <v>3.5</v>
      </c>
      <c r="AD508" s="15"/>
      <c r="AG508" s="14">
        <v>0.2</v>
      </c>
      <c r="AH508" s="14">
        <v>0.5</v>
      </c>
      <c r="AI508" s="14">
        <v>2.5</v>
      </c>
      <c r="AJ508" s="15"/>
      <c r="AW508" s="13" t="s">
        <v>808</v>
      </c>
      <c r="AY508" s="14">
        <v>1</v>
      </c>
      <c r="AZ508" s="14" t="s">
        <v>816</v>
      </c>
      <c r="BA508" s="14">
        <v>2006</v>
      </c>
      <c r="BH508" s="15"/>
      <c r="BI508" s="14" t="s">
        <v>472</v>
      </c>
      <c r="BJ508" s="14" t="s">
        <v>393</v>
      </c>
      <c r="BS508" s="14">
        <v>80</v>
      </c>
      <c r="BT508" s="14" t="s">
        <v>177</v>
      </c>
      <c r="BU508" s="14" t="s">
        <v>181</v>
      </c>
      <c r="BV508" s="14" t="s">
        <v>301</v>
      </c>
      <c r="BW508" s="36">
        <v>509</v>
      </c>
    </row>
    <row r="509" spans="1:80" s="14" customFormat="1">
      <c r="A509" s="14" t="s">
        <v>810</v>
      </c>
      <c r="B509" s="14" t="s">
        <v>591</v>
      </c>
      <c r="C509" s="14" t="s">
        <v>514</v>
      </c>
      <c r="D509" s="14">
        <v>29.296296296296298</v>
      </c>
      <c r="E509" s="14">
        <v>-13.148148148148101</v>
      </c>
      <c r="F509" s="14">
        <v>0.01</v>
      </c>
      <c r="G509" s="14">
        <v>1995</v>
      </c>
      <c r="H509" s="14">
        <v>1995</v>
      </c>
      <c r="I509" s="14">
        <v>2004</v>
      </c>
      <c r="J509" s="14">
        <v>9</v>
      </c>
      <c r="L509" s="14" t="s">
        <v>815</v>
      </c>
      <c r="O509" s="14">
        <v>1</v>
      </c>
      <c r="Q509" s="14" t="s">
        <v>475</v>
      </c>
      <c r="R509" s="14" t="s">
        <v>577</v>
      </c>
      <c r="S509" s="14" t="s">
        <v>813</v>
      </c>
      <c r="V509" s="14" t="s">
        <v>183</v>
      </c>
      <c r="X509" s="14" t="s">
        <v>179</v>
      </c>
      <c r="AA509" s="14">
        <v>5</v>
      </c>
      <c r="AB509" s="14">
        <v>0</v>
      </c>
      <c r="AC509" s="14">
        <v>0</v>
      </c>
      <c r="AD509" s="15"/>
      <c r="AG509" s="14">
        <v>1.8</v>
      </c>
      <c r="AH509" s="14">
        <v>0</v>
      </c>
      <c r="AI509" s="14">
        <v>0</v>
      </c>
      <c r="AJ509" s="15"/>
      <c r="AW509" s="13" t="s">
        <v>808</v>
      </c>
      <c r="AY509" s="14">
        <v>1</v>
      </c>
      <c r="AZ509" s="14" t="s">
        <v>816</v>
      </c>
      <c r="BA509" s="14">
        <v>2006</v>
      </c>
      <c r="BH509" s="15"/>
      <c r="BI509" s="14" t="s">
        <v>472</v>
      </c>
      <c r="BJ509" s="14" t="s">
        <v>393</v>
      </c>
      <c r="BS509" s="14">
        <v>45</v>
      </c>
      <c r="BT509" s="14" t="s">
        <v>177</v>
      </c>
      <c r="BU509" s="14" t="s">
        <v>194</v>
      </c>
      <c r="BV509" s="14" t="s">
        <v>301</v>
      </c>
      <c r="BW509" s="36">
        <v>510</v>
      </c>
    </row>
    <row r="510" spans="1:80" s="14" customFormat="1">
      <c r="A510" s="14" t="s">
        <v>810</v>
      </c>
      <c r="B510" s="14" t="s">
        <v>591</v>
      </c>
      <c r="C510" s="14" t="s">
        <v>514</v>
      </c>
      <c r="D510" s="14">
        <v>29.296296296296298</v>
      </c>
      <c r="E510" s="14">
        <v>-13.148148148148101</v>
      </c>
      <c r="F510" s="14">
        <v>0.01</v>
      </c>
      <c r="G510" s="14">
        <v>1995</v>
      </c>
      <c r="H510" s="14">
        <v>1995</v>
      </c>
      <c r="I510" s="14">
        <v>2004</v>
      </c>
      <c r="J510" s="14">
        <v>9</v>
      </c>
      <c r="L510" s="14" t="s">
        <v>815</v>
      </c>
      <c r="O510" s="14">
        <v>1</v>
      </c>
      <c r="Q510" s="14" t="s">
        <v>475</v>
      </c>
      <c r="R510" s="14" t="s">
        <v>577</v>
      </c>
      <c r="S510" s="14" t="s">
        <v>814</v>
      </c>
      <c r="V510" s="14" t="s">
        <v>183</v>
      </c>
      <c r="X510" s="14" t="s">
        <v>179</v>
      </c>
      <c r="AA510" s="14">
        <v>0.5</v>
      </c>
      <c r="AB510" s="14">
        <v>0</v>
      </c>
      <c r="AC510" s="14">
        <v>0</v>
      </c>
      <c r="AD510" s="15"/>
      <c r="AG510" s="14">
        <v>0.05</v>
      </c>
      <c r="AH510" s="14">
        <v>0</v>
      </c>
      <c r="AI510" s="14">
        <v>0</v>
      </c>
      <c r="AJ510" s="15"/>
      <c r="AW510" s="13" t="s">
        <v>808</v>
      </c>
      <c r="AY510" s="14">
        <v>1</v>
      </c>
      <c r="AZ510" s="14" t="s">
        <v>816</v>
      </c>
      <c r="BA510" s="14">
        <v>2006</v>
      </c>
      <c r="BH510" s="15"/>
      <c r="BI510" s="14" t="s">
        <v>472</v>
      </c>
      <c r="BJ510" s="14" t="s">
        <v>393</v>
      </c>
      <c r="BS510" s="14">
        <v>55</v>
      </c>
      <c r="BT510" s="14" t="s">
        <v>177</v>
      </c>
      <c r="BU510" s="14" t="s">
        <v>194</v>
      </c>
      <c r="BV510" s="14" t="s">
        <v>301</v>
      </c>
      <c r="BW510" s="36">
        <v>511</v>
      </c>
    </row>
    <row r="511" spans="1:80" s="16" customFormat="1">
      <c r="A511" s="16" t="s">
        <v>810</v>
      </c>
      <c r="B511" s="16" t="s">
        <v>591</v>
      </c>
      <c r="C511" s="16" t="s">
        <v>514</v>
      </c>
      <c r="D511" s="16">
        <v>29.296296296296298</v>
      </c>
      <c r="E511" s="16">
        <v>-13.148148148148101</v>
      </c>
      <c r="F511" s="16">
        <v>0.01</v>
      </c>
      <c r="G511" s="16">
        <v>1995</v>
      </c>
      <c r="H511" s="16">
        <v>1995</v>
      </c>
      <c r="I511" s="16">
        <v>2004</v>
      </c>
      <c r="J511" s="16">
        <v>9</v>
      </c>
      <c r="L511" s="16" t="s">
        <v>815</v>
      </c>
      <c r="O511" s="16">
        <v>4</v>
      </c>
      <c r="Q511" s="16" t="s">
        <v>651</v>
      </c>
      <c r="R511" s="16" t="s">
        <v>532</v>
      </c>
      <c r="T511" s="16" t="s">
        <v>393</v>
      </c>
      <c r="AC511" s="16">
        <v>4.4749999999999996</v>
      </c>
      <c r="AD511" s="17"/>
      <c r="AI511" s="16">
        <v>5.2249999999999996</v>
      </c>
      <c r="AJ511" s="17"/>
      <c r="AW511" s="18" t="s">
        <v>808</v>
      </c>
      <c r="AY511" s="16">
        <v>1</v>
      </c>
      <c r="BA511" s="16">
        <v>2006</v>
      </c>
      <c r="BH511" s="17"/>
      <c r="BI511" s="16" t="s">
        <v>472</v>
      </c>
      <c r="BL511" s="16" t="s">
        <v>393</v>
      </c>
      <c r="BW511" s="36">
        <v>512</v>
      </c>
    </row>
    <row r="512" spans="1:80" s="36" customFormat="1">
      <c r="A512" s="36" t="s">
        <v>686</v>
      </c>
      <c r="C512" s="36" t="s">
        <v>673</v>
      </c>
      <c r="D512" s="36">
        <v>-3.85</v>
      </c>
      <c r="E512" s="36">
        <v>-32.417000000000002</v>
      </c>
      <c r="F512" s="36">
        <v>18.2</v>
      </c>
      <c r="G512" s="36">
        <v>1988</v>
      </c>
      <c r="H512" s="36">
        <v>1988</v>
      </c>
      <c r="I512" s="36">
        <v>2002</v>
      </c>
      <c r="J512" s="36">
        <v>14</v>
      </c>
      <c r="O512" s="36">
        <v>1</v>
      </c>
      <c r="Q512" s="36" t="s">
        <v>612</v>
      </c>
      <c r="R512" s="36" t="s">
        <v>687</v>
      </c>
      <c r="S512" s="36" t="s">
        <v>688</v>
      </c>
      <c r="T512" s="36" t="s">
        <v>393</v>
      </c>
      <c r="V512" s="36" t="s">
        <v>613</v>
      </c>
      <c r="X512" s="36" t="s">
        <v>180</v>
      </c>
      <c r="AA512" s="36">
        <v>3.9E-2</v>
      </c>
      <c r="AB512" s="36">
        <v>0.14899999999999999</v>
      </c>
      <c r="AC512" s="36">
        <v>3.8205128205128203</v>
      </c>
      <c r="AD512" s="38"/>
      <c r="AJ512" s="38"/>
      <c r="AW512" s="36" t="s">
        <v>689</v>
      </c>
      <c r="AY512" s="36">
        <v>3</v>
      </c>
      <c r="BA512" s="36">
        <v>2006</v>
      </c>
      <c r="BH512" s="38"/>
      <c r="BI512" s="36" t="s">
        <v>471</v>
      </c>
      <c r="BJ512" s="36" t="s">
        <v>393</v>
      </c>
      <c r="BL512" s="36" t="s">
        <v>393</v>
      </c>
      <c r="BR512" s="36">
        <v>4.5</v>
      </c>
      <c r="BS512" s="36">
        <v>300</v>
      </c>
      <c r="BT512" s="36" t="s">
        <v>177</v>
      </c>
      <c r="BU512" s="36" t="s">
        <v>181</v>
      </c>
      <c r="BV512" s="36" t="s">
        <v>301</v>
      </c>
      <c r="BW512" s="36">
        <v>513</v>
      </c>
    </row>
    <row r="513" spans="1:75" s="36" customFormat="1">
      <c r="A513" s="36" t="s">
        <v>570</v>
      </c>
      <c r="B513" s="36" t="s">
        <v>491</v>
      </c>
      <c r="C513" s="36" t="s">
        <v>504</v>
      </c>
      <c r="D513" s="36">
        <v>44.166670000000003</v>
      </c>
      <c r="E513" s="36">
        <v>9.6666699999999999</v>
      </c>
      <c r="F513" s="36">
        <v>0.79</v>
      </c>
      <c r="G513" s="36">
        <v>1997</v>
      </c>
      <c r="H513" s="36">
        <v>1997</v>
      </c>
      <c r="I513" s="36">
        <v>2003</v>
      </c>
      <c r="J513" s="36">
        <v>5</v>
      </c>
      <c r="K513" s="36" t="s">
        <v>571</v>
      </c>
      <c r="Q513" s="36" t="s">
        <v>257</v>
      </c>
      <c r="T513" s="36" t="s">
        <v>393</v>
      </c>
      <c r="AA513" s="36">
        <v>21.5</v>
      </c>
      <c r="AB513" s="36">
        <v>34.5</v>
      </c>
      <c r="AC513" s="36">
        <v>1.6046511627906976</v>
      </c>
      <c r="AD513" s="38"/>
      <c r="AJ513" s="38"/>
      <c r="AS513" s="36">
        <v>33</v>
      </c>
      <c r="AT513" s="36">
        <v>40</v>
      </c>
      <c r="AU513" s="36">
        <v>1.2121212121212122</v>
      </c>
      <c r="AW513" s="41" t="s">
        <v>572</v>
      </c>
      <c r="AY513" s="36">
        <v>1</v>
      </c>
      <c r="AZ513" s="36" t="s">
        <v>573</v>
      </c>
      <c r="BA513" s="36">
        <v>2006</v>
      </c>
      <c r="BH513" s="38"/>
      <c r="BI513" s="36" t="s">
        <v>472</v>
      </c>
      <c r="BL513" s="36" t="s">
        <v>393</v>
      </c>
      <c r="BV513" s="36" t="s">
        <v>301</v>
      </c>
      <c r="BW513" s="36">
        <v>514</v>
      </c>
    </row>
  </sheetData>
  <phoneticPr fontId="0" type="noConversion"/>
  <hyperlinks>
    <hyperlink ref="Q314" r:id="rId1" display="http://filaman.ifm-geomar.de/Summary/FamilySummary.cfm?ID=487"/>
    <hyperlink ref="Q95" r:id="rId2" display="http://filaman.ifm-geomar.de/Summary/FamilySummary.cfm?ID=338"/>
  </hyperlinks>
  <pageMargins left="0.75" right="0.75" top="1" bottom="1" header="0.5" footer="0.5"/>
  <pageSetup orientation="portrait" horizontalDpi="0" verticalDpi="0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CB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/>
  <cols>
    <col min="1" max="1" width="28.5703125" customWidth="1"/>
    <col min="4" max="5" width="5.85546875" customWidth="1"/>
    <col min="6" max="6" width="6.42578125" style="55" customWidth="1"/>
    <col min="7" max="7" width="6.7109375" customWidth="1"/>
    <col min="8" max="9" width="7.5703125" customWidth="1"/>
    <col min="10" max="10" width="7.7109375" style="55" customWidth="1"/>
    <col min="12" max="12" width="7.140625" customWidth="1"/>
    <col min="14" max="14" width="7.28515625" customWidth="1"/>
    <col min="15" max="15" width="7.5703125" customWidth="1"/>
    <col min="16" max="16" width="7.7109375" style="56" customWidth="1"/>
    <col min="20" max="20" width="20.7109375" customWidth="1"/>
    <col min="21" max="21" width="6" customWidth="1"/>
    <col min="22" max="22" width="7" customWidth="1"/>
    <col min="23" max="23" width="7.28515625" customWidth="1"/>
    <col min="24" max="24" width="7.5703125" customWidth="1"/>
    <col min="29" max="29" width="9.140625" style="86"/>
    <col min="54" max="60" width="5.5703125" customWidth="1"/>
    <col min="62" max="73" width="5" customWidth="1"/>
  </cols>
  <sheetData>
    <row r="1" spans="1:80" s="6" customFormat="1" ht="41.25" customHeight="1">
      <c r="A1" s="2" t="s">
        <v>340</v>
      </c>
      <c r="B1" s="3" t="s">
        <v>341</v>
      </c>
      <c r="C1" s="3" t="s">
        <v>342</v>
      </c>
      <c r="D1" s="3" t="s">
        <v>344</v>
      </c>
      <c r="E1" s="3" t="s">
        <v>345</v>
      </c>
      <c r="F1" s="74" t="s">
        <v>337</v>
      </c>
      <c r="G1" s="4" t="s">
        <v>358</v>
      </c>
      <c r="H1" s="4" t="s">
        <v>359</v>
      </c>
      <c r="I1" s="4" t="s">
        <v>367</v>
      </c>
      <c r="J1" s="74" t="s">
        <v>370</v>
      </c>
      <c r="K1" s="4" t="s">
        <v>375</v>
      </c>
      <c r="L1" s="4" t="s">
        <v>376</v>
      </c>
      <c r="M1" s="4" t="s">
        <v>377</v>
      </c>
      <c r="N1" s="4" t="s">
        <v>378</v>
      </c>
      <c r="O1" s="4" t="s">
        <v>373</v>
      </c>
      <c r="P1" s="74" t="s">
        <v>569</v>
      </c>
      <c r="Q1" s="4" t="s">
        <v>364</v>
      </c>
      <c r="R1" s="4" t="s">
        <v>365</v>
      </c>
      <c r="S1" s="4" t="s">
        <v>366</v>
      </c>
      <c r="T1" s="4" t="s">
        <v>416</v>
      </c>
      <c r="U1" s="4" t="s">
        <v>204</v>
      </c>
      <c r="V1" s="22" t="s">
        <v>381</v>
      </c>
      <c r="W1" s="4" t="s">
        <v>380</v>
      </c>
      <c r="X1" s="22" t="s">
        <v>382</v>
      </c>
      <c r="Y1" s="5" t="s">
        <v>417</v>
      </c>
      <c r="Z1" s="5" t="s">
        <v>418</v>
      </c>
      <c r="AA1" s="5" t="s">
        <v>419</v>
      </c>
      <c r="AB1" s="5" t="s">
        <v>420</v>
      </c>
      <c r="AC1" s="83" t="s">
        <v>421</v>
      </c>
      <c r="AD1" s="8" t="s">
        <v>422</v>
      </c>
      <c r="AE1" s="5" t="s">
        <v>346</v>
      </c>
      <c r="AF1" s="5" t="s">
        <v>347</v>
      </c>
      <c r="AG1" s="5" t="s">
        <v>348</v>
      </c>
      <c r="AH1" s="5" t="s">
        <v>349</v>
      </c>
      <c r="AI1" s="5" t="s">
        <v>360</v>
      </c>
      <c r="AJ1" s="8" t="s">
        <v>338</v>
      </c>
      <c r="AK1" s="5" t="s">
        <v>350</v>
      </c>
      <c r="AL1" s="5" t="s">
        <v>351</v>
      </c>
      <c r="AM1" s="5" t="s">
        <v>352</v>
      </c>
      <c r="AN1" s="5" t="s">
        <v>353</v>
      </c>
      <c r="AO1" s="5" t="s">
        <v>361</v>
      </c>
      <c r="AP1" s="5" t="s">
        <v>362</v>
      </c>
      <c r="AQ1" s="5" t="s">
        <v>354</v>
      </c>
      <c r="AR1" s="5" t="s">
        <v>355</v>
      </c>
      <c r="AS1" s="5" t="s">
        <v>356</v>
      </c>
      <c r="AT1" s="5" t="s">
        <v>357</v>
      </c>
      <c r="AU1" s="5" t="s">
        <v>363</v>
      </c>
      <c r="AV1" s="5" t="s">
        <v>339</v>
      </c>
      <c r="AW1" s="4" t="s">
        <v>343</v>
      </c>
      <c r="AX1" s="4" t="s">
        <v>371</v>
      </c>
      <c r="AY1" s="4" t="s">
        <v>372</v>
      </c>
      <c r="AZ1" s="4" t="s">
        <v>379</v>
      </c>
      <c r="BA1" s="4" t="s">
        <v>384</v>
      </c>
      <c r="BB1" s="4" t="s">
        <v>538</v>
      </c>
      <c r="BC1" s="5" t="s">
        <v>541</v>
      </c>
      <c r="BD1" s="5" t="s">
        <v>542</v>
      </c>
      <c r="BE1" s="5" t="s">
        <v>543</v>
      </c>
      <c r="BF1" s="5" t="s">
        <v>544</v>
      </c>
      <c r="BG1" s="5" t="s">
        <v>539</v>
      </c>
      <c r="BH1" s="8" t="s">
        <v>540</v>
      </c>
      <c r="BI1" s="5" t="s">
        <v>470</v>
      </c>
      <c r="BJ1" s="6" t="s">
        <v>614</v>
      </c>
      <c r="BK1" s="6" t="s">
        <v>615</v>
      </c>
      <c r="BL1" s="6" t="s">
        <v>616</v>
      </c>
      <c r="BM1" s="6" t="s">
        <v>617</v>
      </c>
      <c r="BN1" s="6" t="s">
        <v>618</v>
      </c>
      <c r="BO1" s="6" t="s">
        <v>619</v>
      </c>
      <c r="BP1" s="6" t="s">
        <v>620</v>
      </c>
      <c r="BQ1" s="6" t="s">
        <v>628</v>
      </c>
      <c r="BR1" s="23" t="s">
        <v>1050</v>
      </c>
      <c r="BS1" s="23" t="s">
        <v>175</v>
      </c>
      <c r="BT1" s="23" t="s">
        <v>176</v>
      </c>
      <c r="BU1" s="23" t="s">
        <v>174</v>
      </c>
      <c r="BV1" s="23" t="s">
        <v>300</v>
      </c>
      <c r="BW1" s="6" t="s">
        <v>1059</v>
      </c>
      <c r="BX1" s="3" t="s">
        <v>396</v>
      </c>
      <c r="BY1" s="3" t="s">
        <v>80</v>
      </c>
      <c r="BZ1" s="3"/>
      <c r="CA1" s="3"/>
      <c r="CB1" s="3"/>
    </row>
    <row r="2" spans="1:80" s="6" customFormat="1">
      <c r="A2" s="9" t="s">
        <v>1005</v>
      </c>
      <c r="B2" s="47"/>
      <c r="C2" s="47" t="s">
        <v>1006</v>
      </c>
      <c r="D2" s="9"/>
      <c r="E2" s="9"/>
      <c r="F2" s="47">
        <v>4.3999999999999997E-2</v>
      </c>
      <c r="G2" s="93"/>
      <c r="H2" s="93"/>
      <c r="I2" s="9"/>
      <c r="J2" s="9">
        <v>4.5</v>
      </c>
      <c r="K2" s="93"/>
      <c r="L2" s="93"/>
      <c r="M2" s="47">
        <v>2</v>
      </c>
      <c r="N2" s="9"/>
      <c r="O2" s="47"/>
      <c r="P2" s="54"/>
      <c r="Q2" s="47"/>
      <c r="R2" s="47"/>
      <c r="S2" s="9"/>
      <c r="T2" s="48" t="s">
        <v>1042</v>
      </c>
      <c r="U2" s="47"/>
      <c r="V2" s="47"/>
      <c r="W2" s="47"/>
      <c r="X2" s="9"/>
      <c r="Y2" s="47">
        <v>20</v>
      </c>
      <c r="Z2" s="47">
        <v>8</v>
      </c>
      <c r="AA2" s="47">
        <v>55</v>
      </c>
      <c r="AB2" s="9">
        <v>86</v>
      </c>
      <c r="AC2" s="96">
        <v>3.9090909090909092</v>
      </c>
      <c r="AD2" s="93" t="s">
        <v>428</v>
      </c>
      <c r="AE2" s="9">
        <v>2.2999999999999998</v>
      </c>
      <c r="AF2" s="9">
        <v>2.2999999999999998</v>
      </c>
      <c r="AG2" s="9">
        <v>17</v>
      </c>
      <c r="AH2" s="9">
        <v>117</v>
      </c>
      <c r="AI2" s="97">
        <v>6.8823529411764701</v>
      </c>
      <c r="AJ2" s="47"/>
      <c r="AK2" s="47"/>
      <c r="AL2" s="47"/>
      <c r="AM2" s="9"/>
      <c r="AN2" s="9"/>
      <c r="AO2" s="47"/>
      <c r="AP2" s="47"/>
      <c r="AQ2" s="47"/>
      <c r="AR2" s="9"/>
      <c r="AS2" s="9"/>
      <c r="AT2" s="9"/>
      <c r="AU2" s="47"/>
      <c r="AV2" s="47"/>
      <c r="AW2" s="47" t="s">
        <v>963</v>
      </c>
      <c r="AX2" s="9"/>
      <c r="AY2" s="9"/>
      <c r="AZ2" s="9"/>
      <c r="BA2" s="93"/>
      <c r="BB2" s="9"/>
      <c r="BC2" s="9"/>
      <c r="BD2" s="9"/>
      <c r="BE2" s="9"/>
      <c r="BF2" s="9"/>
      <c r="BG2" s="9"/>
      <c r="BH2" s="9"/>
      <c r="BI2" s="9" t="s">
        <v>472</v>
      </c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 t="s">
        <v>961</v>
      </c>
      <c r="BY2" s="3">
        <v>560</v>
      </c>
    </row>
    <row r="3" spans="1:80">
      <c r="A3" s="9" t="s">
        <v>971</v>
      </c>
      <c r="B3" s="47" t="s">
        <v>68</v>
      </c>
      <c r="C3" s="47" t="s">
        <v>498</v>
      </c>
      <c r="D3" s="47"/>
      <c r="E3" s="47"/>
      <c r="F3" s="47">
        <v>0.6</v>
      </c>
      <c r="G3" s="93"/>
      <c r="H3" s="93"/>
      <c r="I3" s="47"/>
      <c r="J3" s="47">
        <v>5</v>
      </c>
      <c r="K3" s="65"/>
      <c r="L3" s="65"/>
      <c r="M3" s="48"/>
      <c r="N3" s="48"/>
      <c r="O3" s="48"/>
      <c r="Q3" s="47"/>
      <c r="R3" s="47"/>
      <c r="S3" s="47"/>
      <c r="T3" s="50" t="s">
        <v>1042</v>
      </c>
      <c r="U3" s="50"/>
      <c r="V3" s="48"/>
      <c r="W3" s="48"/>
      <c r="X3" s="47"/>
      <c r="Y3" s="48"/>
      <c r="Z3" s="48"/>
      <c r="AA3" s="48"/>
      <c r="AB3" s="48"/>
      <c r="AC3" s="91">
        <v>0.55000000000000004</v>
      </c>
      <c r="AD3" s="66"/>
      <c r="AE3" s="48"/>
      <c r="AF3" s="48"/>
      <c r="AG3" s="48"/>
      <c r="AH3" s="48"/>
      <c r="AI3" s="50"/>
      <c r="AJ3" s="48"/>
      <c r="AK3" s="50"/>
      <c r="AL3" s="48"/>
      <c r="AM3" s="48"/>
      <c r="AN3" s="48"/>
      <c r="AO3" s="50"/>
      <c r="AP3" s="48"/>
      <c r="AQ3" s="50"/>
      <c r="AR3" s="48"/>
      <c r="AS3" s="48"/>
      <c r="AT3" s="48"/>
      <c r="AU3" s="48">
        <v>0.87</v>
      </c>
      <c r="AV3" s="50"/>
      <c r="AW3" s="47" t="s">
        <v>972</v>
      </c>
      <c r="AX3" s="48"/>
      <c r="AY3" s="48"/>
      <c r="AZ3" s="48"/>
      <c r="BA3" s="93"/>
      <c r="BB3" s="48"/>
      <c r="BC3" s="48"/>
      <c r="BD3" s="48"/>
      <c r="BE3" s="48"/>
      <c r="BF3" s="48"/>
      <c r="BG3" s="48"/>
      <c r="BH3" s="48"/>
      <c r="BI3" s="47" t="s">
        <v>472</v>
      </c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7"/>
      <c r="BW3" s="48"/>
      <c r="BX3" s="47" t="s">
        <v>961</v>
      </c>
      <c r="BY3" s="3">
        <v>598</v>
      </c>
    </row>
    <row r="4" spans="1:80">
      <c r="A4" s="92" t="s">
        <v>71</v>
      </c>
      <c r="B4" s="47" t="s">
        <v>68</v>
      </c>
      <c r="C4" s="47" t="s">
        <v>498</v>
      </c>
      <c r="D4" s="47"/>
      <c r="E4" s="47"/>
      <c r="F4" s="47">
        <v>7</v>
      </c>
      <c r="G4" s="93"/>
      <c r="H4" s="93"/>
      <c r="I4" s="47"/>
      <c r="J4" s="47">
        <v>5.5</v>
      </c>
      <c r="K4" s="65"/>
      <c r="L4" s="65"/>
      <c r="M4" s="48"/>
      <c r="N4" s="48"/>
      <c r="O4" s="48"/>
      <c r="Q4" s="47"/>
      <c r="R4" s="47"/>
      <c r="S4" s="47"/>
      <c r="T4" s="50" t="s">
        <v>1042</v>
      </c>
      <c r="U4" s="48"/>
      <c r="V4" s="48"/>
      <c r="W4" s="48"/>
      <c r="X4" s="47"/>
      <c r="Y4" s="48"/>
      <c r="Z4" s="48"/>
      <c r="AA4" s="48"/>
      <c r="AB4" s="48"/>
      <c r="AC4" s="91">
        <v>0.89600000000000002</v>
      </c>
      <c r="AD4" s="66"/>
      <c r="AE4" s="48"/>
      <c r="AF4" s="48"/>
      <c r="AG4" s="48"/>
      <c r="AH4" s="48"/>
      <c r="AI4" s="66"/>
      <c r="AJ4" s="48"/>
      <c r="AK4" s="50"/>
      <c r="AL4" s="48"/>
      <c r="AM4" s="48"/>
      <c r="AN4" s="48"/>
      <c r="AO4" s="50"/>
      <c r="AP4" s="48"/>
      <c r="AQ4" s="50"/>
      <c r="AR4" s="48"/>
      <c r="AS4" s="48"/>
      <c r="AT4" s="48"/>
      <c r="AU4" s="50">
        <v>1.29</v>
      </c>
      <c r="AV4" s="50"/>
      <c r="AW4" s="47" t="s">
        <v>972</v>
      </c>
      <c r="AX4" s="48"/>
      <c r="AY4" s="48"/>
      <c r="AZ4" s="48"/>
      <c r="BA4" s="93"/>
      <c r="BB4" s="48"/>
      <c r="BC4" s="48"/>
      <c r="BD4" s="48"/>
      <c r="BE4" s="48"/>
      <c r="BF4" s="48"/>
      <c r="BG4" s="48"/>
      <c r="BH4" s="48"/>
      <c r="BI4" s="9" t="s">
        <v>472</v>
      </c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7"/>
      <c r="BW4" s="48"/>
      <c r="BX4" s="9" t="s">
        <v>961</v>
      </c>
      <c r="BY4" s="3">
        <v>613</v>
      </c>
    </row>
    <row r="5" spans="1:80" s="6" customFormat="1">
      <c r="A5" s="47" t="s">
        <v>973</v>
      </c>
      <c r="B5" s="47" t="s">
        <v>68</v>
      </c>
      <c r="C5" s="47" t="s">
        <v>498</v>
      </c>
      <c r="D5" s="47"/>
      <c r="E5" s="47"/>
      <c r="F5" s="47">
        <v>0.59</v>
      </c>
      <c r="G5" s="93"/>
      <c r="H5" s="93"/>
      <c r="I5" s="47"/>
      <c r="J5" s="47">
        <v>5.5</v>
      </c>
      <c r="K5" s="93"/>
      <c r="L5" s="93"/>
      <c r="M5" s="47"/>
      <c r="N5" s="47"/>
      <c r="O5" s="47"/>
      <c r="P5" s="54"/>
      <c r="Q5" s="47"/>
      <c r="R5" s="47"/>
      <c r="S5" s="47"/>
      <c r="T5" s="50" t="s">
        <v>1042</v>
      </c>
      <c r="U5" s="47"/>
      <c r="V5" s="47"/>
      <c r="W5" s="47"/>
      <c r="X5" s="47"/>
      <c r="Y5" s="47"/>
      <c r="Z5" s="47"/>
      <c r="AA5" s="47"/>
      <c r="AB5" s="47"/>
      <c r="AC5" s="91">
        <v>1.41</v>
      </c>
      <c r="AD5" s="93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>
        <v>20.5</v>
      </c>
      <c r="AR5" s="47">
        <v>17</v>
      </c>
      <c r="AS5" s="47">
        <v>22</v>
      </c>
      <c r="AT5" s="47">
        <v>27</v>
      </c>
      <c r="AU5" s="104">
        <v>1.4799465240641709</v>
      </c>
      <c r="AV5" s="47"/>
      <c r="AW5" s="47" t="s">
        <v>972</v>
      </c>
      <c r="AX5" s="47"/>
      <c r="AY5" s="47"/>
      <c r="AZ5" s="47"/>
      <c r="BA5" s="93"/>
      <c r="BB5" s="47"/>
      <c r="BC5" s="47"/>
      <c r="BD5" s="47"/>
      <c r="BE5" s="47"/>
      <c r="BF5" s="47"/>
      <c r="BG5" s="47"/>
      <c r="BH5" s="47"/>
      <c r="BI5" s="47" t="s">
        <v>472</v>
      </c>
      <c r="BJ5" s="47"/>
      <c r="BK5" s="47"/>
      <c r="BL5" s="47"/>
      <c r="BM5" s="47" t="s">
        <v>393</v>
      </c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 t="s">
        <v>961</v>
      </c>
      <c r="BY5" s="3">
        <v>603</v>
      </c>
    </row>
    <row r="6" spans="1:80">
      <c r="A6" s="47" t="s">
        <v>974</v>
      </c>
      <c r="B6" s="47" t="s">
        <v>68</v>
      </c>
      <c r="C6" s="47" t="s">
        <v>498</v>
      </c>
      <c r="D6" s="47"/>
      <c r="E6" s="47"/>
      <c r="F6" s="47">
        <v>0.53</v>
      </c>
      <c r="G6" s="93"/>
      <c r="H6" s="93"/>
      <c r="I6" s="47"/>
      <c r="J6" s="47">
        <v>5.5</v>
      </c>
      <c r="K6" s="65"/>
      <c r="L6" s="65"/>
      <c r="M6" s="48"/>
      <c r="N6" s="48"/>
      <c r="O6" s="47"/>
      <c r="Q6" s="47"/>
      <c r="R6" s="47"/>
      <c r="S6" s="48"/>
      <c r="T6" s="50" t="s">
        <v>1042</v>
      </c>
      <c r="U6" s="48"/>
      <c r="V6" s="48"/>
      <c r="W6" s="48"/>
      <c r="X6" s="48"/>
      <c r="Y6" s="48"/>
      <c r="Z6" s="48"/>
      <c r="AA6" s="48"/>
      <c r="AB6" s="48"/>
      <c r="AC6" s="91">
        <v>7.12</v>
      </c>
      <c r="AD6" s="66"/>
      <c r="AE6" s="48"/>
      <c r="AF6" s="48"/>
      <c r="AG6" s="48"/>
      <c r="AH6" s="48"/>
      <c r="AI6" s="50"/>
      <c r="AJ6" s="48"/>
      <c r="AK6" s="50"/>
      <c r="AL6" s="48"/>
      <c r="AM6" s="48"/>
      <c r="AN6" s="48"/>
      <c r="AO6" s="50"/>
      <c r="AP6" s="48"/>
      <c r="AQ6" s="50">
        <v>19</v>
      </c>
      <c r="AR6" s="48">
        <v>17</v>
      </c>
      <c r="AS6" s="48">
        <v>21</v>
      </c>
      <c r="AT6" s="48">
        <v>18</v>
      </c>
      <c r="AU6" s="105">
        <v>0.95798319327731085</v>
      </c>
      <c r="AV6" s="50"/>
      <c r="AW6" s="47" t="s">
        <v>972</v>
      </c>
      <c r="AX6" s="48"/>
      <c r="AY6" s="48"/>
      <c r="AZ6" s="48"/>
      <c r="BA6" s="93"/>
      <c r="BB6" s="48"/>
      <c r="BC6" s="48"/>
      <c r="BD6" s="48"/>
      <c r="BE6" s="48"/>
      <c r="BF6" s="48"/>
      <c r="BG6" s="48"/>
      <c r="BH6" s="48"/>
      <c r="BI6" s="47" t="s">
        <v>472</v>
      </c>
      <c r="BJ6" s="48"/>
      <c r="BK6" s="48"/>
      <c r="BL6" s="48"/>
      <c r="BM6" s="48" t="s">
        <v>393</v>
      </c>
      <c r="BN6" s="48"/>
      <c r="BO6" s="48"/>
      <c r="BP6" s="48"/>
      <c r="BQ6" s="48"/>
      <c r="BR6" s="48"/>
      <c r="BS6" s="48"/>
      <c r="BT6" s="48"/>
      <c r="BU6" s="48"/>
      <c r="BV6" s="47"/>
      <c r="BW6" s="48"/>
      <c r="BX6" s="47" t="s">
        <v>961</v>
      </c>
      <c r="BY6" s="3">
        <v>608</v>
      </c>
    </row>
    <row r="7" spans="1:80">
      <c r="A7" s="9" t="s">
        <v>545</v>
      </c>
      <c r="B7" s="47"/>
      <c r="C7" s="47" t="s">
        <v>546</v>
      </c>
      <c r="D7" s="47"/>
      <c r="E7" s="47"/>
      <c r="F7" s="47">
        <v>39</v>
      </c>
      <c r="G7" s="93"/>
      <c r="H7" s="93"/>
      <c r="I7" s="47"/>
      <c r="J7" s="47">
        <v>10</v>
      </c>
      <c r="K7" s="65"/>
      <c r="L7" s="65"/>
      <c r="M7" s="48"/>
      <c r="N7" s="48"/>
      <c r="O7" s="47"/>
      <c r="Q7" s="47"/>
      <c r="R7" s="47"/>
      <c r="S7" s="48"/>
      <c r="T7" s="50" t="s">
        <v>1042</v>
      </c>
      <c r="U7" s="48"/>
      <c r="V7" s="48"/>
      <c r="W7" s="48"/>
      <c r="X7" s="48"/>
      <c r="Y7" s="48"/>
      <c r="Z7" s="48"/>
      <c r="AA7" s="48"/>
      <c r="AB7" s="48"/>
      <c r="AC7" s="91">
        <v>0.39019999999999999</v>
      </c>
      <c r="AD7" s="65" t="s">
        <v>430</v>
      </c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 t="s">
        <v>430</v>
      </c>
      <c r="AW7" s="47" t="s">
        <v>975</v>
      </c>
      <c r="AX7" s="48"/>
      <c r="AY7" s="48"/>
      <c r="AZ7" s="48"/>
      <c r="BA7" s="93"/>
      <c r="BB7" s="48"/>
      <c r="BC7" s="48"/>
      <c r="BD7" s="48"/>
      <c r="BE7" s="48"/>
      <c r="BF7" s="48"/>
      <c r="BG7" s="48"/>
      <c r="BH7" s="48"/>
      <c r="BI7" s="9" t="s">
        <v>472</v>
      </c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7"/>
      <c r="BW7" s="48"/>
      <c r="BX7" s="9" t="s">
        <v>961</v>
      </c>
      <c r="BY7" s="3">
        <v>638</v>
      </c>
    </row>
    <row r="8" spans="1:80" s="6" customFormat="1">
      <c r="A8" s="47" t="s">
        <v>976</v>
      </c>
      <c r="B8" s="47"/>
      <c r="C8" s="47" t="s">
        <v>546</v>
      </c>
      <c r="D8" s="47"/>
      <c r="E8" s="47"/>
      <c r="F8" s="47">
        <v>4</v>
      </c>
      <c r="G8" s="93"/>
      <c r="H8" s="93"/>
      <c r="I8" s="47"/>
      <c r="J8" s="47">
        <v>10</v>
      </c>
      <c r="K8" s="93"/>
      <c r="L8" s="93"/>
      <c r="M8" s="47"/>
      <c r="N8" s="47"/>
      <c r="O8" s="47"/>
      <c r="P8" s="54"/>
      <c r="Q8" s="47"/>
      <c r="R8" s="47"/>
      <c r="S8" s="47"/>
      <c r="T8" s="50" t="s">
        <v>1042</v>
      </c>
      <c r="U8" s="47"/>
      <c r="V8" s="47"/>
      <c r="W8" s="47"/>
      <c r="X8" s="47"/>
      <c r="Y8" s="47"/>
      <c r="Z8" s="47"/>
      <c r="AA8" s="47"/>
      <c r="AB8" s="47"/>
      <c r="AC8" s="91" t="s">
        <v>205</v>
      </c>
      <c r="AD8" s="93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 t="s">
        <v>975</v>
      </c>
      <c r="AX8" s="47"/>
      <c r="AY8" s="47"/>
      <c r="AZ8" s="47"/>
      <c r="BA8" s="93"/>
      <c r="BB8" s="47"/>
      <c r="BC8" s="47"/>
      <c r="BD8" s="47"/>
      <c r="BE8" s="47"/>
      <c r="BF8" s="47"/>
      <c r="BG8" s="47"/>
      <c r="BH8" s="47"/>
      <c r="BI8" s="47" t="s">
        <v>472</v>
      </c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 t="s">
        <v>961</v>
      </c>
      <c r="BY8" s="3">
        <v>642</v>
      </c>
    </row>
    <row r="9" spans="1:80">
      <c r="A9" s="47" t="s">
        <v>977</v>
      </c>
      <c r="B9" s="47"/>
      <c r="C9" s="47" t="s">
        <v>546</v>
      </c>
      <c r="D9" s="48"/>
      <c r="E9" s="48"/>
      <c r="F9" s="47"/>
      <c r="G9" s="93"/>
      <c r="H9" s="93"/>
      <c r="I9" s="47"/>
      <c r="J9" s="47">
        <v>2</v>
      </c>
      <c r="K9" s="65"/>
      <c r="L9" s="65"/>
      <c r="M9" s="48"/>
      <c r="N9" s="48"/>
      <c r="O9" s="47"/>
      <c r="Q9" s="47"/>
      <c r="R9" s="47"/>
      <c r="S9" s="48"/>
      <c r="T9" s="50" t="s">
        <v>1042</v>
      </c>
      <c r="U9" s="50"/>
      <c r="V9" s="48"/>
      <c r="W9" s="48"/>
      <c r="X9" s="48"/>
      <c r="Y9" s="48"/>
      <c r="Z9" s="48"/>
      <c r="AA9" s="48"/>
      <c r="AB9" s="48"/>
      <c r="AC9" s="91">
        <v>0.9</v>
      </c>
      <c r="AD9" s="66">
        <v>0</v>
      </c>
      <c r="AE9" s="48"/>
      <c r="AF9" s="48"/>
      <c r="AG9" s="48"/>
      <c r="AH9" s="48"/>
      <c r="AI9" s="50"/>
      <c r="AJ9" s="48"/>
      <c r="AK9" s="50"/>
      <c r="AL9" s="48"/>
      <c r="AM9" s="48"/>
      <c r="AN9" s="48"/>
      <c r="AO9" s="50"/>
      <c r="AP9" s="48"/>
      <c r="AQ9" s="50"/>
      <c r="AR9" s="48"/>
      <c r="AS9" s="48"/>
      <c r="AT9" s="48"/>
      <c r="AU9" s="50"/>
      <c r="AV9" s="50" t="s">
        <v>430</v>
      </c>
      <c r="AW9" s="47" t="s">
        <v>975</v>
      </c>
      <c r="AX9" s="48"/>
      <c r="AY9" s="48"/>
      <c r="AZ9" s="48"/>
      <c r="BA9" s="93"/>
      <c r="BB9" s="48"/>
      <c r="BC9" s="48"/>
      <c r="BD9" s="48"/>
      <c r="BE9" s="48"/>
      <c r="BF9" s="48"/>
      <c r="BG9" s="48"/>
      <c r="BH9" s="48"/>
      <c r="BI9" s="47" t="s">
        <v>472</v>
      </c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7"/>
      <c r="BW9" s="48"/>
      <c r="BX9" s="47" t="s">
        <v>961</v>
      </c>
      <c r="BY9" s="3">
        <v>646</v>
      </c>
    </row>
    <row r="10" spans="1:80">
      <c r="A10" s="9" t="s">
        <v>983</v>
      </c>
      <c r="B10" s="47"/>
      <c r="C10" s="47" t="s">
        <v>1006</v>
      </c>
      <c r="D10" s="48"/>
      <c r="E10" s="48"/>
      <c r="F10" s="47">
        <v>6.0000000000000001E-3</v>
      </c>
      <c r="G10" s="93"/>
      <c r="H10" s="93"/>
      <c r="I10" s="47"/>
      <c r="J10" s="47"/>
      <c r="K10" s="65"/>
      <c r="L10" s="65"/>
      <c r="M10" s="48"/>
      <c r="N10" s="48"/>
      <c r="O10" s="47"/>
      <c r="Q10" s="47"/>
      <c r="R10" s="47"/>
      <c r="S10" s="48"/>
      <c r="T10" s="48" t="s">
        <v>1042</v>
      </c>
      <c r="U10" s="50"/>
      <c r="V10" s="48"/>
      <c r="W10" s="48"/>
      <c r="X10" s="48"/>
      <c r="Y10" s="48"/>
      <c r="Z10" s="48"/>
      <c r="AA10" s="48"/>
      <c r="AB10" s="48"/>
      <c r="AC10" s="91">
        <v>0.23</v>
      </c>
      <c r="AD10" s="65" t="s">
        <v>430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50"/>
      <c r="AP10" s="48" t="s">
        <v>430</v>
      </c>
      <c r="AQ10" s="48"/>
      <c r="AR10" s="48"/>
      <c r="AS10" s="48"/>
      <c r="AT10" s="48"/>
      <c r="AU10" s="48"/>
      <c r="AV10" s="48"/>
      <c r="AW10" s="47" t="s">
        <v>984</v>
      </c>
      <c r="AX10" s="48"/>
      <c r="AY10" s="48"/>
      <c r="AZ10" s="48"/>
      <c r="BA10" s="93"/>
      <c r="BB10" s="48"/>
      <c r="BC10" s="48"/>
      <c r="BD10" s="48"/>
      <c r="BE10" s="48"/>
      <c r="BF10" s="48"/>
      <c r="BG10" s="48"/>
      <c r="BH10" s="48"/>
      <c r="BI10" s="9" t="s">
        <v>472</v>
      </c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7"/>
      <c r="BW10" s="48"/>
      <c r="BX10" s="9" t="s">
        <v>961</v>
      </c>
      <c r="BY10" s="3">
        <v>686</v>
      </c>
    </row>
    <row r="11" spans="1:80" s="6" customFormat="1">
      <c r="A11" s="92" t="s">
        <v>308</v>
      </c>
      <c r="B11" s="47" t="s">
        <v>662</v>
      </c>
      <c r="C11" s="47" t="s">
        <v>454</v>
      </c>
      <c r="D11" s="48"/>
      <c r="E11" s="48"/>
      <c r="F11" s="47">
        <v>6.78</v>
      </c>
      <c r="G11" s="93"/>
      <c r="H11" s="93"/>
      <c r="I11" s="47"/>
      <c r="J11" s="47">
        <v>3</v>
      </c>
      <c r="K11" s="47"/>
      <c r="L11" s="47"/>
      <c r="M11" s="47"/>
      <c r="N11" s="47"/>
      <c r="O11" s="47"/>
      <c r="P11" s="54"/>
      <c r="Q11" s="47"/>
      <c r="R11" s="47"/>
      <c r="S11" s="47"/>
      <c r="T11" s="50" t="s">
        <v>1042</v>
      </c>
      <c r="U11" s="50"/>
      <c r="V11" s="47"/>
      <c r="W11" s="47"/>
      <c r="X11" s="47"/>
      <c r="Y11" s="47"/>
      <c r="Z11" s="47"/>
      <c r="AA11" s="47"/>
      <c r="AB11" s="47"/>
      <c r="AC11" s="91">
        <v>2.4740000000000002</v>
      </c>
      <c r="AD11" s="93">
        <v>0</v>
      </c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 t="s">
        <v>990</v>
      </c>
      <c r="AX11" s="47"/>
      <c r="AY11" s="47"/>
      <c r="AZ11" s="47"/>
      <c r="BA11" s="93"/>
      <c r="BB11" s="47"/>
      <c r="BC11" s="47"/>
      <c r="BD11" s="47"/>
      <c r="BE11" s="47"/>
      <c r="BF11" s="47"/>
      <c r="BG11" s="47"/>
      <c r="BH11" s="47"/>
      <c r="BI11" s="47" t="s">
        <v>472</v>
      </c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 t="s">
        <v>961</v>
      </c>
      <c r="BY11" s="3">
        <v>704</v>
      </c>
    </row>
    <row r="12" spans="1:80">
      <c r="A12" s="9" t="s">
        <v>989</v>
      </c>
      <c r="B12" s="47" t="s">
        <v>662</v>
      </c>
      <c r="C12" s="47" t="s">
        <v>454</v>
      </c>
      <c r="D12" s="48"/>
      <c r="E12" s="48"/>
      <c r="F12" s="47">
        <v>2.75</v>
      </c>
      <c r="G12" s="93"/>
      <c r="H12" s="93"/>
      <c r="I12" s="47"/>
      <c r="J12" s="47">
        <v>13</v>
      </c>
      <c r="K12" s="48"/>
      <c r="L12" s="48"/>
      <c r="M12" s="48"/>
      <c r="N12" s="48"/>
      <c r="O12" s="47"/>
      <c r="Q12" s="47"/>
      <c r="R12" s="47"/>
      <c r="S12" s="48"/>
      <c r="T12" s="50" t="s">
        <v>1042</v>
      </c>
      <c r="U12" s="48"/>
      <c r="V12" s="48"/>
      <c r="W12" s="48"/>
      <c r="X12" s="48"/>
      <c r="Y12" s="48"/>
      <c r="Z12" s="48"/>
      <c r="AA12" s="48"/>
      <c r="AB12" s="48"/>
      <c r="AC12" s="91">
        <v>1.4370000000000001</v>
      </c>
      <c r="AD12" s="65">
        <v>0</v>
      </c>
      <c r="AE12" s="48"/>
      <c r="AF12" s="48"/>
      <c r="AG12" s="48"/>
      <c r="AH12" s="48"/>
      <c r="AI12" s="47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7" t="s">
        <v>990</v>
      </c>
      <c r="AX12" s="48"/>
      <c r="AY12" s="48"/>
      <c r="AZ12" s="48"/>
      <c r="BA12" s="93"/>
      <c r="BB12" s="48"/>
      <c r="BC12" s="48"/>
      <c r="BD12" s="48"/>
      <c r="BE12" s="48"/>
      <c r="BF12" s="48"/>
      <c r="BG12" s="48"/>
      <c r="BH12" s="48"/>
      <c r="BI12" s="9" t="s">
        <v>472</v>
      </c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7"/>
      <c r="BW12" s="48"/>
      <c r="BX12" s="9" t="s">
        <v>961</v>
      </c>
      <c r="BY12" s="3">
        <v>696</v>
      </c>
    </row>
    <row r="13" spans="1:80">
      <c r="A13" s="92" t="s">
        <v>991</v>
      </c>
      <c r="B13" s="47" t="s">
        <v>662</v>
      </c>
      <c r="C13" s="47" t="s">
        <v>454</v>
      </c>
      <c r="D13" s="48"/>
      <c r="E13" s="48"/>
      <c r="F13" s="47">
        <v>3.14</v>
      </c>
      <c r="G13" s="93"/>
      <c r="H13" s="93"/>
      <c r="I13" s="47"/>
      <c r="J13" s="47">
        <v>37</v>
      </c>
      <c r="K13" s="48"/>
      <c r="L13" s="48"/>
      <c r="M13" s="48"/>
      <c r="N13" s="48"/>
      <c r="O13" s="47"/>
      <c r="Q13" s="93"/>
      <c r="R13" s="93"/>
      <c r="S13" s="48"/>
      <c r="T13" s="50" t="s">
        <v>1042</v>
      </c>
      <c r="U13" s="50"/>
      <c r="V13" s="48"/>
      <c r="W13" s="48"/>
      <c r="X13" s="48"/>
      <c r="Y13" s="48"/>
      <c r="Z13" s="48"/>
      <c r="AA13" s="48"/>
      <c r="AB13" s="48"/>
      <c r="AC13" s="91">
        <v>1.409</v>
      </c>
      <c r="AD13" s="65">
        <v>0</v>
      </c>
      <c r="AE13" s="48"/>
      <c r="AF13" s="48"/>
      <c r="AG13" s="48"/>
      <c r="AH13" s="48"/>
      <c r="AI13" s="47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 t="s">
        <v>990</v>
      </c>
      <c r="AX13" s="48"/>
      <c r="AY13" s="48"/>
      <c r="AZ13" s="48"/>
      <c r="BA13" s="93"/>
      <c r="BB13" s="48"/>
      <c r="BC13" s="48"/>
      <c r="BD13" s="48"/>
      <c r="BE13" s="48"/>
      <c r="BF13" s="48"/>
      <c r="BG13" s="48"/>
      <c r="BH13" s="48"/>
      <c r="BI13" s="9" t="s">
        <v>472</v>
      </c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7"/>
      <c r="BW13" s="48"/>
      <c r="BX13" s="9" t="s">
        <v>961</v>
      </c>
      <c r="BY13" s="3">
        <v>700</v>
      </c>
    </row>
    <row r="14" spans="1:80">
      <c r="A14" s="9" t="s">
        <v>1005</v>
      </c>
      <c r="B14" s="47"/>
      <c r="C14" s="47" t="s">
        <v>1006</v>
      </c>
      <c r="D14" s="47"/>
      <c r="E14" s="47"/>
      <c r="F14" s="47">
        <v>4.3999999999999997E-2</v>
      </c>
      <c r="G14" s="93"/>
      <c r="H14" s="93"/>
      <c r="I14" s="47"/>
      <c r="J14" s="47">
        <v>2</v>
      </c>
      <c r="K14" s="65"/>
      <c r="L14" s="65"/>
      <c r="M14" s="48"/>
      <c r="N14" s="48"/>
      <c r="O14" s="47">
        <v>1</v>
      </c>
      <c r="P14" s="54"/>
      <c r="Q14" s="47"/>
      <c r="R14" s="47"/>
      <c r="S14" s="48"/>
      <c r="T14" s="48" t="s">
        <v>114</v>
      </c>
      <c r="U14" s="50"/>
      <c r="V14" s="48"/>
      <c r="W14" s="48"/>
      <c r="X14" s="48"/>
      <c r="Y14" s="48">
        <v>0.05</v>
      </c>
      <c r="Z14" s="48">
        <v>0.05</v>
      </c>
      <c r="AA14" s="48">
        <v>4.6666666500000002E-2</v>
      </c>
      <c r="AB14" s="48">
        <v>5.4414999999999996</v>
      </c>
      <c r="AC14" s="109">
        <v>8.2375232357318815</v>
      </c>
      <c r="AD14" s="48"/>
      <c r="AE14" s="48"/>
      <c r="AF14" s="48"/>
      <c r="AG14" s="48"/>
      <c r="AH14" s="48"/>
      <c r="AI14" s="98"/>
      <c r="AJ14" s="48"/>
      <c r="AK14" s="48"/>
      <c r="AL14" s="48"/>
      <c r="AM14" s="48"/>
      <c r="AN14" s="48"/>
      <c r="AO14" s="47"/>
      <c r="AP14" s="48"/>
      <c r="AQ14" s="48"/>
      <c r="AR14" s="48"/>
      <c r="AS14" s="48"/>
      <c r="AT14" s="48"/>
      <c r="AU14" s="50"/>
      <c r="AV14" s="48" t="s">
        <v>428</v>
      </c>
      <c r="AW14" s="47" t="s">
        <v>964</v>
      </c>
      <c r="AX14" s="48"/>
      <c r="AY14" s="48"/>
      <c r="AZ14" s="48"/>
      <c r="BA14" s="93"/>
      <c r="BB14" s="47"/>
      <c r="BC14" s="47"/>
      <c r="BD14" s="47"/>
      <c r="BE14" s="47"/>
      <c r="BF14" s="47"/>
      <c r="BG14" s="47"/>
      <c r="BH14" s="47"/>
      <c r="BI14" s="47" t="s">
        <v>472</v>
      </c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7"/>
      <c r="BW14" s="48"/>
      <c r="BX14" s="47" t="s">
        <v>961</v>
      </c>
      <c r="BY14" s="3">
        <v>563</v>
      </c>
    </row>
    <row r="15" spans="1:80" s="6" customFormat="1">
      <c r="A15" s="9" t="s">
        <v>502</v>
      </c>
      <c r="B15" s="47"/>
      <c r="C15" s="47" t="s">
        <v>461</v>
      </c>
      <c r="D15" s="47"/>
      <c r="E15" s="47"/>
      <c r="F15" s="47">
        <v>5.18</v>
      </c>
      <c r="G15" s="93"/>
      <c r="H15" s="93"/>
      <c r="I15" s="47"/>
      <c r="J15" s="47">
        <v>13</v>
      </c>
      <c r="K15" s="93"/>
      <c r="L15" s="93"/>
      <c r="M15" s="47"/>
      <c r="N15" s="47"/>
      <c r="O15" s="47"/>
      <c r="P15" s="54"/>
      <c r="Q15" s="47"/>
      <c r="R15" s="47"/>
      <c r="S15" s="47"/>
      <c r="T15" s="48" t="s">
        <v>114</v>
      </c>
      <c r="U15" s="48"/>
      <c r="V15" s="47"/>
      <c r="W15" s="47"/>
      <c r="X15" s="47"/>
      <c r="Y15" s="47"/>
      <c r="Z15" s="47"/>
      <c r="AA15" s="47"/>
      <c r="AB15" s="47"/>
      <c r="AC15" s="87">
        <v>1.61</v>
      </c>
      <c r="AD15" s="93" t="s">
        <v>428</v>
      </c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8"/>
      <c r="AP15" s="47"/>
      <c r="AQ15" s="47"/>
      <c r="AR15" s="47"/>
      <c r="AS15" s="47"/>
      <c r="AT15" s="47"/>
      <c r="AU15" s="47"/>
      <c r="AV15" s="47"/>
      <c r="AW15" s="47" t="s">
        <v>966</v>
      </c>
      <c r="AX15" s="47"/>
      <c r="AY15" s="47"/>
      <c r="AZ15" s="47"/>
      <c r="BA15" s="93"/>
      <c r="BB15" s="47"/>
      <c r="BC15" s="47"/>
      <c r="BD15" s="47"/>
      <c r="BE15" s="47"/>
      <c r="BF15" s="47"/>
      <c r="BG15" s="47"/>
      <c r="BH15" s="47"/>
      <c r="BI15" s="9" t="s">
        <v>472</v>
      </c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9" t="s">
        <v>961</v>
      </c>
      <c r="BY15" s="3">
        <v>579</v>
      </c>
    </row>
    <row r="16" spans="1:80">
      <c r="A16" s="9" t="s">
        <v>968</v>
      </c>
      <c r="B16" s="47" t="s">
        <v>453</v>
      </c>
      <c r="C16" s="47" t="s">
        <v>454</v>
      </c>
      <c r="D16" s="9"/>
      <c r="E16" s="9"/>
      <c r="F16" s="47">
        <v>19</v>
      </c>
      <c r="G16" s="93"/>
      <c r="H16" s="93"/>
      <c r="I16" s="9"/>
      <c r="J16" s="9">
        <v>2.5</v>
      </c>
      <c r="K16" s="65"/>
      <c r="L16" s="65"/>
      <c r="M16" s="48"/>
      <c r="N16" s="64"/>
      <c r="O16" s="47">
        <v>2</v>
      </c>
      <c r="Q16" s="47"/>
      <c r="R16" s="47"/>
      <c r="S16" s="9"/>
      <c r="T16" s="48" t="s">
        <v>114</v>
      </c>
      <c r="U16" s="50"/>
      <c r="V16" s="48"/>
      <c r="W16" s="48"/>
      <c r="X16" s="64"/>
      <c r="Y16" s="48"/>
      <c r="Z16" s="48"/>
      <c r="AA16" s="48"/>
      <c r="AB16" s="64"/>
      <c r="AC16" s="89">
        <v>1.55</v>
      </c>
      <c r="AD16" s="66" t="s">
        <v>428</v>
      </c>
      <c r="AE16" s="48"/>
      <c r="AF16" s="48"/>
      <c r="AG16" s="48"/>
      <c r="AH16" s="64"/>
      <c r="AI16" s="99"/>
      <c r="AJ16" s="48"/>
      <c r="AK16" s="50"/>
      <c r="AL16" s="48"/>
      <c r="AM16" s="64"/>
      <c r="AN16" s="64"/>
      <c r="AO16" s="48"/>
      <c r="AP16" s="48"/>
      <c r="AQ16" s="50"/>
      <c r="AR16" s="64"/>
      <c r="AS16" s="64"/>
      <c r="AT16" s="64"/>
      <c r="AU16" s="50"/>
      <c r="AV16" s="50"/>
      <c r="AW16" s="47" t="s">
        <v>967</v>
      </c>
      <c r="AX16" s="64"/>
      <c r="AY16" s="64"/>
      <c r="AZ16" s="64"/>
      <c r="BA16" s="93"/>
      <c r="BB16" s="64"/>
      <c r="BC16" s="64"/>
      <c r="BD16" s="64"/>
      <c r="BE16" s="64"/>
      <c r="BF16" s="64"/>
      <c r="BG16" s="64"/>
      <c r="BH16" s="64"/>
      <c r="BI16" s="9" t="s">
        <v>471</v>
      </c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9"/>
      <c r="BW16" s="64"/>
      <c r="BX16" s="9" t="s">
        <v>961</v>
      </c>
      <c r="BY16" s="3">
        <v>585</v>
      </c>
    </row>
    <row r="17" spans="1:77">
      <c r="A17" s="9" t="s">
        <v>502</v>
      </c>
      <c r="B17" s="47"/>
      <c r="C17" s="47" t="s">
        <v>461</v>
      </c>
      <c r="D17" s="9"/>
      <c r="E17" s="9"/>
      <c r="F17" s="47">
        <v>0.55000000000000004</v>
      </c>
      <c r="G17" s="93"/>
      <c r="H17" s="93"/>
      <c r="I17" s="9"/>
      <c r="J17" s="9">
        <v>4.5</v>
      </c>
      <c r="K17" s="65"/>
      <c r="L17" s="65"/>
      <c r="M17" s="48"/>
      <c r="N17" s="64"/>
      <c r="O17" s="47">
        <v>1</v>
      </c>
      <c r="Q17" s="47"/>
      <c r="R17" s="47"/>
      <c r="S17" s="9"/>
      <c r="T17" s="48" t="s">
        <v>114</v>
      </c>
      <c r="U17" s="50"/>
      <c r="V17" s="48"/>
      <c r="W17" s="48"/>
      <c r="X17" s="64"/>
      <c r="Y17" s="48"/>
      <c r="Z17" s="48"/>
      <c r="AA17" s="48"/>
      <c r="AB17" s="64"/>
      <c r="AC17" s="89">
        <v>11.25</v>
      </c>
      <c r="AD17" s="66" t="s">
        <v>428</v>
      </c>
      <c r="AE17" s="48"/>
      <c r="AF17" s="48"/>
      <c r="AG17" s="48"/>
      <c r="AH17" s="64"/>
      <c r="AI17" s="67"/>
      <c r="AJ17" s="48"/>
      <c r="AK17" s="50"/>
      <c r="AL17" s="48"/>
      <c r="AM17" s="64"/>
      <c r="AN17" s="64"/>
      <c r="AO17" s="48"/>
      <c r="AP17" s="48"/>
      <c r="AQ17" s="50"/>
      <c r="AR17" s="64"/>
      <c r="AS17" s="64"/>
      <c r="AT17" s="64"/>
      <c r="AU17" s="50"/>
      <c r="AV17" s="50"/>
      <c r="AW17" s="47" t="s">
        <v>969</v>
      </c>
      <c r="AX17" s="64"/>
      <c r="AY17" s="64"/>
      <c r="AZ17" s="64"/>
      <c r="BA17" s="93"/>
      <c r="BB17" s="64"/>
      <c r="BC17" s="64"/>
      <c r="BD17" s="64"/>
      <c r="BE17" s="64"/>
      <c r="BF17" s="64"/>
      <c r="BG17" s="64"/>
      <c r="BH17" s="64"/>
      <c r="BI17" s="9" t="s">
        <v>472</v>
      </c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9"/>
      <c r="BW17" s="64"/>
      <c r="BX17" s="9" t="s">
        <v>961</v>
      </c>
      <c r="BY17" s="3">
        <v>588</v>
      </c>
    </row>
    <row r="18" spans="1:77" s="6" customFormat="1">
      <c r="A18" s="64" t="s">
        <v>1005</v>
      </c>
      <c r="B18" s="47"/>
      <c r="C18" s="47" t="s">
        <v>1006</v>
      </c>
      <c r="D18" s="64"/>
      <c r="E18" s="64"/>
      <c r="F18" s="47">
        <v>4.3999999999999997E-2</v>
      </c>
      <c r="G18" s="93"/>
      <c r="H18" s="93"/>
      <c r="I18" s="9"/>
      <c r="J18" s="9">
        <v>4</v>
      </c>
      <c r="K18" s="93"/>
      <c r="L18" s="93"/>
      <c r="M18" s="47"/>
      <c r="N18" s="9"/>
      <c r="O18" s="93">
        <v>3</v>
      </c>
      <c r="P18" s="120"/>
      <c r="Q18" s="93"/>
      <c r="R18" s="93"/>
      <c r="S18" s="9"/>
      <c r="T18" s="48" t="s">
        <v>114</v>
      </c>
      <c r="U18" s="50"/>
      <c r="V18" s="47"/>
      <c r="W18" s="47"/>
      <c r="X18" s="9"/>
      <c r="Y18" s="47"/>
      <c r="Z18" s="47"/>
      <c r="AA18" s="47"/>
      <c r="AB18" s="9"/>
      <c r="AC18" s="91" t="s">
        <v>205</v>
      </c>
      <c r="AD18" s="93"/>
      <c r="AE18" s="47"/>
      <c r="AF18" s="47"/>
      <c r="AG18" s="47"/>
      <c r="AH18" s="9"/>
      <c r="AI18" s="93">
        <v>4.67</v>
      </c>
      <c r="AJ18" s="47" t="s">
        <v>428</v>
      </c>
      <c r="AK18" s="47"/>
      <c r="AL18" s="47"/>
      <c r="AM18" s="9"/>
      <c r="AN18" s="9"/>
      <c r="AO18" s="47"/>
      <c r="AP18" s="47"/>
      <c r="AQ18" s="47"/>
      <c r="AR18" s="9"/>
      <c r="AS18" s="9"/>
      <c r="AT18" s="9"/>
      <c r="AU18" s="47"/>
      <c r="AV18" s="47"/>
      <c r="AW18" s="48" t="s">
        <v>970</v>
      </c>
      <c r="AX18" s="9"/>
      <c r="AY18" s="9"/>
      <c r="AZ18" s="9"/>
      <c r="BA18" s="93"/>
      <c r="BB18" s="9"/>
      <c r="BC18" s="9"/>
      <c r="BD18" s="9"/>
      <c r="BE18" s="9"/>
      <c r="BF18" s="9"/>
      <c r="BG18" s="9"/>
      <c r="BH18" s="9"/>
      <c r="BI18" s="9" t="s">
        <v>472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 t="s">
        <v>961</v>
      </c>
      <c r="BY18" s="3">
        <v>593</v>
      </c>
    </row>
    <row r="19" spans="1:77">
      <c r="A19" s="68" t="s">
        <v>971</v>
      </c>
      <c r="B19" s="47" t="s">
        <v>68</v>
      </c>
      <c r="C19" s="47" t="s">
        <v>498</v>
      </c>
      <c r="D19" s="48"/>
      <c r="E19" s="48"/>
      <c r="F19" s="47">
        <v>0.6</v>
      </c>
      <c r="G19" s="93"/>
      <c r="H19" s="93"/>
      <c r="I19" s="47"/>
      <c r="J19" s="47">
        <v>5</v>
      </c>
      <c r="K19" s="65"/>
      <c r="L19" s="65"/>
      <c r="M19" s="48"/>
      <c r="N19" s="48"/>
      <c r="O19" s="47"/>
      <c r="Q19" s="47"/>
      <c r="R19" s="47"/>
      <c r="S19" s="47"/>
      <c r="T19" s="48" t="s">
        <v>114</v>
      </c>
      <c r="U19" s="50"/>
      <c r="V19" s="48"/>
      <c r="W19" s="48"/>
      <c r="X19" s="48"/>
      <c r="Y19" s="48"/>
      <c r="Z19" s="48"/>
      <c r="AA19" s="48"/>
      <c r="AB19" s="48"/>
      <c r="AC19" s="91">
        <v>3.31</v>
      </c>
      <c r="AD19" s="66"/>
      <c r="AE19" s="48"/>
      <c r="AF19" s="48"/>
      <c r="AG19" s="48"/>
      <c r="AH19" s="48"/>
      <c r="AI19" s="48">
        <v>24</v>
      </c>
      <c r="AJ19" s="48" t="s">
        <v>428</v>
      </c>
      <c r="AK19" s="50"/>
      <c r="AL19" s="48"/>
      <c r="AM19" s="48"/>
      <c r="AN19" s="48"/>
      <c r="AO19" s="47">
        <v>1.5349999999999999</v>
      </c>
      <c r="AP19" s="48" t="s">
        <v>428</v>
      </c>
      <c r="AQ19" s="50"/>
      <c r="AR19" s="48"/>
      <c r="AS19" s="48"/>
      <c r="AT19" s="48"/>
      <c r="AU19" s="48">
        <v>0.81</v>
      </c>
      <c r="AV19" s="50"/>
      <c r="AW19" s="50" t="s">
        <v>972</v>
      </c>
      <c r="AX19" s="48"/>
      <c r="AY19" s="48"/>
      <c r="AZ19" s="48"/>
      <c r="BA19" s="93"/>
      <c r="BB19" s="48"/>
      <c r="BC19" s="48"/>
      <c r="BD19" s="48"/>
      <c r="BE19" s="48"/>
      <c r="BF19" s="48"/>
      <c r="BG19" s="48"/>
      <c r="BH19" s="48"/>
      <c r="BI19" s="47" t="s">
        <v>472</v>
      </c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7"/>
      <c r="BW19" s="48"/>
      <c r="BX19" s="47" t="s">
        <v>961</v>
      </c>
      <c r="BY19" s="3">
        <v>597</v>
      </c>
    </row>
    <row r="20" spans="1:77">
      <c r="A20" s="79" t="s">
        <v>71</v>
      </c>
      <c r="B20" s="47" t="s">
        <v>68</v>
      </c>
      <c r="C20" s="47" t="s">
        <v>498</v>
      </c>
      <c r="D20" s="48"/>
      <c r="E20" s="48"/>
      <c r="F20" s="47">
        <v>7</v>
      </c>
      <c r="G20" s="93"/>
      <c r="H20" s="93"/>
      <c r="I20" s="47"/>
      <c r="J20" s="47">
        <v>5.5</v>
      </c>
      <c r="K20" s="65"/>
      <c r="L20" s="65"/>
      <c r="M20" s="48"/>
      <c r="N20" s="48"/>
      <c r="O20" s="47"/>
      <c r="Q20" s="47"/>
      <c r="R20" s="47"/>
      <c r="S20" s="47"/>
      <c r="T20" s="48" t="s">
        <v>114</v>
      </c>
      <c r="U20" s="50"/>
      <c r="V20" s="48"/>
      <c r="W20" s="48"/>
      <c r="X20" s="48"/>
      <c r="Y20" s="48"/>
      <c r="Z20" s="48"/>
      <c r="AA20" s="48"/>
      <c r="AB20" s="48"/>
      <c r="AC20" s="91">
        <v>1.25</v>
      </c>
      <c r="AD20" s="65"/>
      <c r="AE20" s="48"/>
      <c r="AF20" s="48"/>
      <c r="AG20" s="48"/>
      <c r="AH20" s="48"/>
      <c r="AI20" s="66">
        <v>5.64</v>
      </c>
      <c r="AJ20" s="48" t="s">
        <v>428</v>
      </c>
      <c r="AK20" s="48"/>
      <c r="AL20" s="48"/>
      <c r="AM20" s="48"/>
      <c r="AN20" s="48"/>
      <c r="AO20" s="47">
        <v>1.29</v>
      </c>
      <c r="AP20" s="48" t="s">
        <v>428</v>
      </c>
      <c r="AQ20" s="48"/>
      <c r="AR20" s="48"/>
      <c r="AS20" s="48"/>
      <c r="AT20" s="48"/>
      <c r="AU20" s="50">
        <v>0.83</v>
      </c>
      <c r="AV20" s="48"/>
      <c r="AW20" s="50" t="s">
        <v>972</v>
      </c>
      <c r="AX20" s="48"/>
      <c r="AY20" s="48"/>
      <c r="AZ20" s="48"/>
      <c r="BA20" s="93"/>
      <c r="BB20" s="48"/>
      <c r="BC20" s="48"/>
      <c r="BD20" s="48"/>
      <c r="BE20" s="48"/>
      <c r="BF20" s="48"/>
      <c r="BG20" s="48"/>
      <c r="BH20" s="48"/>
      <c r="BI20" s="9" t="s">
        <v>472</v>
      </c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7"/>
      <c r="BW20" s="48"/>
      <c r="BX20" s="9" t="s">
        <v>961</v>
      </c>
      <c r="BY20" s="3">
        <v>612</v>
      </c>
    </row>
    <row r="21" spans="1:77" s="6" customFormat="1">
      <c r="A21" s="47" t="s">
        <v>973</v>
      </c>
      <c r="B21" s="47" t="s">
        <v>68</v>
      </c>
      <c r="C21" s="47" t="s">
        <v>498</v>
      </c>
      <c r="D21" s="48"/>
      <c r="E21" s="48"/>
      <c r="F21" s="47">
        <v>0.59</v>
      </c>
      <c r="G21" s="93"/>
      <c r="H21" s="93"/>
      <c r="I21" s="47"/>
      <c r="J21" s="47">
        <v>5.5</v>
      </c>
      <c r="K21" s="93"/>
      <c r="L21" s="93"/>
      <c r="M21" s="47"/>
      <c r="N21" s="47"/>
      <c r="O21" s="47"/>
      <c r="P21" s="54"/>
      <c r="Q21" s="47"/>
      <c r="R21" s="47"/>
      <c r="S21" s="47"/>
      <c r="T21" s="48" t="s">
        <v>114</v>
      </c>
      <c r="U21" s="47"/>
      <c r="V21" s="47"/>
      <c r="W21" s="47"/>
      <c r="X21" s="47"/>
      <c r="Y21" s="47"/>
      <c r="Z21" s="47"/>
      <c r="AA21" s="47"/>
      <c r="AB21" s="47"/>
      <c r="AC21" s="91">
        <v>0.75</v>
      </c>
      <c r="AD21" s="93"/>
      <c r="AE21" s="47"/>
      <c r="AF21" s="47"/>
      <c r="AG21" s="47"/>
      <c r="AH21" s="47"/>
      <c r="AI21" s="47">
        <v>14.75</v>
      </c>
      <c r="AJ21" s="47" t="s">
        <v>428</v>
      </c>
      <c r="AK21" s="47"/>
      <c r="AL21" s="47"/>
      <c r="AM21" s="47"/>
      <c r="AN21" s="47"/>
      <c r="AO21" s="47">
        <v>1.18</v>
      </c>
      <c r="AP21" s="47" t="s">
        <v>428</v>
      </c>
      <c r="AQ21" s="47">
        <v>6.3</v>
      </c>
      <c r="AR21" s="47">
        <v>7</v>
      </c>
      <c r="AS21" s="47">
        <v>8</v>
      </c>
      <c r="AT21" s="47">
        <v>9</v>
      </c>
      <c r="AU21" s="104">
        <v>1.0125</v>
      </c>
      <c r="AV21" s="47"/>
      <c r="AW21" s="50" t="s">
        <v>972</v>
      </c>
      <c r="AX21" s="47"/>
      <c r="AY21" s="47"/>
      <c r="AZ21" s="47"/>
      <c r="BA21" s="93"/>
      <c r="BB21" s="47"/>
      <c r="BC21" s="47"/>
      <c r="BD21" s="47"/>
      <c r="BE21" s="47"/>
      <c r="BF21" s="47"/>
      <c r="BG21" s="47"/>
      <c r="BH21" s="47"/>
      <c r="BI21" s="47" t="s">
        <v>472</v>
      </c>
      <c r="BJ21" s="47"/>
      <c r="BK21" s="47"/>
      <c r="BL21" s="47"/>
      <c r="BM21" s="47" t="s">
        <v>393</v>
      </c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 t="s">
        <v>961</v>
      </c>
      <c r="BY21" s="3">
        <v>602</v>
      </c>
    </row>
    <row r="22" spans="1:77">
      <c r="A22" s="47" t="s">
        <v>974</v>
      </c>
      <c r="B22" s="47" t="s">
        <v>68</v>
      </c>
      <c r="C22" s="47" t="s">
        <v>498</v>
      </c>
      <c r="D22" s="48"/>
      <c r="E22" s="48"/>
      <c r="F22" s="47">
        <v>0.53</v>
      </c>
      <c r="G22" s="93"/>
      <c r="H22" s="93"/>
      <c r="I22" s="47"/>
      <c r="J22" s="47">
        <v>5.5</v>
      </c>
      <c r="K22" s="65"/>
      <c r="L22" s="65"/>
      <c r="M22" s="48"/>
      <c r="N22" s="48"/>
      <c r="O22" s="47"/>
      <c r="Q22" s="47"/>
      <c r="R22" s="47"/>
      <c r="S22" s="47"/>
      <c r="T22" s="48" t="s">
        <v>114</v>
      </c>
      <c r="U22" s="50"/>
      <c r="V22" s="48"/>
      <c r="W22" s="48"/>
      <c r="X22" s="48"/>
      <c r="Y22" s="48"/>
      <c r="Z22" s="48"/>
      <c r="AA22" s="48"/>
      <c r="AB22" s="48"/>
      <c r="AC22" s="89">
        <v>1.31</v>
      </c>
      <c r="AD22" s="65"/>
      <c r="AE22" s="48"/>
      <c r="AF22" s="48"/>
      <c r="AG22" s="48"/>
      <c r="AH22" s="48"/>
      <c r="AI22" s="50">
        <v>3.395</v>
      </c>
      <c r="AJ22" s="48" t="s">
        <v>428</v>
      </c>
      <c r="AK22" s="48"/>
      <c r="AL22" s="48"/>
      <c r="AM22" s="48"/>
      <c r="AN22" s="48"/>
      <c r="AO22" s="50">
        <v>1.22</v>
      </c>
      <c r="AP22" s="48" t="s">
        <v>428</v>
      </c>
      <c r="AQ22" s="48">
        <v>7.9</v>
      </c>
      <c r="AR22" s="48">
        <v>9</v>
      </c>
      <c r="AS22" s="48">
        <v>8</v>
      </c>
      <c r="AT22" s="48">
        <v>8.4</v>
      </c>
      <c r="AU22" s="81">
        <v>0.92166666666666663</v>
      </c>
      <c r="AV22" s="48"/>
      <c r="AW22" s="50" t="s">
        <v>972</v>
      </c>
      <c r="AX22" s="47"/>
      <c r="AY22" s="47"/>
      <c r="AZ22" s="47"/>
      <c r="BA22" s="93"/>
      <c r="BB22" s="48"/>
      <c r="BC22" s="48"/>
      <c r="BD22" s="48"/>
      <c r="BE22" s="48"/>
      <c r="BF22" s="48"/>
      <c r="BG22" s="48"/>
      <c r="BH22" s="48"/>
      <c r="BI22" s="47" t="s">
        <v>472</v>
      </c>
      <c r="BJ22" s="48"/>
      <c r="BK22" s="48"/>
      <c r="BL22" s="48"/>
      <c r="BM22" s="48" t="s">
        <v>393</v>
      </c>
      <c r="BN22" s="48"/>
      <c r="BO22" s="48"/>
      <c r="BP22" s="48"/>
      <c r="BQ22" s="48"/>
      <c r="BR22" s="48"/>
      <c r="BS22" s="48"/>
      <c r="BT22" s="48"/>
      <c r="BU22" s="48"/>
      <c r="BV22" s="50"/>
      <c r="BW22" s="48"/>
      <c r="BX22" s="47" t="s">
        <v>961</v>
      </c>
      <c r="BY22" s="3">
        <v>607</v>
      </c>
    </row>
    <row r="23" spans="1:77">
      <c r="A23" s="9" t="s">
        <v>545</v>
      </c>
      <c r="B23" s="47"/>
      <c r="C23" s="47" t="s">
        <v>546</v>
      </c>
      <c r="D23" s="47"/>
      <c r="E23" s="47"/>
      <c r="F23" s="47">
        <v>39</v>
      </c>
      <c r="G23" s="93"/>
      <c r="H23" s="93"/>
      <c r="I23" s="47"/>
      <c r="J23" s="47">
        <v>10</v>
      </c>
      <c r="K23" s="65"/>
      <c r="L23" s="65"/>
      <c r="M23" s="48"/>
      <c r="N23" s="48"/>
      <c r="O23" s="47"/>
      <c r="Q23" s="47"/>
      <c r="R23" s="47"/>
      <c r="S23" s="47"/>
      <c r="T23" s="48" t="s">
        <v>114</v>
      </c>
      <c r="U23" s="48"/>
      <c r="V23" s="48"/>
      <c r="W23" s="48"/>
      <c r="X23" s="48"/>
      <c r="Y23" s="48"/>
      <c r="Z23" s="48"/>
      <c r="AA23" s="48"/>
      <c r="AB23" s="48"/>
      <c r="AC23" s="91">
        <v>0.42080000000000001</v>
      </c>
      <c r="AD23" s="65" t="s">
        <v>430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50"/>
      <c r="AP23" s="48" t="s">
        <v>428</v>
      </c>
      <c r="AQ23" s="48"/>
      <c r="AR23" s="48"/>
      <c r="AS23" s="48"/>
      <c r="AT23" s="48"/>
      <c r="AU23" s="48"/>
      <c r="AV23" s="48"/>
      <c r="AW23" s="50" t="s">
        <v>975</v>
      </c>
      <c r="AX23" s="47"/>
      <c r="AY23" s="47"/>
      <c r="AZ23" s="47"/>
      <c r="BA23" s="93"/>
      <c r="BB23" s="48"/>
      <c r="BC23" s="48"/>
      <c r="BD23" s="48"/>
      <c r="BE23" s="48"/>
      <c r="BF23" s="48"/>
      <c r="BG23" s="48"/>
      <c r="BH23" s="48"/>
      <c r="BI23" s="9" t="s">
        <v>472</v>
      </c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9" t="s">
        <v>961</v>
      </c>
      <c r="BY23" s="3">
        <v>637</v>
      </c>
    </row>
    <row r="24" spans="1:77">
      <c r="A24" s="47" t="s">
        <v>976</v>
      </c>
      <c r="B24" s="47"/>
      <c r="C24" s="47" t="s">
        <v>546</v>
      </c>
      <c r="D24" s="47"/>
      <c r="E24" s="47"/>
      <c r="F24" s="47">
        <v>4</v>
      </c>
      <c r="G24" s="93"/>
      <c r="H24" s="93"/>
      <c r="I24" s="47"/>
      <c r="J24" s="47">
        <v>10</v>
      </c>
      <c r="K24" s="65"/>
      <c r="L24" s="65"/>
      <c r="M24" s="48"/>
      <c r="N24" s="48"/>
      <c r="O24" s="47"/>
      <c r="Q24" s="47"/>
      <c r="R24" s="47"/>
      <c r="S24" s="47"/>
      <c r="T24" s="48" t="s">
        <v>114</v>
      </c>
      <c r="U24" s="50"/>
      <c r="V24" s="48"/>
      <c r="W24" s="48"/>
      <c r="X24" s="48"/>
      <c r="Y24" s="48"/>
      <c r="Z24" s="48"/>
      <c r="AA24" s="48"/>
      <c r="AB24" s="48"/>
      <c r="AC24" s="91" t="s">
        <v>205</v>
      </c>
      <c r="AD24" s="66"/>
      <c r="AE24" s="48"/>
      <c r="AF24" s="48"/>
      <c r="AG24" s="48"/>
      <c r="AH24" s="48"/>
      <c r="AI24" s="48"/>
      <c r="AJ24" s="48"/>
      <c r="AK24" s="50"/>
      <c r="AL24" s="48"/>
      <c r="AM24" s="48"/>
      <c r="AN24" s="48"/>
      <c r="AO24" s="50"/>
      <c r="AP24" s="48"/>
      <c r="AQ24" s="50"/>
      <c r="AR24" s="48"/>
      <c r="AS24" s="48"/>
      <c r="AT24" s="48"/>
      <c r="AU24" s="50"/>
      <c r="AV24" s="50"/>
      <c r="AW24" s="50" t="s">
        <v>975</v>
      </c>
      <c r="AX24" s="47"/>
      <c r="AY24" s="47"/>
      <c r="AZ24" s="47"/>
      <c r="BA24" s="93"/>
      <c r="BB24" s="48"/>
      <c r="BC24" s="48"/>
      <c r="BD24" s="48"/>
      <c r="BE24" s="48"/>
      <c r="BF24" s="48"/>
      <c r="BG24" s="48"/>
      <c r="BH24" s="48"/>
      <c r="BI24" s="47" t="s">
        <v>472</v>
      </c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7" t="s">
        <v>961</v>
      </c>
      <c r="BY24" s="3">
        <v>641</v>
      </c>
    </row>
    <row r="25" spans="1:77" s="6" customFormat="1">
      <c r="A25" s="47" t="s">
        <v>977</v>
      </c>
      <c r="B25" s="47"/>
      <c r="C25" s="47" t="s">
        <v>546</v>
      </c>
      <c r="D25" s="47"/>
      <c r="E25" s="47"/>
      <c r="F25" s="47"/>
      <c r="G25" s="93"/>
      <c r="H25" s="93"/>
      <c r="I25" s="47"/>
      <c r="J25" s="47">
        <v>2</v>
      </c>
      <c r="K25" s="93"/>
      <c r="L25" s="93"/>
      <c r="M25" s="47"/>
      <c r="N25" s="47"/>
      <c r="O25" s="47"/>
      <c r="P25" s="54"/>
      <c r="Q25" s="47"/>
      <c r="R25" s="47"/>
      <c r="S25" s="47"/>
      <c r="T25" s="48" t="s">
        <v>114</v>
      </c>
      <c r="U25" s="47"/>
      <c r="V25" s="47"/>
      <c r="W25" s="47"/>
      <c r="X25" s="47"/>
      <c r="Y25" s="47"/>
      <c r="Z25" s="47"/>
      <c r="AA25" s="47"/>
      <c r="AB25" s="47"/>
      <c r="AC25" s="91">
        <v>0.75229999999999997</v>
      </c>
      <c r="AD25" s="93" t="s">
        <v>430</v>
      </c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50" t="s">
        <v>975</v>
      </c>
      <c r="AX25" s="47"/>
      <c r="AY25" s="47"/>
      <c r="AZ25" s="47"/>
      <c r="BA25" s="93"/>
      <c r="BB25" s="47"/>
      <c r="BC25" s="47"/>
      <c r="BD25" s="47"/>
      <c r="BE25" s="47"/>
      <c r="BF25" s="47"/>
      <c r="BG25" s="47"/>
      <c r="BH25" s="47"/>
      <c r="BI25" s="9" t="s">
        <v>472</v>
      </c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9" t="s">
        <v>961</v>
      </c>
      <c r="BY25" s="3">
        <v>645</v>
      </c>
    </row>
    <row r="26" spans="1:77">
      <c r="A26" s="9" t="s">
        <v>965</v>
      </c>
      <c r="B26" s="47" t="s">
        <v>453</v>
      </c>
      <c r="C26" s="47" t="s">
        <v>454</v>
      </c>
      <c r="D26" s="9"/>
      <c r="E26" s="9"/>
      <c r="F26" s="47">
        <v>15.54</v>
      </c>
      <c r="G26" s="93"/>
      <c r="H26" s="93"/>
      <c r="I26" s="9"/>
      <c r="J26" s="9">
        <v>2.75</v>
      </c>
      <c r="K26" s="65"/>
      <c r="L26" s="65"/>
      <c r="M26" s="48"/>
      <c r="N26" s="64"/>
      <c r="O26" s="47">
        <v>1</v>
      </c>
      <c r="Q26" s="47"/>
      <c r="R26" s="47"/>
      <c r="S26" s="64"/>
      <c r="T26" s="48" t="s">
        <v>114</v>
      </c>
      <c r="U26" s="50"/>
      <c r="V26" s="48"/>
      <c r="W26" s="48"/>
      <c r="X26" s="64"/>
      <c r="Y26" s="48"/>
      <c r="Z26" s="48"/>
      <c r="AA26" s="48"/>
      <c r="AB26" s="64"/>
      <c r="AC26" s="87">
        <v>4.5</v>
      </c>
      <c r="AD26" s="65" t="s">
        <v>428</v>
      </c>
      <c r="AE26" s="48"/>
      <c r="AF26" s="48"/>
      <c r="AG26" s="48"/>
      <c r="AH26" s="64"/>
      <c r="AI26" s="50"/>
      <c r="AJ26" s="48"/>
      <c r="AK26" s="48"/>
      <c r="AL26" s="48"/>
      <c r="AM26" s="64"/>
      <c r="AN26" s="64"/>
      <c r="AO26" s="50"/>
      <c r="AP26" s="48"/>
      <c r="AQ26" s="48"/>
      <c r="AR26" s="64"/>
      <c r="AS26" s="64"/>
      <c r="AT26" s="64"/>
      <c r="AU26" s="48"/>
      <c r="AV26" s="48"/>
      <c r="AW26" s="50" t="s">
        <v>978</v>
      </c>
      <c r="AX26" s="9"/>
      <c r="AY26" s="9"/>
      <c r="AZ26" s="9"/>
      <c r="BA26" s="93"/>
      <c r="BB26" s="64"/>
      <c r="BC26" s="64"/>
      <c r="BD26" s="64"/>
      <c r="BE26" s="64"/>
      <c r="BF26" s="64"/>
      <c r="BG26" s="64"/>
      <c r="BH26" s="64"/>
      <c r="BI26" s="9" t="s">
        <v>471</v>
      </c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8"/>
      <c r="BW26" s="64"/>
      <c r="BX26" s="9" t="s">
        <v>961</v>
      </c>
      <c r="BY26" s="3">
        <v>649</v>
      </c>
    </row>
    <row r="27" spans="1:77">
      <c r="A27" s="9" t="s">
        <v>545</v>
      </c>
      <c r="B27" s="47"/>
      <c r="C27" s="47" t="s">
        <v>546</v>
      </c>
      <c r="D27" s="9"/>
      <c r="E27" s="9"/>
      <c r="F27" s="47">
        <v>39</v>
      </c>
      <c r="G27" s="93"/>
      <c r="H27" s="93"/>
      <c r="I27" s="9"/>
      <c r="J27" s="9">
        <v>15</v>
      </c>
      <c r="K27" s="65"/>
      <c r="L27" s="65"/>
      <c r="M27" s="48"/>
      <c r="N27" s="64"/>
      <c r="O27" s="47"/>
      <c r="Q27" s="47"/>
      <c r="R27" s="47"/>
      <c r="S27" s="64"/>
      <c r="T27" s="48" t="s">
        <v>114</v>
      </c>
      <c r="U27" s="50"/>
      <c r="V27" s="48"/>
      <c r="W27" s="48"/>
      <c r="X27" s="64"/>
      <c r="Y27" s="48"/>
      <c r="Z27" s="48"/>
      <c r="AA27" s="48"/>
      <c r="AB27" s="64"/>
      <c r="AC27" s="91" t="s">
        <v>205</v>
      </c>
      <c r="AD27" s="65" t="s">
        <v>430</v>
      </c>
      <c r="AE27" s="48"/>
      <c r="AF27" s="48"/>
      <c r="AG27" s="48"/>
      <c r="AH27" s="64"/>
      <c r="AI27" s="48"/>
      <c r="AJ27" s="48"/>
      <c r="AK27" s="48"/>
      <c r="AL27" s="48"/>
      <c r="AM27" s="64"/>
      <c r="AN27" s="64"/>
      <c r="AO27" s="50">
        <v>1.1599999999999999</v>
      </c>
      <c r="AP27" s="48" t="s">
        <v>428</v>
      </c>
      <c r="AQ27" s="48"/>
      <c r="AR27" s="64"/>
      <c r="AS27" s="64"/>
      <c r="AT27" s="64"/>
      <c r="AU27" s="48"/>
      <c r="AV27" s="48"/>
      <c r="AW27" s="48" t="s">
        <v>979</v>
      </c>
      <c r="AX27" s="9"/>
      <c r="AY27" s="9"/>
      <c r="AZ27" s="9"/>
      <c r="BA27" s="93"/>
      <c r="BB27" s="64"/>
      <c r="BC27" s="64"/>
      <c r="BD27" s="64"/>
      <c r="BE27" s="64"/>
      <c r="BF27" s="64"/>
      <c r="BG27" s="64"/>
      <c r="BH27" s="64"/>
      <c r="BI27" s="9" t="s">
        <v>472</v>
      </c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9" t="s">
        <v>961</v>
      </c>
      <c r="BY27" s="3">
        <v>664</v>
      </c>
    </row>
    <row r="28" spans="1:77">
      <c r="A28" s="9" t="s">
        <v>318</v>
      </c>
      <c r="B28" s="47"/>
      <c r="C28" s="47" t="s">
        <v>461</v>
      </c>
      <c r="D28" s="9"/>
      <c r="E28" s="9"/>
      <c r="F28" s="47">
        <v>24.1</v>
      </c>
      <c r="G28" s="93"/>
      <c r="H28" s="93"/>
      <c r="I28" s="9"/>
      <c r="J28" s="9">
        <v>12</v>
      </c>
      <c r="K28" s="65"/>
      <c r="L28" s="65"/>
      <c r="M28" s="48"/>
      <c r="N28" s="64"/>
      <c r="O28" s="47"/>
      <c r="Q28" s="47"/>
      <c r="R28" s="47"/>
      <c r="S28" s="64"/>
      <c r="T28" s="48" t="s">
        <v>114</v>
      </c>
      <c r="U28" s="50"/>
      <c r="V28" s="48"/>
      <c r="W28" s="48"/>
      <c r="X28" s="64"/>
      <c r="Y28" s="48"/>
      <c r="Z28" s="48"/>
      <c r="AA28" s="48"/>
      <c r="AB28" s="64"/>
      <c r="AC28" s="91">
        <v>4.5</v>
      </c>
      <c r="AD28" s="66" t="s">
        <v>428</v>
      </c>
      <c r="AE28" s="48"/>
      <c r="AF28" s="48"/>
      <c r="AG28" s="48"/>
      <c r="AH28" s="64"/>
      <c r="AI28" s="50">
        <v>13.09</v>
      </c>
      <c r="AJ28" s="48">
        <f>+AK1:AK29</f>
        <v>0</v>
      </c>
      <c r="AK28" s="50"/>
      <c r="AL28" s="48"/>
      <c r="AM28" s="64"/>
      <c r="AN28" s="64"/>
      <c r="AO28" s="50"/>
      <c r="AP28" s="48" t="s">
        <v>428</v>
      </c>
      <c r="AQ28" s="50"/>
      <c r="AR28" s="64"/>
      <c r="AS28" s="64"/>
      <c r="AT28" s="64"/>
      <c r="AU28" s="50"/>
      <c r="AV28" s="50"/>
      <c r="AW28" s="50" t="s">
        <v>980</v>
      </c>
      <c r="AX28" s="9"/>
      <c r="AY28" s="9"/>
      <c r="AZ28" s="9"/>
      <c r="BA28" s="93"/>
      <c r="BB28" s="64"/>
      <c r="BC28" s="64"/>
      <c r="BD28" s="64"/>
      <c r="BE28" s="64"/>
      <c r="BF28" s="64"/>
      <c r="BG28" s="64"/>
      <c r="BH28" s="64"/>
      <c r="BI28" s="9" t="s">
        <v>472</v>
      </c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 t="s">
        <v>981</v>
      </c>
      <c r="BX28" s="9" t="s">
        <v>961</v>
      </c>
      <c r="BY28" s="3">
        <v>670</v>
      </c>
    </row>
    <row r="29" spans="1:77" s="6" customFormat="1">
      <c r="A29" s="9" t="s">
        <v>777</v>
      </c>
      <c r="B29" s="47"/>
      <c r="C29" s="47" t="s">
        <v>776</v>
      </c>
      <c r="D29" s="47"/>
      <c r="E29" s="47"/>
      <c r="F29" s="47"/>
      <c r="G29" s="93"/>
      <c r="H29" s="93"/>
      <c r="I29" s="47"/>
      <c r="J29" s="47"/>
      <c r="K29" s="93"/>
      <c r="L29" s="93"/>
      <c r="M29" s="47"/>
      <c r="N29" s="47"/>
      <c r="O29" s="47"/>
      <c r="P29" s="54"/>
      <c r="Q29" s="47"/>
      <c r="R29" s="47"/>
      <c r="S29" s="47"/>
      <c r="T29" s="48" t="s">
        <v>114</v>
      </c>
      <c r="U29" s="47"/>
      <c r="V29" s="47"/>
      <c r="W29" s="47"/>
      <c r="X29" s="47"/>
      <c r="Y29" s="47"/>
      <c r="Z29" s="47"/>
      <c r="AA29" s="47"/>
      <c r="AB29" s="47"/>
      <c r="AC29" s="91">
        <v>12.605</v>
      </c>
      <c r="AD29" s="93" t="s">
        <v>428</v>
      </c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>
        <v>0.57999999999999996</v>
      </c>
      <c r="AP29" s="47" t="s">
        <v>430</v>
      </c>
      <c r="AQ29" s="47"/>
      <c r="AR29" s="47"/>
      <c r="AS29" s="47"/>
      <c r="AT29" s="47"/>
      <c r="AU29" s="47"/>
      <c r="AV29" s="47"/>
      <c r="AW29" s="50" t="s">
        <v>982</v>
      </c>
      <c r="AX29" s="47"/>
      <c r="AY29" s="47"/>
      <c r="AZ29" s="47"/>
      <c r="BA29" s="93"/>
      <c r="BB29" s="47"/>
      <c r="BC29" s="47"/>
      <c r="BD29" s="47"/>
      <c r="BE29" s="47"/>
      <c r="BF29" s="47"/>
      <c r="BG29" s="47"/>
      <c r="BH29" s="47"/>
      <c r="BI29" s="9" t="s">
        <v>471</v>
      </c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9" t="s">
        <v>961</v>
      </c>
      <c r="BY29" s="3">
        <v>677</v>
      </c>
    </row>
    <row r="30" spans="1:77">
      <c r="A30" s="9" t="s">
        <v>1005</v>
      </c>
      <c r="B30" s="47"/>
      <c r="C30" s="47" t="s">
        <v>1006</v>
      </c>
      <c r="D30" s="9"/>
      <c r="E30" s="9"/>
      <c r="F30" s="47">
        <v>4.3999999999999997E-2</v>
      </c>
      <c r="G30" s="93"/>
      <c r="H30" s="93"/>
      <c r="I30" s="9"/>
      <c r="J30" s="9">
        <v>2.5</v>
      </c>
      <c r="K30" s="65"/>
      <c r="L30" s="65"/>
      <c r="M30" s="48"/>
      <c r="N30" s="64"/>
      <c r="O30" s="47">
        <v>2</v>
      </c>
      <c r="Q30" s="47"/>
      <c r="R30" s="47"/>
      <c r="S30" s="64"/>
      <c r="T30" s="48" t="s">
        <v>114</v>
      </c>
      <c r="U30" s="48"/>
      <c r="V30" s="48"/>
      <c r="W30" s="48"/>
      <c r="X30" s="64"/>
      <c r="Y30" s="48"/>
      <c r="Z30" s="48"/>
      <c r="AA30" s="48"/>
      <c r="AB30" s="64"/>
      <c r="AC30" s="87">
        <v>0.8</v>
      </c>
      <c r="AD30" s="65">
        <v>0</v>
      </c>
      <c r="AE30" s="48"/>
      <c r="AF30" s="48"/>
      <c r="AG30" s="48"/>
      <c r="AH30" s="64"/>
      <c r="AI30" s="48"/>
      <c r="AJ30" s="48"/>
      <c r="AK30" s="50"/>
      <c r="AL30" s="48"/>
      <c r="AM30" s="64"/>
      <c r="AN30" s="64"/>
      <c r="AO30" s="50"/>
      <c r="AP30" s="48" t="s">
        <v>428</v>
      </c>
      <c r="AQ30" s="50"/>
      <c r="AR30" s="64"/>
      <c r="AS30" s="64"/>
      <c r="AT30" s="64"/>
      <c r="AU30" s="50"/>
      <c r="AV30" s="50"/>
      <c r="AW30" s="50" t="s">
        <v>985</v>
      </c>
      <c r="AX30" s="9"/>
      <c r="AY30" s="9"/>
      <c r="AZ30" s="9"/>
      <c r="BA30" s="93"/>
      <c r="BB30" s="64"/>
      <c r="BC30" s="64"/>
      <c r="BD30" s="64"/>
      <c r="BE30" s="64"/>
      <c r="BF30" s="64"/>
      <c r="BG30" s="64"/>
      <c r="BH30" s="64"/>
      <c r="BI30" s="9" t="s">
        <v>472</v>
      </c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8"/>
      <c r="BW30" s="64"/>
      <c r="BX30" s="9" t="s">
        <v>961</v>
      </c>
      <c r="BY30" s="3">
        <v>689</v>
      </c>
    </row>
    <row r="31" spans="1:77">
      <c r="A31" s="9" t="s">
        <v>986</v>
      </c>
      <c r="B31" s="47"/>
      <c r="C31" s="47" t="s">
        <v>987</v>
      </c>
      <c r="D31" s="9"/>
      <c r="E31" s="9"/>
      <c r="F31" s="47">
        <v>6.82</v>
      </c>
      <c r="G31" s="93"/>
      <c r="H31" s="93"/>
      <c r="I31" s="9"/>
      <c r="J31" s="9">
        <v>7</v>
      </c>
      <c r="K31" s="65"/>
      <c r="L31" s="65"/>
      <c r="M31" s="48"/>
      <c r="N31" s="64"/>
      <c r="O31" s="47">
        <v>1</v>
      </c>
      <c r="Q31" s="47"/>
      <c r="R31" s="47"/>
      <c r="S31" s="64"/>
      <c r="T31" s="48" t="s">
        <v>114</v>
      </c>
      <c r="U31" s="48"/>
      <c r="V31" s="48"/>
      <c r="W31" s="48"/>
      <c r="X31" s="64"/>
      <c r="Y31" s="48"/>
      <c r="Z31" s="48"/>
      <c r="AA31" s="48"/>
      <c r="AB31" s="64"/>
      <c r="AC31" s="91">
        <v>1.65</v>
      </c>
      <c r="AD31" s="66" t="s">
        <v>428</v>
      </c>
      <c r="AE31" s="48"/>
      <c r="AF31" s="48"/>
      <c r="AG31" s="48"/>
      <c r="AH31" s="64"/>
      <c r="AI31" s="48"/>
      <c r="AJ31" s="48"/>
      <c r="AK31" s="50"/>
      <c r="AL31" s="48"/>
      <c r="AM31" s="64"/>
      <c r="AN31" s="64"/>
      <c r="AO31" s="50">
        <v>1.34</v>
      </c>
      <c r="AP31" s="48" t="s">
        <v>428</v>
      </c>
      <c r="AQ31" s="50"/>
      <c r="AR31" s="64"/>
      <c r="AS31" s="64"/>
      <c r="AT31" s="64"/>
      <c r="AU31" s="50"/>
      <c r="AV31" s="50"/>
      <c r="AW31" s="50" t="s">
        <v>988</v>
      </c>
      <c r="AX31" s="9"/>
      <c r="AY31" s="9"/>
      <c r="AZ31" s="9"/>
      <c r="BA31" s="93"/>
      <c r="BB31" s="64"/>
      <c r="BC31" s="64"/>
      <c r="BD31" s="64"/>
      <c r="BE31" s="64"/>
      <c r="BF31" s="64"/>
      <c r="BG31" s="64"/>
      <c r="BH31" s="64"/>
      <c r="BI31" s="9" t="s">
        <v>471</v>
      </c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9" t="s">
        <v>961</v>
      </c>
      <c r="BY31" s="3">
        <v>692</v>
      </c>
    </row>
    <row r="32" spans="1:77">
      <c r="A32" s="9" t="s">
        <v>992</v>
      </c>
      <c r="B32" s="9" t="s">
        <v>993</v>
      </c>
      <c r="C32" s="47" t="s">
        <v>454</v>
      </c>
      <c r="D32" s="9"/>
      <c r="E32" s="9"/>
      <c r="F32" s="47">
        <v>1.07</v>
      </c>
      <c r="G32" s="93"/>
      <c r="H32" s="93"/>
      <c r="I32" s="9"/>
      <c r="J32" s="9"/>
      <c r="K32" s="65"/>
      <c r="L32" s="65"/>
      <c r="M32" s="48"/>
      <c r="N32" s="64"/>
      <c r="O32" s="47">
        <v>1</v>
      </c>
      <c r="Q32" s="47"/>
      <c r="R32" s="47"/>
      <c r="S32" s="64"/>
      <c r="T32" s="48" t="s">
        <v>114</v>
      </c>
      <c r="U32" s="50"/>
      <c r="V32" s="48"/>
      <c r="W32" s="48"/>
      <c r="X32" s="64"/>
      <c r="Y32" s="48"/>
      <c r="Z32" s="48"/>
      <c r="AA32" s="48"/>
      <c r="AB32" s="64"/>
      <c r="AC32" s="91">
        <v>2.44</v>
      </c>
      <c r="AD32" s="66" t="s">
        <v>428</v>
      </c>
      <c r="AE32" s="48"/>
      <c r="AF32" s="48"/>
      <c r="AG32" s="48"/>
      <c r="AH32" s="64"/>
      <c r="AI32" s="50"/>
      <c r="AJ32" s="48"/>
      <c r="AK32" s="50"/>
      <c r="AL32" s="48"/>
      <c r="AM32" s="64"/>
      <c r="AN32" s="64"/>
      <c r="AO32" s="50">
        <v>2</v>
      </c>
      <c r="AP32" s="48" t="s">
        <v>428</v>
      </c>
      <c r="AQ32" s="50"/>
      <c r="AR32" s="64"/>
      <c r="AS32" s="64"/>
      <c r="AT32" s="64"/>
      <c r="AU32" s="50"/>
      <c r="AV32" s="50"/>
      <c r="AW32" s="50" t="s">
        <v>994</v>
      </c>
      <c r="AX32" s="9"/>
      <c r="AY32" s="9"/>
      <c r="AZ32" s="9"/>
      <c r="BA32" s="93"/>
      <c r="BB32" s="64"/>
      <c r="BC32" s="64"/>
      <c r="BD32" s="64"/>
      <c r="BE32" s="64"/>
      <c r="BF32" s="64"/>
      <c r="BG32" s="64"/>
      <c r="BH32" s="64"/>
      <c r="BI32" s="9" t="s">
        <v>472</v>
      </c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9" t="s">
        <v>961</v>
      </c>
      <c r="BY32" s="3">
        <v>716</v>
      </c>
    </row>
    <row r="33" spans="1:77" s="53" customFormat="1">
      <c r="A33" s="47" t="s">
        <v>824</v>
      </c>
      <c r="B33" s="47"/>
      <c r="C33" s="47" t="s">
        <v>514</v>
      </c>
      <c r="D33" s="47"/>
      <c r="E33" s="47"/>
      <c r="F33" s="47">
        <v>9.2999999999999999E-2</v>
      </c>
      <c r="G33" s="93"/>
      <c r="H33" s="93"/>
      <c r="I33" s="47"/>
      <c r="J33" s="47">
        <v>11</v>
      </c>
      <c r="K33" s="93"/>
      <c r="L33" s="65"/>
      <c r="M33" s="48"/>
      <c r="N33" s="48"/>
      <c r="O33" s="47">
        <v>1</v>
      </c>
      <c r="P33" s="56"/>
      <c r="Q33" s="47"/>
      <c r="R33" s="47"/>
      <c r="S33" s="48"/>
      <c r="T33" s="48" t="s">
        <v>114</v>
      </c>
      <c r="U33" s="47"/>
      <c r="V33" s="48"/>
      <c r="W33" s="48"/>
      <c r="X33" s="48"/>
      <c r="Y33" s="48"/>
      <c r="Z33" s="48"/>
      <c r="AA33" s="48"/>
      <c r="AB33" s="48"/>
      <c r="AC33" s="87">
        <v>0.26300000000000001</v>
      </c>
      <c r="AD33" s="66" t="s">
        <v>430</v>
      </c>
      <c r="AE33" s="48"/>
      <c r="AF33" s="48"/>
      <c r="AG33" s="48"/>
      <c r="AH33" s="48"/>
      <c r="AI33" s="47"/>
      <c r="AJ33" s="48"/>
      <c r="AK33" s="50"/>
      <c r="AL33" s="48"/>
      <c r="AM33" s="48"/>
      <c r="AN33" s="48"/>
      <c r="AO33" s="48">
        <v>0.88500000000000001</v>
      </c>
      <c r="AP33" s="48" t="s">
        <v>430</v>
      </c>
      <c r="AQ33" s="50"/>
      <c r="AR33" s="48"/>
      <c r="AS33" s="48"/>
      <c r="AT33" s="48"/>
      <c r="AU33" s="50"/>
      <c r="AV33" s="50"/>
      <c r="AW33" s="50" t="s">
        <v>995</v>
      </c>
      <c r="AX33" s="47"/>
      <c r="AY33" s="47"/>
      <c r="AZ33" s="47"/>
      <c r="BA33" s="93"/>
      <c r="BB33" s="48"/>
      <c r="BC33" s="48"/>
      <c r="BD33" s="48"/>
      <c r="BE33" s="48"/>
      <c r="BF33" s="48"/>
      <c r="BG33" s="48"/>
      <c r="BH33" s="48"/>
      <c r="BI33" s="47" t="s">
        <v>472</v>
      </c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7"/>
      <c r="BW33" s="48"/>
      <c r="BX33" s="47" t="s">
        <v>961</v>
      </c>
      <c r="BY33" s="3">
        <v>755</v>
      </c>
    </row>
    <row r="34" spans="1:77">
      <c r="A34" s="9" t="s">
        <v>545</v>
      </c>
      <c r="B34" s="47"/>
      <c r="C34" s="47" t="s">
        <v>546</v>
      </c>
      <c r="D34" s="9"/>
      <c r="E34" s="9"/>
      <c r="F34" s="47">
        <v>39</v>
      </c>
      <c r="G34" s="93"/>
      <c r="H34" s="93"/>
      <c r="I34" s="9"/>
      <c r="J34" s="9">
        <v>10</v>
      </c>
      <c r="K34" s="65"/>
      <c r="L34" s="65"/>
      <c r="M34" s="48"/>
      <c r="N34" s="64"/>
      <c r="O34" s="47">
        <v>1</v>
      </c>
      <c r="Q34" s="47"/>
      <c r="R34" s="47"/>
      <c r="S34" s="64"/>
      <c r="T34" s="48" t="s">
        <v>114</v>
      </c>
      <c r="U34" s="50"/>
      <c r="V34" s="48"/>
      <c r="W34" s="48"/>
      <c r="X34" s="64"/>
      <c r="Y34" s="48"/>
      <c r="Z34" s="48"/>
      <c r="AA34" s="48"/>
      <c r="AB34" s="64"/>
      <c r="AC34" s="87">
        <v>4.5</v>
      </c>
      <c r="AD34" s="65" t="s">
        <v>428</v>
      </c>
      <c r="AE34" s="48"/>
      <c r="AF34" s="48"/>
      <c r="AG34" s="48"/>
      <c r="AH34" s="64"/>
      <c r="AI34" s="47">
        <v>8.5</v>
      </c>
      <c r="AJ34" s="48" t="s">
        <v>428</v>
      </c>
      <c r="AK34" s="48"/>
      <c r="AL34" s="48"/>
      <c r="AM34" s="64"/>
      <c r="AN34" s="64"/>
      <c r="AO34" s="48">
        <v>1.28</v>
      </c>
      <c r="AP34" s="48" t="s">
        <v>428</v>
      </c>
      <c r="AQ34" s="48"/>
      <c r="AR34" s="64"/>
      <c r="AS34" s="64"/>
      <c r="AT34" s="64"/>
      <c r="AU34" s="48"/>
      <c r="AV34" s="48"/>
      <c r="AW34" s="50" t="s">
        <v>996</v>
      </c>
      <c r="AX34" s="9"/>
      <c r="AY34" s="9"/>
      <c r="AZ34" s="9"/>
      <c r="BA34" s="93"/>
      <c r="BB34" s="64"/>
      <c r="BC34" s="64"/>
      <c r="BD34" s="64"/>
      <c r="BE34" s="64"/>
      <c r="BF34" s="64"/>
      <c r="BG34" s="64"/>
      <c r="BH34" s="64"/>
      <c r="BI34" s="9" t="s">
        <v>472</v>
      </c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9" t="s">
        <v>961</v>
      </c>
      <c r="BY34" s="3">
        <v>758</v>
      </c>
    </row>
    <row r="35" spans="1:77">
      <c r="A35" s="9" t="s">
        <v>477</v>
      </c>
      <c r="B35" s="47"/>
      <c r="C35" s="47" t="s">
        <v>479</v>
      </c>
      <c r="D35" s="9"/>
      <c r="E35" s="9"/>
      <c r="F35" s="47">
        <v>456</v>
      </c>
      <c r="G35" s="93"/>
      <c r="H35" s="93"/>
      <c r="I35" s="9"/>
      <c r="J35" s="9">
        <v>34</v>
      </c>
      <c r="K35" s="65"/>
      <c r="L35" s="65"/>
      <c r="M35" s="48"/>
      <c r="N35" s="64"/>
      <c r="O35" s="47">
        <v>1</v>
      </c>
      <c r="Q35" s="47"/>
      <c r="R35" s="47"/>
      <c r="S35" s="64"/>
      <c r="T35" s="48" t="s">
        <v>114</v>
      </c>
      <c r="U35" s="48"/>
      <c r="V35" s="48"/>
      <c r="W35" s="48"/>
      <c r="X35" s="64"/>
      <c r="Y35" s="48"/>
      <c r="Z35" s="48"/>
      <c r="AA35" s="48"/>
      <c r="AB35" s="64"/>
      <c r="AC35" s="89">
        <v>5.31</v>
      </c>
      <c r="AD35" s="65" t="s">
        <v>428</v>
      </c>
      <c r="AE35" s="48"/>
      <c r="AF35" s="48"/>
      <c r="AG35" s="48"/>
      <c r="AH35" s="64"/>
      <c r="AI35" s="47"/>
      <c r="AJ35" s="48"/>
      <c r="AK35" s="48"/>
      <c r="AL35" s="48"/>
      <c r="AM35" s="64"/>
      <c r="AN35" s="64"/>
      <c r="AO35" s="50"/>
      <c r="AP35" s="48"/>
      <c r="AQ35" s="48"/>
      <c r="AR35" s="64"/>
      <c r="AS35" s="64"/>
      <c r="AT35" s="64"/>
      <c r="AU35" s="48"/>
      <c r="AV35" s="48"/>
      <c r="AW35" s="50" t="s">
        <v>997</v>
      </c>
      <c r="AX35" s="9"/>
      <c r="AY35" s="9"/>
      <c r="AZ35" s="9"/>
      <c r="BA35" s="93"/>
      <c r="BB35" s="64"/>
      <c r="BC35" s="64"/>
      <c r="BD35" s="64"/>
      <c r="BE35" s="64"/>
      <c r="BF35" s="64"/>
      <c r="BG35" s="64"/>
      <c r="BH35" s="64"/>
      <c r="BI35" s="9" t="s">
        <v>471</v>
      </c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9" t="s">
        <v>961</v>
      </c>
      <c r="BY35" s="3">
        <v>764</v>
      </c>
    </row>
    <row r="36" spans="1:77">
      <c r="A36" s="9" t="s">
        <v>42</v>
      </c>
      <c r="B36" s="47" t="s">
        <v>999</v>
      </c>
      <c r="C36" s="47" t="s">
        <v>4</v>
      </c>
      <c r="D36" s="9"/>
      <c r="E36" s="9"/>
      <c r="F36" s="47"/>
      <c r="G36" s="93"/>
      <c r="H36" s="93"/>
      <c r="I36" s="9"/>
      <c r="J36" s="9">
        <v>18</v>
      </c>
      <c r="K36" s="93"/>
      <c r="L36" s="65"/>
      <c r="M36" s="48"/>
      <c r="N36" s="64"/>
      <c r="O36" s="47">
        <v>1</v>
      </c>
      <c r="Q36" s="47"/>
      <c r="R36" s="47"/>
      <c r="S36" s="64"/>
      <c r="T36" s="48" t="s">
        <v>114</v>
      </c>
      <c r="U36" s="47"/>
      <c r="V36" s="48"/>
      <c r="W36" s="48"/>
      <c r="X36" s="64"/>
      <c r="Y36" s="48"/>
      <c r="Z36" s="48"/>
      <c r="AA36" s="48"/>
      <c r="AB36" s="64"/>
      <c r="AC36" s="89">
        <v>1.1100000000000001</v>
      </c>
      <c r="AD36" s="66" t="s">
        <v>428</v>
      </c>
      <c r="AE36" s="48"/>
      <c r="AF36" s="48"/>
      <c r="AG36" s="48"/>
      <c r="AH36" s="64"/>
      <c r="AI36" s="47"/>
      <c r="AJ36" s="48"/>
      <c r="AK36" s="50"/>
      <c r="AL36" s="48"/>
      <c r="AM36" s="64"/>
      <c r="AN36" s="64"/>
      <c r="AO36" s="50">
        <v>0.99</v>
      </c>
      <c r="AP36" s="48">
        <v>0</v>
      </c>
      <c r="AQ36" s="50"/>
      <c r="AR36" s="64"/>
      <c r="AS36" s="64"/>
      <c r="AT36" s="64"/>
      <c r="AU36" s="50"/>
      <c r="AV36" s="50"/>
      <c r="AW36" s="50" t="s">
        <v>1000</v>
      </c>
      <c r="AX36" s="9"/>
      <c r="AY36" s="9"/>
      <c r="AZ36" s="64"/>
      <c r="BA36" s="93"/>
      <c r="BB36" s="64"/>
      <c r="BC36" s="64"/>
      <c r="BD36" s="64"/>
      <c r="BE36" s="64"/>
      <c r="BF36" s="64"/>
      <c r="BG36" s="64"/>
      <c r="BH36" s="64"/>
      <c r="BI36" s="9" t="s">
        <v>472</v>
      </c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9"/>
      <c r="BW36" s="64"/>
      <c r="BX36" s="9" t="s">
        <v>961</v>
      </c>
      <c r="BY36" s="3">
        <v>773</v>
      </c>
    </row>
    <row r="37" spans="1:77">
      <c r="A37" s="9" t="s">
        <v>998</v>
      </c>
      <c r="B37" s="47" t="s">
        <v>999</v>
      </c>
      <c r="C37" s="47" t="s">
        <v>4</v>
      </c>
      <c r="D37" s="9"/>
      <c r="E37" s="9"/>
      <c r="F37" s="47"/>
      <c r="G37" s="93"/>
      <c r="H37" s="93"/>
      <c r="I37" s="9"/>
      <c r="J37" s="9">
        <v>40</v>
      </c>
      <c r="K37" s="65"/>
      <c r="L37" s="65"/>
      <c r="M37" s="48"/>
      <c r="N37" s="64"/>
      <c r="O37" s="47">
        <v>1</v>
      </c>
      <c r="Q37" s="47"/>
      <c r="R37" s="47"/>
      <c r="S37" s="64"/>
      <c r="T37" s="48" t="s">
        <v>114</v>
      </c>
      <c r="U37" s="50"/>
      <c r="V37" s="48"/>
      <c r="W37" s="48"/>
      <c r="X37" s="64"/>
      <c r="Y37" s="48"/>
      <c r="Z37" s="48"/>
      <c r="AA37" s="48"/>
      <c r="AB37" s="64"/>
      <c r="AC37" s="89">
        <v>1.22</v>
      </c>
      <c r="AD37" s="66" t="s">
        <v>428</v>
      </c>
      <c r="AE37" s="48"/>
      <c r="AF37" s="48"/>
      <c r="AG37" s="48"/>
      <c r="AH37" s="64"/>
      <c r="AI37" s="47"/>
      <c r="AJ37" s="48"/>
      <c r="AK37" s="50"/>
      <c r="AL37" s="48"/>
      <c r="AM37" s="64"/>
      <c r="AN37" s="48"/>
      <c r="AO37" s="50">
        <v>1.1499999999999999</v>
      </c>
      <c r="AP37" s="48" t="s">
        <v>428</v>
      </c>
      <c r="AQ37" s="50"/>
      <c r="AR37" s="64"/>
      <c r="AS37" s="64"/>
      <c r="AT37" s="64"/>
      <c r="AU37" s="50"/>
      <c r="AV37" s="50"/>
      <c r="AW37" s="50" t="s">
        <v>1000</v>
      </c>
      <c r="AX37" s="9"/>
      <c r="AY37" s="9"/>
      <c r="AZ37" s="64"/>
      <c r="BA37" s="93"/>
      <c r="BB37" s="64"/>
      <c r="BC37" s="64"/>
      <c r="BD37" s="64"/>
      <c r="BE37" s="64"/>
      <c r="BF37" s="64"/>
      <c r="BG37" s="64"/>
      <c r="BH37" s="64"/>
      <c r="BI37" s="9" t="s">
        <v>472</v>
      </c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48"/>
      <c r="BV37" s="48"/>
      <c r="BW37" s="48"/>
      <c r="BX37" s="9" t="s">
        <v>961</v>
      </c>
      <c r="BY37" s="3">
        <v>770</v>
      </c>
    </row>
    <row r="38" spans="1:77">
      <c r="A38" s="9" t="s">
        <v>1001</v>
      </c>
      <c r="B38" s="47"/>
      <c r="C38" s="47" t="s">
        <v>776</v>
      </c>
      <c r="D38" s="47"/>
      <c r="E38" s="47"/>
      <c r="F38" s="47">
        <v>15</v>
      </c>
      <c r="G38" s="93"/>
      <c r="H38" s="93"/>
      <c r="I38" s="47"/>
      <c r="J38" s="47">
        <v>3</v>
      </c>
      <c r="K38" s="65"/>
      <c r="L38" s="65"/>
      <c r="M38" s="48"/>
      <c r="N38" s="48"/>
      <c r="O38" s="47"/>
      <c r="Q38" s="47"/>
      <c r="R38" s="47"/>
      <c r="S38" s="48"/>
      <c r="T38" s="48" t="s">
        <v>114</v>
      </c>
      <c r="U38" s="50"/>
      <c r="V38" s="48"/>
      <c r="W38" s="48"/>
      <c r="X38" s="48"/>
      <c r="Y38" s="48"/>
      <c r="Z38" s="48"/>
      <c r="AA38" s="48"/>
      <c r="AB38" s="48"/>
      <c r="AC38" s="123">
        <v>4.3999999999999997E-2</v>
      </c>
      <c r="AD38" s="66" t="s">
        <v>430</v>
      </c>
      <c r="AE38" s="48"/>
      <c r="AF38" s="48"/>
      <c r="AG38" s="48"/>
      <c r="AH38" s="48"/>
      <c r="AI38" s="47"/>
      <c r="AJ38" s="48"/>
      <c r="AK38" s="50"/>
      <c r="AL38" s="48"/>
      <c r="AM38" s="48"/>
      <c r="AN38" s="48"/>
      <c r="AO38" s="50"/>
      <c r="AP38" s="48"/>
      <c r="AQ38" s="50"/>
      <c r="AR38" s="48"/>
      <c r="AS38" s="48"/>
      <c r="AT38" s="48"/>
      <c r="AU38" s="50"/>
      <c r="AV38" s="50" t="s">
        <v>430</v>
      </c>
      <c r="AW38" s="50" t="s">
        <v>1002</v>
      </c>
      <c r="AX38" s="47"/>
      <c r="AY38" s="47"/>
      <c r="AZ38" s="48"/>
      <c r="BA38" s="93"/>
      <c r="BB38" s="48"/>
      <c r="BC38" s="48"/>
      <c r="BD38" s="48"/>
      <c r="BE38" s="48"/>
      <c r="BF38" s="48"/>
      <c r="BG38" s="48"/>
      <c r="BH38" s="48"/>
      <c r="BI38" s="9" t="s">
        <v>471</v>
      </c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64" t="s">
        <v>962</v>
      </c>
      <c r="BX38" s="9" t="s">
        <v>961</v>
      </c>
      <c r="BY38" s="3">
        <v>792</v>
      </c>
    </row>
    <row r="39" spans="1:77">
      <c r="A39" s="9" t="s">
        <v>102</v>
      </c>
      <c r="B39" s="47"/>
      <c r="C39" s="47" t="s">
        <v>103</v>
      </c>
      <c r="D39" s="9"/>
      <c r="E39" s="9"/>
      <c r="F39" s="47">
        <v>4</v>
      </c>
      <c r="G39" s="93"/>
      <c r="H39" s="93"/>
      <c r="I39" s="9"/>
      <c r="J39" s="9">
        <v>11</v>
      </c>
      <c r="K39" s="93"/>
      <c r="L39" s="65"/>
      <c r="M39" s="48"/>
      <c r="N39" s="48"/>
      <c r="O39" s="47">
        <v>1</v>
      </c>
      <c r="Q39" s="47"/>
      <c r="R39" s="47"/>
      <c r="S39" s="48"/>
      <c r="T39" s="48" t="s">
        <v>114</v>
      </c>
      <c r="U39" s="47"/>
      <c r="V39" s="48"/>
      <c r="W39" s="48"/>
      <c r="X39" s="64"/>
      <c r="Y39" s="48"/>
      <c r="Z39" s="48"/>
      <c r="AA39" s="48"/>
      <c r="AB39" s="64"/>
      <c r="AC39" s="87">
        <v>2.38</v>
      </c>
      <c r="AD39" s="66" t="s">
        <v>428</v>
      </c>
      <c r="AE39" s="48"/>
      <c r="AF39" s="48"/>
      <c r="AG39" s="48"/>
      <c r="AH39" s="64"/>
      <c r="AI39" s="113"/>
      <c r="AJ39" s="48"/>
      <c r="AK39" s="68"/>
      <c r="AL39" s="48"/>
      <c r="AM39" s="64"/>
      <c r="AN39" s="64"/>
      <c r="AO39" s="50">
        <v>1.17</v>
      </c>
      <c r="AP39" s="48" t="s">
        <v>428</v>
      </c>
      <c r="AQ39" s="48"/>
      <c r="AR39" s="64"/>
      <c r="AS39" s="64"/>
      <c r="AT39" s="64"/>
      <c r="AU39" s="50"/>
      <c r="AV39" s="50"/>
      <c r="AW39" s="50" t="s">
        <v>1003</v>
      </c>
      <c r="AX39" s="9"/>
      <c r="AY39" s="9"/>
      <c r="AZ39" s="64"/>
      <c r="BA39" s="93"/>
      <c r="BB39" s="64"/>
      <c r="BC39" s="64"/>
      <c r="BD39" s="64"/>
      <c r="BE39" s="64"/>
      <c r="BF39" s="64"/>
      <c r="BG39" s="64"/>
      <c r="BH39" s="64"/>
      <c r="BI39" s="9" t="s">
        <v>471</v>
      </c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9"/>
      <c r="BW39" s="64"/>
      <c r="BX39" s="9" t="s">
        <v>961</v>
      </c>
      <c r="BY39" s="3">
        <v>798</v>
      </c>
    </row>
    <row r="40" spans="1:77">
      <c r="A40" s="3"/>
      <c r="B40" s="3"/>
      <c r="C40" s="3"/>
      <c r="D40" s="52"/>
      <c r="E40" s="52"/>
      <c r="F40" s="54"/>
      <c r="G40" s="3"/>
      <c r="H40" s="3"/>
      <c r="I40" s="3"/>
      <c r="J40" s="54"/>
      <c r="O40" s="3"/>
      <c r="Q40" s="3"/>
      <c r="R40" s="3"/>
      <c r="S40" s="6"/>
      <c r="T40" s="48"/>
      <c r="AC40" s="84"/>
      <c r="AU40" s="6"/>
      <c r="AW40" s="11"/>
      <c r="AX40" s="53"/>
      <c r="AY40" s="53"/>
      <c r="AZ40" s="53"/>
      <c r="BA40" s="53"/>
      <c r="BI40" s="3"/>
      <c r="BV40" s="3"/>
      <c r="BX40" s="3"/>
      <c r="BY40" s="3"/>
    </row>
    <row r="41" spans="1:77">
      <c r="A41" s="3"/>
      <c r="B41" s="3"/>
      <c r="C41" s="3"/>
      <c r="D41" s="52"/>
      <c r="E41" s="52"/>
      <c r="F41" s="54"/>
      <c r="G41" s="3"/>
      <c r="H41" s="3"/>
      <c r="I41" s="3"/>
      <c r="J41" s="54"/>
      <c r="O41" s="3"/>
      <c r="Q41" s="3"/>
      <c r="R41" s="3"/>
      <c r="S41" s="6"/>
      <c r="T41" s="48"/>
      <c r="AC41" s="84"/>
      <c r="AD41" s="12"/>
      <c r="AI41" s="12"/>
      <c r="AK41" s="12"/>
      <c r="AO41" s="12"/>
      <c r="AQ41" s="12"/>
      <c r="AU41" s="6"/>
      <c r="AV41" s="12"/>
      <c r="AW41" s="11"/>
      <c r="AX41" s="53"/>
      <c r="AY41" s="53"/>
      <c r="AZ41" s="53"/>
      <c r="BA41" s="53"/>
      <c r="BI41" s="3"/>
      <c r="BV41" s="3"/>
      <c r="BX41" s="3"/>
      <c r="BY41" s="3"/>
    </row>
    <row r="42" spans="1:77" s="3" customFormat="1">
      <c r="D42" s="52"/>
      <c r="E42" s="52"/>
      <c r="F42" s="54"/>
      <c r="J42" s="54"/>
      <c r="P42" s="54"/>
      <c r="T42" s="47"/>
      <c r="AC42" s="84"/>
      <c r="AD42" s="47"/>
      <c r="AJ42" s="47"/>
      <c r="AW42" s="11"/>
      <c r="BH42" s="47"/>
    </row>
    <row r="43" spans="1:77">
      <c r="A43" s="3"/>
      <c r="B43" s="3"/>
      <c r="C43" s="3"/>
      <c r="D43" s="52"/>
      <c r="E43" s="52"/>
      <c r="F43" s="54"/>
      <c r="G43" s="3"/>
      <c r="H43" s="3"/>
      <c r="I43" s="3"/>
      <c r="J43" s="54"/>
      <c r="O43" s="3"/>
      <c r="Q43" s="3"/>
      <c r="R43" s="6"/>
      <c r="T43" s="48"/>
      <c r="U43" s="12"/>
      <c r="AD43" s="12"/>
      <c r="AI43" s="11"/>
      <c r="AK43" s="12"/>
      <c r="AO43" s="12"/>
      <c r="AQ43" s="12"/>
      <c r="AV43" s="12"/>
      <c r="AW43" s="11"/>
      <c r="AX43" s="6"/>
      <c r="AY43" s="6"/>
      <c r="AZ43" s="6"/>
      <c r="BA43" s="3"/>
      <c r="BI43" s="3"/>
      <c r="BV43" s="6"/>
      <c r="BX43" s="3"/>
      <c r="BY43" s="3"/>
    </row>
    <row r="44" spans="1:77">
      <c r="A44" s="3"/>
      <c r="B44" s="3"/>
      <c r="C44" s="3"/>
      <c r="D44" s="52"/>
      <c r="E44" s="52"/>
      <c r="F44" s="54"/>
      <c r="G44" s="3"/>
      <c r="H44" s="3"/>
      <c r="I44" s="3"/>
      <c r="J44" s="54"/>
      <c r="O44" s="3"/>
      <c r="Q44" s="3"/>
      <c r="R44" s="6"/>
      <c r="T44" s="50"/>
      <c r="U44" s="69"/>
      <c r="AC44" s="84"/>
      <c r="AD44" s="12"/>
      <c r="AI44" s="12"/>
      <c r="AK44" s="12"/>
      <c r="AO44" s="12"/>
      <c r="AQ44" s="12"/>
      <c r="AU44" s="12"/>
      <c r="AV44" s="12"/>
      <c r="AW44" s="11"/>
      <c r="AX44" s="6"/>
      <c r="AY44" s="6"/>
      <c r="AZ44" s="6"/>
      <c r="BA44" s="3"/>
      <c r="BI44" s="3"/>
      <c r="BV44" s="6"/>
      <c r="BX44" s="3"/>
      <c r="BY44" s="3"/>
    </row>
    <row r="45" spans="1:77">
      <c r="A45" s="3"/>
      <c r="B45" s="3"/>
      <c r="C45" s="3"/>
      <c r="D45" s="52"/>
      <c r="E45" s="52"/>
      <c r="F45" s="54"/>
      <c r="G45" s="3"/>
      <c r="H45" s="3"/>
      <c r="I45" s="3"/>
      <c r="J45" s="54"/>
      <c r="O45" s="3"/>
      <c r="Q45" s="3"/>
      <c r="R45" s="6"/>
      <c r="T45" s="48"/>
      <c r="U45" s="12"/>
      <c r="AC45" s="84"/>
      <c r="AD45" s="12"/>
      <c r="AK45" s="12"/>
      <c r="AO45" s="12"/>
      <c r="AQ45" s="12"/>
      <c r="AU45" s="12"/>
      <c r="AV45" s="12"/>
      <c r="AW45" s="11"/>
      <c r="AX45" s="6"/>
      <c r="AY45" s="6"/>
      <c r="AZ45" s="6"/>
      <c r="BA45" s="3"/>
      <c r="BI45" s="3"/>
      <c r="BV45" s="6"/>
      <c r="BX45" s="3"/>
      <c r="BY45" s="3"/>
    </row>
    <row r="46" spans="1:77">
      <c r="A46" s="3"/>
      <c r="B46" s="3"/>
      <c r="C46" s="3"/>
      <c r="D46" s="52"/>
      <c r="E46" s="52"/>
      <c r="F46" s="54"/>
      <c r="G46" s="3"/>
      <c r="H46" s="3"/>
      <c r="I46" s="3"/>
      <c r="J46" s="54"/>
      <c r="O46" s="53"/>
      <c r="Q46" s="3"/>
      <c r="R46" s="6"/>
      <c r="S46" s="6"/>
      <c r="T46" s="48"/>
      <c r="U46" s="12"/>
      <c r="AC46" s="85"/>
      <c r="AI46" s="11"/>
      <c r="AO46" s="6"/>
      <c r="AW46" s="11"/>
      <c r="AX46" s="6"/>
      <c r="AY46" s="6"/>
      <c r="AZ46" s="6"/>
      <c r="BA46" s="3"/>
      <c r="BI46" s="3"/>
      <c r="BV46" s="6"/>
      <c r="BX46" s="3"/>
      <c r="BY46" s="3"/>
    </row>
    <row r="47" spans="1:77" s="53" customFormat="1">
      <c r="A47" s="3"/>
      <c r="B47" s="3"/>
      <c r="C47" s="3"/>
      <c r="D47" s="52"/>
      <c r="E47" s="52"/>
      <c r="F47" s="54"/>
      <c r="G47" s="3"/>
      <c r="H47" s="3"/>
      <c r="I47" s="3"/>
      <c r="J47" s="54"/>
      <c r="P47" s="56"/>
      <c r="Q47" s="3"/>
      <c r="R47" s="3"/>
      <c r="S47" s="3"/>
      <c r="T47" s="48"/>
      <c r="U47" s="12"/>
      <c r="AC47" s="90"/>
      <c r="AD47" s="48"/>
      <c r="AJ47" s="48"/>
      <c r="AO47" s="3"/>
      <c r="AX47" s="3"/>
      <c r="AY47" s="3"/>
      <c r="AZ47" s="3"/>
      <c r="BA47" s="3"/>
      <c r="BH47" s="48"/>
      <c r="BI47" s="3"/>
      <c r="BV47" s="6"/>
      <c r="BX47" s="3"/>
      <c r="BY47" s="3"/>
    </row>
    <row r="48" spans="1:77" s="53" customFormat="1">
      <c r="A48" s="3"/>
      <c r="B48" s="3"/>
      <c r="C48" s="3"/>
      <c r="D48" s="52"/>
      <c r="E48" s="52"/>
      <c r="F48" s="54"/>
      <c r="G48" s="3"/>
      <c r="H48" s="3"/>
      <c r="I48" s="3"/>
      <c r="J48" s="54"/>
      <c r="P48" s="56"/>
      <c r="Q48" s="3"/>
      <c r="R48" s="3"/>
      <c r="S48" s="3"/>
      <c r="T48" s="48"/>
      <c r="U48" s="11"/>
      <c r="AC48" s="88"/>
      <c r="AD48" s="48"/>
      <c r="AJ48" s="48"/>
      <c r="AO48" s="3"/>
      <c r="AW48" s="11"/>
      <c r="AX48" s="3"/>
      <c r="AY48" s="3"/>
      <c r="AZ48" s="3"/>
      <c r="BA48" s="3"/>
      <c r="BH48" s="48"/>
      <c r="BI48" s="3"/>
      <c r="BV48" s="3"/>
      <c r="BX48" s="3"/>
      <c r="BY48" s="3"/>
    </row>
    <row r="49" spans="1:77" s="6" customFormat="1">
      <c r="A49" s="82"/>
      <c r="B49" s="3"/>
      <c r="C49" s="3"/>
      <c r="D49" s="52"/>
      <c r="E49" s="52"/>
      <c r="F49" s="54"/>
      <c r="G49" s="3"/>
      <c r="H49" s="3"/>
      <c r="I49" s="3"/>
      <c r="J49" s="54"/>
      <c r="O49" s="3"/>
      <c r="P49" s="54"/>
      <c r="Q49" s="3"/>
      <c r="R49" s="3"/>
      <c r="S49" s="3"/>
      <c r="T49" s="50"/>
      <c r="AC49" s="84"/>
      <c r="AO49" s="3"/>
      <c r="AW49" s="11"/>
      <c r="BA49" s="3"/>
      <c r="BI49" s="3"/>
      <c r="BX49" s="3"/>
      <c r="BY49" s="3"/>
    </row>
    <row r="50" spans="1:77">
      <c r="A50" s="111"/>
      <c r="B50" s="3"/>
      <c r="C50" s="3"/>
      <c r="D50" s="52"/>
      <c r="E50" s="52"/>
      <c r="F50" s="54"/>
      <c r="G50" s="3"/>
      <c r="H50" s="3"/>
      <c r="I50" s="3"/>
      <c r="J50" s="54"/>
      <c r="O50" s="3"/>
      <c r="Q50" s="3"/>
      <c r="R50" s="3"/>
      <c r="S50" s="3"/>
      <c r="T50" s="48"/>
      <c r="U50" s="12"/>
      <c r="AC50" s="84"/>
      <c r="AI50" s="6"/>
      <c r="AO50" s="3"/>
      <c r="AW50" s="11"/>
      <c r="BA50" s="3"/>
      <c r="BI50" s="3"/>
      <c r="BV50" s="6"/>
      <c r="BX50" s="3"/>
      <c r="BY50" s="3"/>
    </row>
    <row r="51" spans="1:77" s="53" customFormat="1">
      <c r="A51" s="111"/>
      <c r="B51" s="3"/>
      <c r="C51" s="3"/>
      <c r="D51" s="52"/>
      <c r="E51" s="52"/>
      <c r="F51" s="54"/>
      <c r="G51" s="3"/>
      <c r="H51" s="3"/>
      <c r="I51" s="3"/>
      <c r="J51" s="54"/>
      <c r="O51" s="3"/>
      <c r="P51" s="56"/>
      <c r="Q51" s="3"/>
      <c r="R51" s="3"/>
      <c r="S51" s="3"/>
      <c r="T51" s="48"/>
      <c r="U51"/>
      <c r="AC51" s="84"/>
      <c r="AD51" s="50"/>
      <c r="AI51" s="3"/>
      <c r="AJ51" s="48"/>
      <c r="AK51" s="11"/>
      <c r="AO51" s="3"/>
      <c r="AQ51" s="11"/>
      <c r="AU51" s="11"/>
      <c r="AV51" s="11"/>
      <c r="AW51" s="11"/>
      <c r="BA51" s="3"/>
      <c r="BH51" s="48"/>
      <c r="BI51" s="3"/>
      <c r="BV51" s="6"/>
      <c r="BX51" s="3"/>
      <c r="BY51" s="3"/>
    </row>
    <row r="52" spans="1:77" s="6" customFormat="1">
      <c r="A52" s="11"/>
      <c r="B52" s="3"/>
      <c r="C52" s="3"/>
      <c r="D52" s="52"/>
      <c r="E52" s="52"/>
      <c r="F52" s="54"/>
      <c r="G52" s="3"/>
      <c r="H52" s="3"/>
      <c r="I52" s="3"/>
      <c r="J52" s="54"/>
      <c r="P52" s="54"/>
      <c r="Q52" s="10"/>
      <c r="R52" s="3"/>
      <c r="S52" s="3"/>
      <c r="T52" s="48"/>
      <c r="U52" s="53"/>
      <c r="X52" s="3"/>
      <c r="AC52" s="84"/>
      <c r="AW52" s="11"/>
      <c r="BA52" s="3"/>
      <c r="BI52" s="3"/>
      <c r="BV52" s="3"/>
      <c r="BX52" s="3"/>
      <c r="BY52" s="3"/>
    </row>
    <row r="53" spans="1:77">
      <c r="A53" s="11"/>
      <c r="B53" s="3"/>
      <c r="C53" s="3"/>
      <c r="D53" s="52"/>
      <c r="E53" s="52"/>
      <c r="F53" s="54"/>
      <c r="G53" s="3"/>
      <c r="H53" s="3"/>
      <c r="I53" s="3"/>
      <c r="J53" s="54"/>
      <c r="O53" s="3"/>
      <c r="Q53" s="3"/>
      <c r="R53" s="3"/>
      <c r="S53" s="6"/>
      <c r="T53" s="48"/>
      <c r="AC53" s="84"/>
      <c r="AI53" s="12"/>
      <c r="AO53" s="6"/>
      <c r="AW53" s="11"/>
      <c r="BA53" s="3"/>
      <c r="BI53" s="3"/>
      <c r="BV53" s="3"/>
      <c r="BX53" s="3"/>
      <c r="BY53" s="3"/>
    </row>
    <row r="54" spans="1:77">
      <c r="A54" s="11"/>
      <c r="B54" s="3"/>
      <c r="C54" s="3"/>
      <c r="D54" s="52"/>
      <c r="E54" s="52"/>
      <c r="F54" s="54"/>
      <c r="G54" s="3"/>
      <c r="H54" s="3"/>
      <c r="I54" s="3"/>
      <c r="J54" s="54"/>
      <c r="K54" s="53"/>
      <c r="L54" s="53"/>
      <c r="M54" s="53"/>
      <c r="N54" s="53"/>
      <c r="O54" s="3"/>
      <c r="Q54" s="3"/>
      <c r="R54" s="6"/>
      <c r="S54" s="6"/>
      <c r="T54" s="48"/>
      <c r="U54" s="12"/>
      <c r="AC54" s="84"/>
      <c r="AD54" s="12"/>
      <c r="AI54" s="11"/>
      <c r="AK54" s="12"/>
      <c r="AO54" s="6"/>
      <c r="AQ54" s="12"/>
      <c r="AU54" s="12"/>
      <c r="AV54" s="12"/>
      <c r="AW54" s="11"/>
      <c r="BA54" s="3"/>
      <c r="BI54" s="3"/>
      <c r="BV54" s="3"/>
      <c r="BX54" s="3"/>
      <c r="BY54" s="3"/>
    </row>
    <row r="55" spans="1:77" s="6" customFormat="1">
      <c r="A55" s="11"/>
      <c r="B55" s="3"/>
      <c r="C55" s="3"/>
      <c r="D55" s="52"/>
      <c r="E55" s="52"/>
      <c r="F55" s="54"/>
      <c r="G55" s="3"/>
      <c r="H55" s="3"/>
      <c r="I55" s="3"/>
      <c r="J55" s="54"/>
      <c r="O55" s="3"/>
      <c r="P55" s="54"/>
      <c r="Q55" s="3"/>
      <c r="T55" s="48"/>
      <c r="AC55" s="84"/>
      <c r="AI55" s="3"/>
      <c r="AW55" s="11"/>
      <c r="BA55" s="3"/>
      <c r="BI55" s="3"/>
      <c r="BX55" s="3"/>
      <c r="BY55" s="3"/>
    </row>
    <row r="56" spans="1:77">
      <c r="A56" s="11"/>
      <c r="B56" s="3"/>
      <c r="C56" s="3"/>
      <c r="D56" s="52"/>
      <c r="E56" s="52"/>
      <c r="F56" s="54"/>
      <c r="G56" s="3"/>
      <c r="H56" s="3"/>
      <c r="I56" s="53"/>
      <c r="J56" s="56"/>
      <c r="O56" s="3"/>
      <c r="Q56" s="3"/>
      <c r="R56" s="3"/>
      <c r="S56" s="53"/>
      <c r="T56" s="48"/>
      <c r="U56" s="12"/>
      <c r="AC56" s="85"/>
      <c r="AI56" s="53"/>
      <c r="AU56" s="12"/>
      <c r="AW56" s="11"/>
      <c r="BA56" s="3"/>
      <c r="BI56" s="3"/>
      <c r="BV56" s="6"/>
      <c r="BX56" s="3"/>
      <c r="BY56" s="3"/>
    </row>
    <row r="57" spans="1:77">
      <c r="A57" s="11"/>
      <c r="B57" s="3"/>
      <c r="C57" s="3"/>
      <c r="D57" s="52"/>
      <c r="E57" s="52"/>
      <c r="F57" s="54"/>
      <c r="G57" s="3"/>
      <c r="H57" s="3"/>
      <c r="I57" s="53"/>
      <c r="J57" s="56"/>
      <c r="O57" s="3"/>
      <c r="Q57" s="3"/>
      <c r="R57" s="6"/>
      <c r="T57" s="48"/>
      <c r="U57" s="12"/>
      <c r="AC57" s="84"/>
      <c r="AD57" s="12"/>
      <c r="AI57" s="11"/>
      <c r="AK57" s="12"/>
      <c r="AQ57" s="12"/>
      <c r="AU57" s="12"/>
      <c r="AV57" s="12"/>
      <c r="AW57" s="11"/>
      <c r="BA57" s="3"/>
      <c r="BI57" s="3"/>
      <c r="BV57" s="6"/>
      <c r="BX57" s="3"/>
      <c r="BY57" s="3"/>
    </row>
    <row r="58" spans="1:77">
      <c r="A58" s="11"/>
      <c r="B58" s="3"/>
      <c r="C58" s="3"/>
      <c r="D58" s="52"/>
      <c r="E58" s="52"/>
      <c r="F58" s="54"/>
      <c r="G58" s="3"/>
      <c r="H58" s="3"/>
      <c r="I58" s="53"/>
      <c r="J58" s="56"/>
      <c r="O58" s="3"/>
      <c r="Q58" s="3"/>
      <c r="T58" s="48"/>
      <c r="U58" s="12"/>
      <c r="AC58" s="2"/>
      <c r="AD58" s="12"/>
      <c r="AI58" s="53"/>
      <c r="AK58" s="12"/>
      <c r="AO58" s="12"/>
      <c r="AU58" s="12"/>
      <c r="AV58" s="12"/>
      <c r="AW58" s="11"/>
      <c r="BA58" s="3"/>
      <c r="BI58" s="3"/>
      <c r="BV58" s="6"/>
      <c r="BX58" s="3"/>
      <c r="BY58" s="3"/>
    </row>
    <row r="59" spans="1:77">
      <c r="A59" s="11"/>
      <c r="B59" s="3"/>
      <c r="C59" s="3"/>
      <c r="D59" s="52"/>
      <c r="E59" s="52"/>
      <c r="F59" s="54"/>
      <c r="G59" s="3"/>
      <c r="H59" s="3"/>
      <c r="I59" s="53"/>
      <c r="J59" s="56"/>
      <c r="O59" s="53"/>
      <c r="Q59" s="3"/>
      <c r="T59" s="50"/>
      <c r="U59" s="3"/>
      <c r="AC59" s="90"/>
      <c r="AI59" s="12"/>
      <c r="AO59" s="6"/>
      <c r="AU59" s="12"/>
      <c r="AW59" s="11"/>
      <c r="BA59" s="3"/>
      <c r="BI59" s="3"/>
      <c r="BV59" s="3"/>
      <c r="BX59" s="3"/>
      <c r="BY59" s="3"/>
    </row>
    <row r="60" spans="1:77">
      <c r="A60" s="11"/>
      <c r="B60" s="3"/>
      <c r="C60" s="3"/>
      <c r="D60" s="52"/>
      <c r="E60" s="52"/>
      <c r="F60" s="54"/>
      <c r="G60" s="3"/>
      <c r="H60" s="3"/>
      <c r="I60" s="53"/>
      <c r="J60" s="56"/>
      <c r="O60" s="53"/>
      <c r="Q60" s="3"/>
      <c r="T60" s="48"/>
      <c r="U60" s="12"/>
      <c r="AO60" s="6"/>
      <c r="AU60" s="53"/>
      <c r="AW60" s="11"/>
      <c r="BA60" s="3"/>
      <c r="BI60" s="3"/>
      <c r="BV60" s="6"/>
      <c r="BX60" s="3"/>
      <c r="BY60" s="3"/>
    </row>
    <row r="61" spans="1:77">
      <c r="A61" s="11"/>
      <c r="B61" s="3"/>
      <c r="C61" s="3"/>
      <c r="D61" s="52"/>
      <c r="E61" s="52"/>
      <c r="F61" s="54"/>
      <c r="G61" s="3"/>
      <c r="H61" s="3"/>
      <c r="I61" s="11"/>
      <c r="J61" s="56"/>
      <c r="O61" s="53"/>
      <c r="Q61" s="3"/>
      <c r="T61" s="48"/>
      <c r="U61" s="12"/>
      <c r="AC61" s="88"/>
      <c r="AD61" s="12"/>
      <c r="AK61" s="12"/>
      <c r="AO61" s="6"/>
      <c r="AQ61" s="12"/>
      <c r="AU61" s="12"/>
      <c r="AV61" s="12"/>
      <c r="AW61" s="11"/>
      <c r="BA61" s="3"/>
      <c r="BI61" s="3"/>
      <c r="BV61" s="6"/>
      <c r="BX61" s="3"/>
      <c r="BY61" s="3"/>
    </row>
    <row r="62" spans="1:77" s="6" customFormat="1">
      <c r="A62" s="11"/>
      <c r="B62" s="3"/>
      <c r="C62" s="3"/>
      <c r="D62" s="52"/>
      <c r="E62" s="52"/>
      <c r="F62" s="54"/>
      <c r="G62" s="3"/>
      <c r="H62" s="3"/>
      <c r="I62" s="3"/>
      <c r="J62" s="54"/>
      <c r="P62" s="54"/>
      <c r="Q62" s="3"/>
      <c r="T62" s="50"/>
      <c r="U62" s="3"/>
      <c r="AC62" s="84"/>
      <c r="AW62" s="11"/>
      <c r="BA62" s="3"/>
      <c r="BI62" s="3"/>
      <c r="BV62" s="3"/>
      <c r="BX62" s="3"/>
      <c r="BY62" s="3"/>
    </row>
    <row r="63" spans="1:77">
      <c r="A63" s="11"/>
      <c r="B63" s="3"/>
      <c r="C63" s="3"/>
      <c r="D63" s="52"/>
      <c r="E63" s="52"/>
      <c r="F63" s="54"/>
      <c r="G63" s="3"/>
      <c r="H63" s="3"/>
      <c r="I63" s="3"/>
      <c r="J63" s="54"/>
      <c r="O63" s="12"/>
      <c r="Q63" s="10"/>
      <c r="R63" s="3"/>
      <c r="S63" s="3"/>
      <c r="T63" s="48"/>
      <c r="U63" s="12"/>
      <c r="X63" s="53"/>
      <c r="AC63" s="84"/>
      <c r="AD63" s="12"/>
      <c r="AK63" s="12"/>
      <c r="AO63" s="12"/>
      <c r="AQ63" s="12"/>
      <c r="AU63" s="12"/>
      <c r="AV63" s="12"/>
      <c r="AW63" s="11"/>
      <c r="BA63" s="3"/>
      <c r="BI63" s="3"/>
      <c r="BV63" s="3"/>
      <c r="BX63" s="3"/>
      <c r="BY63" s="3"/>
    </row>
    <row r="64" spans="1:77">
      <c r="A64" s="11"/>
      <c r="B64" s="3"/>
      <c r="C64" s="3"/>
      <c r="D64" s="52"/>
      <c r="E64" s="52"/>
      <c r="F64" s="54"/>
      <c r="G64" s="3"/>
      <c r="H64" s="3"/>
      <c r="I64" s="3"/>
      <c r="J64" s="54"/>
      <c r="O64" s="11"/>
      <c r="Q64" s="3"/>
      <c r="R64" s="3"/>
      <c r="S64" s="6"/>
      <c r="T64" s="48"/>
      <c r="U64" s="12"/>
      <c r="AC64" s="84"/>
      <c r="AW64" s="53"/>
      <c r="BA64" s="3"/>
      <c r="BI64" s="3"/>
      <c r="BV64" s="3"/>
      <c r="BX64" s="3"/>
      <c r="BY64" s="3"/>
    </row>
    <row r="65" spans="1:77" s="6" customFormat="1">
      <c r="A65" s="3"/>
      <c r="B65" s="3"/>
      <c r="C65" s="3"/>
      <c r="D65" s="52"/>
      <c r="E65" s="52"/>
      <c r="F65" s="54"/>
      <c r="G65" s="3"/>
      <c r="H65" s="3"/>
      <c r="I65" s="3"/>
      <c r="J65" s="54"/>
      <c r="K65" s="3"/>
      <c r="L65" s="3"/>
      <c r="M65" s="3"/>
      <c r="N65" s="3"/>
      <c r="O65" s="3"/>
      <c r="P65" s="54"/>
      <c r="Q65" s="3"/>
      <c r="T65" s="47"/>
      <c r="AC65" s="84"/>
      <c r="AI65" s="3"/>
      <c r="AW65" s="11"/>
      <c r="BA65" s="3"/>
      <c r="BI65" s="3"/>
      <c r="BV65" s="3"/>
      <c r="BX65" s="3"/>
      <c r="BY65" s="3"/>
    </row>
    <row r="66" spans="1:77">
      <c r="A66" s="3"/>
      <c r="B66" s="3"/>
      <c r="C66" s="3"/>
      <c r="D66" s="52"/>
      <c r="E66" s="52"/>
      <c r="F66" s="54"/>
      <c r="G66" s="3"/>
      <c r="H66" s="3"/>
      <c r="I66" s="3"/>
      <c r="J66" s="54"/>
      <c r="O66" s="3"/>
      <c r="Q66" s="3"/>
      <c r="R66" s="6"/>
      <c r="T66" s="48"/>
      <c r="U66" s="12"/>
      <c r="AC66" s="88"/>
      <c r="AD66" s="12"/>
      <c r="AI66" s="11"/>
      <c r="AK66" s="12"/>
      <c r="AO66" s="12"/>
      <c r="AQ66" s="12"/>
      <c r="AU66" s="12"/>
      <c r="AV66" s="12"/>
      <c r="AW66" s="11"/>
      <c r="AX66" s="6"/>
      <c r="AY66" s="6"/>
      <c r="AZ66" s="6"/>
      <c r="BA66" s="3"/>
      <c r="BI66" s="3"/>
      <c r="BV66" s="6"/>
      <c r="BX66" s="3"/>
      <c r="BY66" s="3"/>
    </row>
    <row r="67" spans="1:77">
      <c r="A67" s="3"/>
      <c r="B67" s="3"/>
      <c r="C67" s="3"/>
      <c r="D67" s="52"/>
      <c r="E67" s="52"/>
      <c r="F67" s="54"/>
      <c r="G67" s="3"/>
      <c r="H67" s="3"/>
      <c r="I67" s="3"/>
      <c r="J67" s="54"/>
      <c r="O67" s="53"/>
      <c r="Q67" s="3"/>
      <c r="R67" s="3"/>
      <c r="S67" s="53"/>
      <c r="T67" s="48"/>
      <c r="U67" s="69"/>
      <c r="AC67" s="2"/>
      <c r="AI67" s="11"/>
      <c r="AW67" s="53"/>
      <c r="AX67" s="6"/>
      <c r="AY67" s="6"/>
      <c r="AZ67" s="6"/>
      <c r="BA67" s="3"/>
      <c r="BI67" s="3"/>
      <c r="BV67" s="6"/>
      <c r="BX67" s="3"/>
      <c r="BY67" s="3"/>
    </row>
    <row r="68" spans="1:77">
      <c r="A68" s="3"/>
      <c r="B68" s="3"/>
      <c r="C68" s="3"/>
      <c r="D68" s="52"/>
      <c r="E68" s="52"/>
      <c r="F68" s="54"/>
      <c r="G68" s="3"/>
      <c r="H68" s="3"/>
      <c r="I68" s="3"/>
      <c r="J68" s="54"/>
      <c r="O68" s="53"/>
      <c r="Q68" s="3"/>
      <c r="R68" s="6"/>
      <c r="T68" s="48"/>
      <c r="U68" s="12"/>
      <c r="AC68" s="84"/>
      <c r="AI68" s="11"/>
      <c r="AO68" s="12"/>
      <c r="AQ68" s="12"/>
      <c r="AV68" s="12"/>
      <c r="AW68" s="11"/>
      <c r="AX68" s="6"/>
      <c r="AY68" s="6"/>
      <c r="AZ68" s="6"/>
      <c r="BA68" s="3"/>
      <c r="BI68" s="3"/>
      <c r="BV68" s="6"/>
      <c r="BX68" s="3"/>
      <c r="BY68" s="3"/>
    </row>
    <row r="69" spans="1:77" s="6" customFormat="1">
      <c r="A69" s="3"/>
      <c r="B69" s="3"/>
      <c r="C69" s="3"/>
      <c r="D69" s="52"/>
      <c r="E69" s="52"/>
      <c r="F69" s="71"/>
      <c r="G69" s="3"/>
      <c r="H69" s="3"/>
      <c r="I69" s="3"/>
      <c r="J69" s="54"/>
      <c r="O69" s="3"/>
      <c r="P69" s="54"/>
      <c r="Q69" s="3"/>
      <c r="T69" s="47"/>
      <c r="AC69" s="2"/>
      <c r="AI69" s="3"/>
      <c r="AW69" s="11"/>
      <c r="BA69" s="3"/>
      <c r="BI69" s="3"/>
      <c r="BX69" s="3"/>
      <c r="BY69" s="3"/>
    </row>
    <row r="70" spans="1:77">
      <c r="A70" s="3"/>
      <c r="B70" s="3"/>
      <c r="C70" s="3"/>
      <c r="D70" s="52"/>
      <c r="E70" s="52"/>
      <c r="F70" s="71"/>
      <c r="G70" s="3"/>
      <c r="H70" s="3"/>
      <c r="I70" s="3"/>
      <c r="J70" s="54"/>
      <c r="O70" s="3"/>
      <c r="Q70" s="3"/>
      <c r="R70" s="6"/>
      <c r="T70" s="48"/>
      <c r="AC70" s="90"/>
      <c r="AW70" s="11"/>
      <c r="AX70" s="6"/>
      <c r="AY70" s="6"/>
      <c r="AZ70" s="6"/>
      <c r="BA70" s="3"/>
      <c r="BI70" s="3"/>
      <c r="BV70" s="6"/>
      <c r="BX70" s="3"/>
      <c r="BY70" s="3"/>
    </row>
    <row r="71" spans="1:77">
      <c r="A71" s="3"/>
      <c r="B71" s="3"/>
      <c r="C71" s="3"/>
      <c r="D71" s="52"/>
      <c r="E71" s="52"/>
      <c r="F71" s="71"/>
      <c r="G71" s="3"/>
      <c r="H71" s="3"/>
      <c r="I71" s="3"/>
      <c r="J71" s="54"/>
      <c r="O71" s="53"/>
      <c r="Q71" s="3"/>
      <c r="R71" s="3"/>
      <c r="T71" s="50"/>
      <c r="U71" s="62"/>
      <c r="AC71" s="2"/>
      <c r="AD71" s="12"/>
      <c r="AK71" s="12"/>
      <c r="AO71" s="12"/>
      <c r="AQ71" s="12"/>
      <c r="AU71" s="12"/>
      <c r="AV71" s="12"/>
      <c r="AW71" s="11"/>
      <c r="AX71" s="6"/>
      <c r="AY71" s="6"/>
      <c r="AZ71" s="6"/>
      <c r="BA71" s="3"/>
      <c r="BI71" s="3"/>
      <c r="BV71" s="3"/>
      <c r="BX71" s="3"/>
      <c r="BY71" s="3"/>
    </row>
    <row r="72" spans="1:77">
      <c r="A72" s="53"/>
      <c r="B72" s="3"/>
      <c r="C72" s="3"/>
      <c r="D72" s="52"/>
      <c r="E72" s="52"/>
      <c r="F72" s="71"/>
      <c r="G72" s="3"/>
      <c r="H72" s="3"/>
      <c r="I72" s="3"/>
      <c r="J72" s="54"/>
      <c r="O72" s="53"/>
      <c r="Q72" s="3"/>
      <c r="R72" s="6"/>
      <c r="T72" s="48"/>
      <c r="U72" s="12"/>
      <c r="AC72" s="2"/>
      <c r="AD72" s="12"/>
      <c r="AI72" s="12"/>
      <c r="AK72" s="12"/>
      <c r="AO72" s="12"/>
      <c r="AQ72" s="12"/>
      <c r="AU72" s="11"/>
      <c r="AV72" s="12"/>
      <c r="AW72" s="11"/>
      <c r="AX72" s="6"/>
      <c r="AY72" s="6"/>
      <c r="AZ72" s="6"/>
      <c r="BA72" s="3"/>
      <c r="BI72" s="3"/>
      <c r="BV72" s="6"/>
      <c r="BX72" s="3"/>
      <c r="BY72" s="3"/>
    </row>
    <row r="73" spans="1:77" s="3" customFormat="1">
      <c r="A73" s="53"/>
      <c r="D73" s="52"/>
      <c r="E73" s="52"/>
      <c r="F73" s="71"/>
      <c r="J73" s="54"/>
      <c r="P73" s="54"/>
      <c r="Q73" s="10"/>
      <c r="T73" s="48"/>
      <c r="U73" s="53"/>
      <c r="AC73" s="84"/>
      <c r="AD73" s="47"/>
      <c r="AJ73" s="47"/>
      <c r="AW73" s="11"/>
      <c r="BH73" s="47"/>
    </row>
    <row r="74" spans="1:77" s="53" customFormat="1">
      <c r="B74" s="3"/>
      <c r="C74" s="3"/>
      <c r="D74" s="52"/>
      <c r="E74" s="52"/>
      <c r="F74" s="71"/>
      <c r="G74" s="3"/>
      <c r="H74" s="3"/>
      <c r="I74" s="3"/>
      <c r="J74" s="54"/>
      <c r="O74" s="3"/>
      <c r="P74" s="56"/>
      <c r="Q74" s="3"/>
      <c r="R74" s="3"/>
      <c r="S74" s="3"/>
      <c r="T74" s="48"/>
      <c r="U74" s="11"/>
      <c r="AC74" s="84"/>
      <c r="AD74" s="50"/>
      <c r="AJ74" s="48"/>
      <c r="AK74" s="11"/>
      <c r="AO74" s="3"/>
      <c r="AQ74" s="11"/>
      <c r="AU74" s="11"/>
      <c r="AV74" s="11"/>
      <c r="AW74" s="11"/>
      <c r="BA74" s="3"/>
      <c r="BH74" s="48"/>
      <c r="BI74" s="3"/>
      <c r="BV74" s="3"/>
      <c r="BX74" s="3"/>
      <c r="BY74" s="3"/>
    </row>
    <row r="75" spans="1:77" s="53" customFormat="1">
      <c r="B75" s="3"/>
      <c r="C75" s="3"/>
      <c r="D75" s="52"/>
      <c r="E75" s="52"/>
      <c r="F75" s="71"/>
      <c r="G75" s="3"/>
      <c r="H75" s="3"/>
      <c r="I75" s="3"/>
      <c r="J75" s="54"/>
      <c r="O75" s="3"/>
      <c r="P75" s="56"/>
      <c r="Q75" s="3"/>
      <c r="R75" s="3"/>
      <c r="S75" s="3"/>
      <c r="T75" s="48"/>
      <c r="U75" s="11"/>
      <c r="AC75" s="84"/>
      <c r="AD75" s="50"/>
      <c r="AJ75" s="48"/>
      <c r="AK75" s="11"/>
      <c r="AO75" s="3"/>
      <c r="AQ75" s="11"/>
      <c r="AU75" s="11"/>
      <c r="AV75" s="11"/>
      <c r="AW75" s="11"/>
      <c r="BA75" s="3"/>
      <c r="BH75" s="48"/>
      <c r="BI75" s="3"/>
      <c r="BV75" s="3"/>
      <c r="BX75" s="3"/>
      <c r="BY75" s="3"/>
    </row>
    <row r="76" spans="1:77" s="3" customFormat="1">
      <c r="A76" s="53"/>
      <c r="D76" s="52"/>
      <c r="E76" s="52"/>
      <c r="F76" s="71"/>
      <c r="J76" s="54"/>
      <c r="P76" s="54"/>
      <c r="T76" s="48"/>
      <c r="U76" s="53"/>
      <c r="AC76" s="84"/>
      <c r="AW76" s="11"/>
      <c r="BH76" s="47"/>
    </row>
    <row r="77" spans="1:77" s="53" customFormat="1">
      <c r="B77" s="3"/>
      <c r="C77" s="3"/>
      <c r="D77" s="52"/>
      <c r="E77" s="52"/>
      <c r="F77" s="71"/>
      <c r="G77" s="3"/>
      <c r="H77" s="3"/>
      <c r="I77" s="3"/>
      <c r="J77" s="54"/>
      <c r="O77" s="3"/>
      <c r="P77" s="56"/>
      <c r="Q77" s="3"/>
      <c r="R77" s="3"/>
      <c r="S77" s="3"/>
      <c r="T77" s="48"/>
      <c r="AC77" s="84"/>
      <c r="AD77" s="50"/>
      <c r="AI77" s="11"/>
      <c r="AJ77" s="48"/>
      <c r="AK77" s="11"/>
      <c r="AO77" s="3"/>
      <c r="AQ77" s="11"/>
      <c r="AU77" s="11"/>
      <c r="AV77" s="11"/>
      <c r="AW77" s="11"/>
      <c r="BA77" s="3"/>
      <c r="BH77" s="48"/>
      <c r="BI77" s="3"/>
      <c r="BV77" s="3"/>
      <c r="BX77" s="3"/>
      <c r="BY77" s="3"/>
    </row>
    <row r="78" spans="1:77" s="53" customFormat="1">
      <c r="B78" s="3"/>
      <c r="C78" s="3"/>
      <c r="D78" s="52"/>
      <c r="E78" s="52"/>
      <c r="F78" s="71"/>
      <c r="G78" s="3"/>
      <c r="H78" s="3"/>
      <c r="I78" s="3"/>
      <c r="J78" s="54"/>
      <c r="O78" s="3"/>
      <c r="P78" s="56"/>
      <c r="Q78" s="3"/>
      <c r="R78" s="3"/>
      <c r="S78" s="3"/>
      <c r="T78" s="48"/>
      <c r="AC78" s="84"/>
      <c r="AD78" s="48"/>
      <c r="AJ78" s="48"/>
      <c r="AO78" s="3"/>
      <c r="AW78" s="11"/>
      <c r="BA78" s="3"/>
      <c r="BH78" s="48"/>
      <c r="BI78" s="3"/>
      <c r="BV78" s="3"/>
      <c r="BX78" s="3"/>
      <c r="BY78" s="3"/>
    </row>
    <row r="79" spans="1:77" s="3" customFormat="1">
      <c r="D79" s="52"/>
      <c r="E79" s="52"/>
      <c r="F79" s="71"/>
      <c r="J79" s="54"/>
      <c r="P79" s="54"/>
      <c r="T79" s="48"/>
      <c r="AC79" s="84"/>
      <c r="AD79" s="47"/>
      <c r="AJ79" s="47"/>
      <c r="AW79" s="11"/>
      <c r="BH79" s="47"/>
    </row>
    <row r="80" spans="1:77" s="53" customFormat="1">
      <c r="A80" s="3"/>
      <c r="B80" s="3"/>
      <c r="C80" s="3"/>
      <c r="D80" s="52"/>
      <c r="E80" s="52"/>
      <c r="F80" s="71"/>
      <c r="G80" s="3"/>
      <c r="H80" s="3"/>
      <c r="I80" s="3"/>
      <c r="J80" s="54"/>
      <c r="O80" s="3"/>
      <c r="P80" s="54"/>
      <c r="Q80" s="3"/>
      <c r="R80" s="3"/>
      <c r="T80" s="48"/>
      <c r="U80" s="12"/>
      <c r="AC80" s="88"/>
      <c r="AD80" s="50"/>
      <c r="AI80" s="3"/>
      <c r="AJ80" s="48"/>
      <c r="AK80" s="11"/>
      <c r="AO80" s="11"/>
      <c r="AQ80" s="11"/>
      <c r="AU80" s="11"/>
      <c r="AV80" s="11"/>
      <c r="BA80" s="3"/>
      <c r="BH80" s="48"/>
      <c r="BI80" s="3"/>
      <c r="BV80" s="6"/>
      <c r="BX80" s="3"/>
      <c r="BY80" s="3"/>
    </row>
    <row r="81" spans="1:77" s="53" customFormat="1">
      <c r="A81" s="3"/>
      <c r="B81" s="3"/>
      <c r="C81" s="3"/>
      <c r="D81" s="52"/>
      <c r="E81" s="52"/>
      <c r="F81" s="71"/>
      <c r="G81" s="3"/>
      <c r="H81" s="3"/>
      <c r="I81" s="3"/>
      <c r="J81" s="54"/>
      <c r="O81" s="3"/>
      <c r="P81" s="54"/>
      <c r="Q81" s="3"/>
      <c r="R81" s="3"/>
      <c r="T81" s="11"/>
      <c r="U81" s="11"/>
      <c r="AC81" s="88"/>
      <c r="AD81" s="11"/>
      <c r="AI81" s="3"/>
      <c r="AJ81" s="48"/>
      <c r="AK81" s="11"/>
      <c r="AO81" s="11"/>
      <c r="AQ81" s="11"/>
      <c r="AU81" s="11"/>
      <c r="AV81" s="11"/>
      <c r="AW81" s="11"/>
      <c r="BA81" s="3"/>
      <c r="BH81" s="48"/>
      <c r="BI81" s="3"/>
      <c r="BV81" s="3"/>
      <c r="BX81" s="3"/>
      <c r="BY81" s="3"/>
    </row>
    <row r="82" spans="1:77" s="6" customFormat="1">
      <c r="A82" s="53"/>
      <c r="B82" s="3"/>
      <c r="C82" s="53"/>
      <c r="D82" s="52"/>
      <c r="E82" s="52"/>
      <c r="F82" s="56"/>
      <c r="G82" s="3"/>
      <c r="H82" s="3"/>
      <c r="I82" s="3"/>
      <c r="J82" s="54"/>
      <c r="O82" s="3"/>
      <c r="P82" s="54"/>
      <c r="Q82" s="3"/>
      <c r="T82" s="48"/>
      <c r="U82" s="3"/>
      <c r="AC82" s="2"/>
      <c r="AU82" s="3"/>
      <c r="AW82" s="11"/>
      <c r="BA82" s="3"/>
      <c r="BI82" s="3"/>
      <c r="BV82" s="3"/>
      <c r="BX82" s="3"/>
      <c r="BY82" s="3"/>
    </row>
    <row r="83" spans="1:77">
      <c r="A83" s="111"/>
      <c r="B83" s="3"/>
      <c r="C83" s="53"/>
      <c r="D83" s="52"/>
      <c r="E83" s="52"/>
      <c r="F83" s="71"/>
      <c r="G83" s="3"/>
      <c r="H83" s="3"/>
      <c r="I83" s="3"/>
      <c r="J83" s="54"/>
      <c r="O83" s="3"/>
      <c r="Q83" s="3"/>
      <c r="R83" s="3"/>
      <c r="S83" s="6"/>
      <c r="T83" s="50"/>
      <c r="U83" s="12"/>
      <c r="AC83" s="84"/>
      <c r="AO83" s="3"/>
      <c r="AW83" s="11"/>
      <c r="AX83" s="6"/>
      <c r="AY83" s="6"/>
      <c r="AZ83" s="3"/>
      <c r="BA83" s="3"/>
      <c r="BI83" s="3"/>
      <c r="BV83" s="53"/>
      <c r="BX83" s="3"/>
      <c r="BY83" s="3"/>
    </row>
    <row r="84" spans="1:77">
      <c r="A84" s="111"/>
      <c r="B84" s="3"/>
      <c r="C84" s="53"/>
      <c r="D84" s="52"/>
      <c r="E84" s="52"/>
      <c r="F84" s="71"/>
      <c r="G84" s="3"/>
      <c r="H84" s="3"/>
      <c r="I84" s="3"/>
      <c r="J84" s="54"/>
      <c r="O84" s="3"/>
      <c r="Q84" s="3"/>
      <c r="R84" s="3"/>
      <c r="S84" s="6"/>
      <c r="T84" s="48"/>
      <c r="AC84" s="84"/>
      <c r="AO84" s="3"/>
      <c r="AQ84" s="12"/>
      <c r="AW84" s="11"/>
      <c r="AX84" s="6"/>
      <c r="AY84" s="6"/>
      <c r="AZ84" s="3"/>
      <c r="BA84" s="3"/>
      <c r="BI84" s="3"/>
      <c r="BV84" s="11"/>
      <c r="BX84" s="3"/>
      <c r="BY84" s="3"/>
    </row>
    <row r="85" spans="1:77" s="3" customFormat="1">
      <c r="A85" s="78"/>
      <c r="D85" s="52"/>
      <c r="E85" s="52"/>
      <c r="F85" s="71"/>
      <c r="J85" s="54"/>
      <c r="P85" s="54"/>
      <c r="T85" s="48"/>
      <c r="U85" s="12"/>
      <c r="AC85" s="84"/>
      <c r="AD85" s="47"/>
      <c r="AJ85" s="47"/>
      <c r="AW85" s="11"/>
      <c r="BH85" s="47"/>
      <c r="BV85" s="53"/>
    </row>
    <row r="86" spans="1:77">
      <c r="A86" s="3"/>
      <c r="B86" s="3"/>
      <c r="C86" s="3"/>
      <c r="D86" s="52"/>
      <c r="E86" s="52"/>
      <c r="F86" s="71"/>
      <c r="G86" s="3"/>
      <c r="H86" s="3"/>
      <c r="I86" s="3"/>
      <c r="J86" s="54"/>
      <c r="O86" s="3"/>
      <c r="Q86" s="3"/>
      <c r="R86" s="3"/>
      <c r="S86" s="6"/>
      <c r="T86" s="48"/>
      <c r="AC86" s="84"/>
      <c r="AO86" s="6"/>
      <c r="AW86" s="11"/>
      <c r="BA86" s="3"/>
      <c r="BI86" s="3"/>
      <c r="BV86" s="53"/>
      <c r="BX86" s="3"/>
      <c r="BY86" s="3"/>
    </row>
    <row r="87" spans="1:77">
      <c r="A87" s="3"/>
      <c r="B87" s="3"/>
      <c r="C87" s="3"/>
      <c r="D87" s="52"/>
      <c r="E87" s="52"/>
      <c r="F87" s="71"/>
      <c r="G87" s="3"/>
      <c r="H87" s="3"/>
      <c r="I87" s="3"/>
      <c r="J87" s="54"/>
      <c r="O87" s="3"/>
      <c r="Q87" s="3"/>
      <c r="R87" s="3"/>
      <c r="S87" s="6"/>
      <c r="T87" s="48"/>
      <c r="U87" s="12"/>
      <c r="AC87" s="84"/>
      <c r="AI87" s="12"/>
      <c r="AO87" s="6"/>
      <c r="AW87" s="11"/>
      <c r="BA87" s="3"/>
      <c r="BI87" s="3"/>
      <c r="BV87" s="53"/>
      <c r="BX87" s="3"/>
      <c r="BY87" s="3"/>
    </row>
    <row r="88" spans="1:77" s="3" customFormat="1">
      <c r="A88" s="110"/>
      <c r="D88" s="52"/>
      <c r="E88" s="52"/>
      <c r="F88" s="56"/>
      <c r="J88" s="54"/>
      <c r="P88" s="54"/>
      <c r="T88" s="48"/>
      <c r="U88" s="11"/>
      <c r="AC88" s="84"/>
      <c r="AD88" s="47"/>
      <c r="AJ88" s="47"/>
      <c r="AW88" s="11"/>
      <c r="BH88" s="47"/>
      <c r="BV88" s="53"/>
    </row>
    <row r="89" spans="1:77">
      <c r="A89" s="110"/>
      <c r="B89" s="3"/>
      <c r="C89" s="3"/>
      <c r="D89" s="52"/>
      <c r="E89" s="52"/>
      <c r="F89" s="71"/>
      <c r="G89" s="3"/>
      <c r="H89" s="3"/>
      <c r="I89" s="3"/>
      <c r="J89" s="54"/>
      <c r="O89" s="3"/>
      <c r="Q89" s="3"/>
      <c r="R89" s="3"/>
      <c r="S89" s="6"/>
      <c r="T89" s="48"/>
      <c r="AC89" s="84"/>
      <c r="AD89" s="12"/>
      <c r="AI89" s="12"/>
      <c r="AK89" s="12"/>
      <c r="AO89" s="6"/>
      <c r="AQ89" s="12"/>
      <c r="AU89" s="12"/>
      <c r="AV89" s="12"/>
      <c r="AW89" s="11"/>
      <c r="BA89" s="3"/>
      <c r="BI89" s="3"/>
      <c r="BV89" s="53"/>
      <c r="BX89" s="3"/>
      <c r="BY89" s="3"/>
    </row>
    <row r="90" spans="1:77">
      <c r="A90" s="110"/>
      <c r="B90" s="3"/>
      <c r="C90" s="3"/>
      <c r="D90" s="52"/>
      <c r="E90" s="52"/>
      <c r="F90" s="71"/>
      <c r="G90" s="3"/>
      <c r="H90" s="3"/>
      <c r="I90" s="3"/>
      <c r="J90" s="54"/>
      <c r="O90" s="3"/>
      <c r="Q90" s="3"/>
      <c r="R90" s="6"/>
      <c r="S90" s="6"/>
      <c r="T90" s="50"/>
      <c r="U90" s="11"/>
      <c r="AC90" s="84"/>
      <c r="AD90" s="12"/>
      <c r="AI90" s="12"/>
      <c r="AK90" s="12"/>
      <c r="AO90" s="6"/>
      <c r="AQ90" s="12"/>
      <c r="AU90" s="12"/>
      <c r="AV90" s="12"/>
      <c r="AW90" s="11"/>
      <c r="BA90" s="3"/>
      <c r="BI90" s="3"/>
      <c r="BV90" s="53"/>
      <c r="BX90" s="3"/>
      <c r="BY90" s="3"/>
    </row>
    <row r="91" spans="1:77" s="6" customFormat="1">
      <c r="A91" s="3"/>
      <c r="B91" s="3"/>
      <c r="C91" s="3"/>
      <c r="D91" s="52"/>
      <c r="E91" s="52"/>
      <c r="F91" s="71"/>
      <c r="G91" s="3"/>
      <c r="H91" s="3"/>
      <c r="I91" s="3"/>
      <c r="J91" s="54"/>
      <c r="O91" s="3"/>
      <c r="P91" s="54"/>
      <c r="Q91" s="3"/>
      <c r="T91" s="48"/>
      <c r="U91" s="12"/>
      <c r="AC91" s="2"/>
      <c r="AU91" s="72"/>
      <c r="AW91" s="11"/>
      <c r="BA91" s="3"/>
      <c r="BI91" s="3"/>
      <c r="BV91"/>
      <c r="BX91" s="3"/>
      <c r="BY91" s="3"/>
    </row>
    <row r="92" spans="1:77">
      <c r="A92" s="3"/>
      <c r="B92" s="3"/>
      <c r="C92" s="3"/>
      <c r="D92" s="52"/>
      <c r="E92" s="52"/>
      <c r="F92" s="56"/>
      <c r="G92" s="3"/>
      <c r="H92" s="3"/>
      <c r="I92" s="3"/>
      <c r="J92" s="54"/>
      <c r="O92" s="6"/>
      <c r="Q92" s="3"/>
      <c r="R92" s="6"/>
      <c r="S92" s="6"/>
      <c r="T92" s="50"/>
      <c r="U92" s="11"/>
      <c r="AC92" s="84"/>
      <c r="AD92" s="12"/>
      <c r="AI92" s="12"/>
      <c r="AK92" s="12"/>
      <c r="AO92" s="6"/>
      <c r="AQ92" s="12"/>
      <c r="AU92" s="12"/>
      <c r="AV92" s="12"/>
      <c r="AW92" s="11"/>
      <c r="BA92" s="3"/>
      <c r="BI92" s="3"/>
      <c r="BV92" s="53"/>
      <c r="BX92" s="3"/>
      <c r="BY92" s="3"/>
    </row>
    <row r="93" spans="1:77">
      <c r="A93" s="3"/>
      <c r="B93" s="3"/>
      <c r="C93" s="3"/>
      <c r="D93" s="52"/>
      <c r="E93" s="52"/>
      <c r="F93" s="56"/>
      <c r="G93" s="3"/>
      <c r="H93" s="3"/>
      <c r="I93" s="3"/>
      <c r="J93" s="54"/>
      <c r="O93" s="3"/>
      <c r="Q93" s="3"/>
      <c r="R93" s="3"/>
      <c r="S93" s="6"/>
      <c r="T93" s="48"/>
      <c r="AC93" s="84"/>
      <c r="AI93" s="12"/>
      <c r="AO93" s="6"/>
      <c r="AW93" s="11"/>
      <c r="BA93" s="3"/>
      <c r="BI93" s="3"/>
      <c r="BV93" s="53"/>
      <c r="BX93" s="3"/>
      <c r="BY93" s="3"/>
    </row>
    <row r="94" spans="1:77" s="6" customFormat="1">
      <c r="A94" s="3"/>
      <c r="B94" s="3"/>
      <c r="C94" s="3"/>
      <c r="D94" s="52"/>
      <c r="E94" s="52"/>
      <c r="F94" s="54"/>
      <c r="G94" s="3"/>
      <c r="H94" s="3"/>
      <c r="I94" s="3"/>
      <c r="J94" s="54"/>
      <c r="O94" s="3"/>
      <c r="P94" s="54"/>
      <c r="Q94" s="3"/>
      <c r="R94" s="3"/>
      <c r="T94" s="50"/>
      <c r="U94" s="3"/>
      <c r="AC94" s="2"/>
      <c r="AW94" s="11"/>
      <c r="BA94" s="3"/>
      <c r="BI94" s="3"/>
      <c r="BV94" s="3"/>
      <c r="BX94" s="3"/>
      <c r="BY94" s="3"/>
    </row>
    <row r="95" spans="1:77">
      <c r="A95" s="3"/>
      <c r="B95" s="3"/>
      <c r="C95" s="3"/>
      <c r="D95" s="52"/>
      <c r="E95" s="52"/>
      <c r="F95" s="54"/>
      <c r="G95" s="3"/>
      <c r="H95" s="3"/>
      <c r="I95" s="3"/>
      <c r="J95" s="54"/>
      <c r="O95" s="3"/>
      <c r="Q95" s="3"/>
      <c r="T95" s="48"/>
      <c r="U95" s="12"/>
      <c r="AC95" s="2"/>
      <c r="AD95" s="12"/>
      <c r="AI95" s="6"/>
      <c r="AK95" s="12"/>
      <c r="AO95" s="12"/>
      <c r="AQ95" s="12"/>
      <c r="AU95" s="73"/>
      <c r="AV95" s="12"/>
      <c r="AW95" s="11"/>
      <c r="BA95" s="3"/>
      <c r="BI95" s="3"/>
      <c r="BX95" s="3"/>
      <c r="BY95" s="3"/>
    </row>
    <row r="96" spans="1:77" s="53" customFormat="1">
      <c r="A96" s="3"/>
      <c r="B96" s="3"/>
      <c r="C96" s="3"/>
      <c r="D96" s="52"/>
      <c r="E96" s="52"/>
      <c r="F96" s="54"/>
      <c r="G96" s="3"/>
      <c r="H96" s="3"/>
      <c r="I96" s="3"/>
      <c r="J96" s="54"/>
      <c r="O96" s="3"/>
      <c r="P96" s="56"/>
      <c r="Q96" s="3"/>
      <c r="T96" s="48"/>
      <c r="U96" s="11"/>
      <c r="AC96" s="84"/>
      <c r="AD96" s="48"/>
      <c r="AI96" s="3"/>
      <c r="AJ96" s="48"/>
      <c r="AO96" s="11"/>
      <c r="AU96" s="11"/>
      <c r="AW96" s="11"/>
      <c r="BA96" s="3"/>
      <c r="BH96" s="48"/>
      <c r="BI96" s="3"/>
      <c r="BX96" s="3"/>
      <c r="BY96" s="3"/>
    </row>
    <row r="97" spans="1:77" s="3" customFormat="1">
      <c r="D97" s="52"/>
      <c r="E97" s="52"/>
      <c r="F97" s="54"/>
      <c r="J97" s="54"/>
      <c r="P97" s="54"/>
      <c r="T97" s="53"/>
      <c r="AC97" s="84"/>
      <c r="AJ97" s="47"/>
      <c r="AW97" s="11"/>
      <c r="BH97" s="47"/>
    </row>
    <row r="98" spans="1:77">
      <c r="A98" s="3"/>
      <c r="B98" s="3"/>
      <c r="C98" s="3"/>
      <c r="D98" s="76"/>
      <c r="E98" s="76"/>
      <c r="F98" s="54"/>
      <c r="G98" s="3"/>
      <c r="H98" s="3"/>
      <c r="I98" s="3"/>
      <c r="J98" s="54"/>
      <c r="O98" s="3"/>
      <c r="Q98" s="3"/>
      <c r="T98" s="48"/>
      <c r="U98" s="11"/>
      <c r="AC98" s="2"/>
      <c r="AD98" s="12"/>
      <c r="AI98" s="6"/>
      <c r="AK98" s="12"/>
      <c r="AQ98" s="12"/>
      <c r="AU98" s="73"/>
      <c r="AV98" s="12"/>
      <c r="AW98" s="11"/>
      <c r="BA98" s="3"/>
      <c r="BI98" s="3"/>
      <c r="BV98" s="53"/>
      <c r="BX98" s="3"/>
      <c r="BY98" s="3"/>
    </row>
    <row r="99" spans="1:77">
      <c r="A99" s="3"/>
      <c r="B99" s="3"/>
      <c r="C99" s="3"/>
      <c r="D99" s="76"/>
      <c r="E99" s="76"/>
      <c r="F99" s="54"/>
      <c r="G99" s="3"/>
      <c r="H99" s="3"/>
      <c r="I99" s="3"/>
      <c r="J99" s="54"/>
      <c r="O99" s="3"/>
      <c r="Q99" s="3"/>
      <c r="T99" s="48"/>
      <c r="U99" s="12"/>
      <c r="AC99" s="84"/>
      <c r="AI99" s="6"/>
      <c r="AO99" s="11"/>
      <c r="AW99" s="11"/>
      <c r="BA99" s="3"/>
      <c r="BI99" s="3"/>
      <c r="BV99" s="53"/>
      <c r="BX99" s="3"/>
      <c r="BY99" s="3"/>
    </row>
    <row r="100" spans="1:77" s="6" customFormat="1">
      <c r="A100" s="3"/>
      <c r="B100" s="3"/>
      <c r="C100" s="3"/>
      <c r="D100" s="76"/>
      <c r="E100" s="76"/>
      <c r="F100" s="54"/>
      <c r="G100" s="3"/>
      <c r="H100" s="3"/>
      <c r="I100" s="3"/>
      <c r="J100" s="54"/>
      <c r="O100" s="3"/>
      <c r="P100" s="54"/>
      <c r="Q100" s="3"/>
      <c r="T100" s="48"/>
      <c r="AC100" s="84"/>
      <c r="AO100" s="3"/>
      <c r="AW100" s="11"/>
      <c r="BA100" s="3"/>
      <c r="BI100" s="3"/>
      <c r="BV100" s="3"/>
      <c r="BX100" s="3"/>
      <c r="BY100" s="3"/>
    </row>
    <row r="101" spans="1:77" s="53" customFormat="1">
      <c r="A101" s="3"/>
      <c r="B101" s="3"/>
      <c r="C101" s="3"/>
      <c r="D101" s="76"/>
      <c r="E101" s="76"/>
      <c r="F101" s="54"/>
      <c r="G101" s="3"/>
      <c r="H101" s="3"/>
      <c r="I101" s="3"/>
      <c r="J101" s="54"/>
      <c r="O101" s="3"/>
      <c r="P101" s="56"/>
      <c r="Q101" s="3"/>
      <c r="R101" s="3"/>
      <c r="S101" s="3"/>
      <c r="T101" s="48"/>
      <c r="U101" s="11"/>
      <c r="AC101" s="88"/>
      <c r="AD101" s="50"/>
      <c r="AI101" s="3"/>
      <c r="AJ101" s="48"/>
      <c r="AK101" s="11"/>
      <c r="AO101" s="11"/>
      <c r="AQ101" s="11"/>
      <c r="AU101" s="11"/>
      <c r="AV101" s="11"/>
      <c r="AW101" s="11"/>
      <c r="BA101" s="3"/>
      <c r="BH101" s="48"/>
      <c r="BI101" s="3"/>
      <c r="BX101" s="3"/>
      <c r="BY101" s="3"/>
    </row>
    <row r="102" spans="1:77">
      <c r="A102" s="3"/>
      <c r="B102" s="3"/>
      <c r="C102" s="3"/>
      <c r="D102" s="76"/>
      <c r="E102" s="76"/>
      <c r="F102" s="54"/>
      <c r="G102" s="3"/>
      <c r="H102" s="3"/>
      <c r="I102" s="3"/>
      <c r="J102" s="70"/>
      <c r="O102" s="3"/>
      <c r="Q102" s="3"/>
      <c r="R102" s="3"/>
      <c r="S102" s="3"/>
      <c r="T102" s="50"/>
      <c r="U102" s="12"/>
      <c r="AC102" s="88"/>
      <c r="AD102" s="12"/>
      <c r="AI102" s="6"/>
      <c r="AK102" s="12"/>
      <c r="AO102" s="12"/>
      <c r="AQ102" s="12"/>
      <c r="AU102" s="12"/>
      <c r="AV102" s="12"/>
      <c r="AW102" s="11"/>
      <c r="BA102" s="3"/>
      <c r="BI102" s="3"/>
      <c r="BV102" s="53"/>
      <c r="BX102" s="3"/>
      <c r="BY102" s="3"/>
    </row>
    <row r="103" spans="1:77" s="6" customFormat="1">
      <c r="A103" s="3"/>
      <c r="B103" s="3"/>
      <c r="C103" s="3"/>
      <c r="D103" s="76"/>
      <c r="E103" s="76"/>
      <c r="F103" s="54"/>
      <c r="G103" s="3"/>
      <c r="H103" s="3"/>
      <c r="I103" s="3"/>
      <c r="J103" s="70"/>
      <c r="O103" s="3"/>
      <c r="P103" s="54"/>
      <c r="Q103" s="3"/>
      <c r="R103" s="3"/>
      <c r="S103" s="3"/>
      <c r="T103" s="48"/>
      <c r="AC103" s="84"/>
      <c r="AW103" s="11"/>
      <c r="BA103" s="3"/>
      <c r="BI103" s="3"/>
      <c r="BV103" s="3"/>
      <c r="BX103" s="3"/>
      <c r="BY103" s="3"/>
    </row>
    <row r="104" spans="1:77" s="53" customFormat="1">
      <c r="A104" s="3"/>
      <c r="B104" s="3"/>
      <c r="C104" s="3"/>
      <c r="D104" s="76"/>
      <c r="E104" s="76"/>
      <c r="F104" s="54"/>
      <c r="G104" s="3"/>
      <c r="H104" s="3"/>
      <c r="I104" s="3"/>
      <c r="J104" s="54"/>
      <c r="O104" s="3"/>
      <c r="P104" s="56"/>
      <c r="Q104" s="3"/>
      <c r="T104" s="50"/>
      <c r="U104" s="12"/>
      <c r="AC104" s="90"/>
      <c r="AI104" s="3"/>
      <c r="AO104" s="11"/>
      <c r="AW104" s="11"/>
      <c r="BA104" s="3"/>
      <c r="BI104" s="3"/>
      <c r="BX104" s="3"/>
      <c r="BY104" s="3"/>
    </row>
    <row r="105" spans="1:77">
      <c r="A105" s="3"/>
      <c r="B105" s="3"/>
      <c r="C105" s="3"/>
      <c r="D105" s="76"/>
      <c r="E105" s="76"/>
      <c r="F105" s="54"/>
      <c r="G105" s="3"/>
      <c r="H105" s="3"/>
      <c r="I105" s="3"/>
      <c r="J105" s="54"/>
      <c r="O105" s="3"/>
      <c r="Q105" s="3"/>
      <c r="T105" s="48"/>
      <c r="U105" s="12"/>
      <c r="AC105" s="90"/>
      <c r="AD105" s="12"/>
      <c r="AI105" s="6"/>
      <c r="AK105" s="12"/>
      <c r="AO105" s="12"/>
      <c r="AQ105" s="12"/>
      <c r="AU105" s="12"/>
      <c r="AV105" s="12"/>
      <c r="AW105" s="11"/>
      <c r="BA105" s="3"/>
      <c r="BI105" s="3"/>
      <c r="BV105" s="53"/>
      <c r="BX105" s="3"/>
      <c r="BY105" s="3"/>
    </row>
    <row r="106" spans="1:77" s="6" customFormat="1">
      <c r="A106" s="53"/>
      <c r="B106" s="3"/>
      <c r="C106" s="3"/>
      <c r="D106" s="76"/>
      <c r="E106" s="76"/>
      <c r="F106" s="54"/>
      <c r="G106" s="53"/>
      <c r="H106" s="53"/>
      <c r="I106" s="3"/>
      <c r="J106" s="56"/>
      <c r="O106" s="3"/>
      <c r="P106" s="54"/>
      <c r="Q106" s="3"/>
      <c r="T106" s="48"/>
      <c r="U106" s="12"/>
      <c r="AA106"/>
      <c r="AB106"/>
      <c r="AC106" s="84"/>
      <c r="AW106" s="11"/>
      <c r="BA106" s="3"/>
      <c r="BI106" s="3"/>
      <c r="BV106" s="53"/>
      <c r="BX106" s="3"/>
      <c r="BY106" s="3"/>
    </row>
    <row r="107" spans="1:77" s="53" customFormat="1">
      <c r="B107" s="3"/>
      <c r="C107" s="3"/>
      <c r="D107" s="76"/>
      <c r="E107" s="76"/>
      <c r="F107" s="54"/>
      <c r="I107" s="3"/>
      <c r="J107" s="56"/>
      <c r="O107" s="3"/>
      <c r="P107" s="56"/>
      <c r="Q107" s="3"/>
      <c r="T107" s="48"/>
      <c r="U107" s="11"/>
      <c r="AC107" s="84"/>
      <c r="AD107" s="48"/>
      <c r="AJ107" s="48"/>
      <c r="AW107" s="11"/>
      <c r="BA107" s="3"/>
      <c r="BH107" s="48"/>
      <c r="BI107" s="3"/>
      <c r="BX107" s="3"/>
      <c r="BY107" s="3"/>
    </row>
    <row r="108" spans="1:77">
      <c r="A108" s="11"/>
      <c r="B108" s="3"/>
      <c r="C108" s="3"/>
      <c r="D108" s="52"/>
      <c r="E108" s="52"/>
      <c r="F108" s="54"/>
      <c r="G108" s="53"/>
      <c r="H108" s="53"/>
      <c r="I108" s="3"/>
      <c r="J108" s="56"/>
      <c r="O108" s="3"/>
      <c r="Q108" s="3"/>
      <c r="T108" s="50"/>
      <c r="U108" s="12"/>
      <c r="AC108" s="84"/>
      <c r="AD108" s="12"/>
      <c r="AI108" s="12"/>
      <c r="AK108" s="12"/>
      <c r="AO108" s="12"/>
      <c r="AQ108" s="12"/>
      <c r="AU108" s="12"/>
      <c r="AV108" s="12"/>
      <c r="AW108" s="11"/>
      <c r="BA108" s="3"/>
      <c r="BI108" s="3"/>
      <c r="BX108" s="3"/>
      <c r="BY108" s="3"/>
    </row>
    <row r="109" spans="1:77" s="6" customFormat="1">
      <c r="A109" s="11"/>
      <c r="B109" s="3"/>
      <c r="C109" s="3"/>
      <c r="D109" s="52"/>
      <c r="E109" s="52"/>
      <c r="F109" s="54"/>
      <c r="G109" s="53"/>
      <c r="H109" s="53"/>
      <c r="I109" s="3"/>
      <c r="J109" s="56"/>
      <c r="O109" s="3"/>
      <c r="P109" s="54"/>
      <c r="Q109" s="3"/>
      <c r="T109" s="48"/>
      <c r="AC109" s="84"/>
      <c r="AW109" s="11"/>
      <c r="BA109" s="3"/>
      <c r="BI109" s="3"/>
      <c r="BX109" s="3"/>
      <c r="BY109" s="3"/>
    </row>
    <row r="110" spans="1:77" s="53" customFormat="1">
      <c r="B110" s="3"/>
      <c r="C110" s="3"/>
      <c r="D110" s="52"/>
      <c r="E110" s="52"/>
      <c r="F110" s="54"/>
      <c r="I110" s="3"/>
      <c r="J110" s="56"/>
      <c r="O110" s="3"/>
      <c r="P110" s="56"/>
      <c r="Q110" s="3"/>
      <c r="T110" s="48"/>
      <c r="U110" s="12"/>
      <c r="AC110" s="90"/>
      <c r="AD110" s="48"/>
      <c r="AI110" s="3"/>
      <c r="AJ110" s="48"/>
      <c r="AW110" s="11"/>
      <c r="BA110" s="3"/>
      <c r="BH110" s="48"/>
      <c r="BI110" s="3"/>
      <c r="BV110"/>
      <c r="BX110" s="3"/>
      <c r="BY110" s="3"/>
    </row>
    <row r="111" spans="1:77">
      <c r="A111" s="53"/>
      <c r="B111" s="3"/>
      <c r="C111" s="3"/>
      <c r="D111" s="52"/>
      <c r="E111" s="52"/>
      <c r="F111" s="54"/>
      <c r="G111" s="53"/>
      <c r="H111" s="53"/>
      <c r="I111" s="3"/>
      <c r="J111" s="56"/>
      <c r="O111" s="3"/>
      <c r="Q111" s="3"/>
      <c r="R111" s="53"/>
      <c r="S111" s="53"/>
      <c r="T111" s="50"/>
      <c r="U111" s="12"/>
      <c r="AC111" s="88"/>
      <c r="AI111" s="6"/>
      <c r="AO111" s="53"/>
      <c r="AW111" s="11"/>
      <c r="AX111" s="53"/>
      <c r="AY111" s="53"/>
      <c r="AZ111" s="53"/>
      <c r="BA111" s="3"/>
      <c r="BI111" s="3"/>
      <c r="BV111" s="53"/>
      <c r="BX111" s="3"/>
      <c r="BY111" s="3"/>
    </row>
    <row r="112" spans="1:77" s="6" customFormat="1">
      <c r="A112" s="53"/>
      <c r="B112" s="3"/>
      <c r="C112" s="3"/>
      <c r="D112" s="52"/>
      <c r="E112" s="52"/>
      <c r="F112" s="54"/>
      <c r="G112" s="53"/>
      <c r="H112" s="53"/>
      <c r="I112" s="3"/>
      <c r="J112" s="56"/>
      <c r="O112" s="3"/>
      <c r="P112" s="54"/>
      <c r="Q112" s="3"/>
      <c r="R112" s="3"/>
      <c r="S112" s="3"/>
      <c r="T112" s="48"/>
      <c r="U112"/>
      <c r="AA112"/>
      <c r="AB112"/>
      <c r="AC112" s="84"/>
      <c r="AO112" s="3"/>
      <c r="AW112" s="11"/>
      <c r="AX112" s="3"/>
      <c r="AY112" s="3"/>
      <c r="AZ112" s="3"/>
      <c r="BA112" s="3"/>
      <c r="BI112" s="3"/>
      <c r="BV112" s="53"/>
      <c r="BX112" s="3"/>
      <c r="BY112" s="3"/>
    </row>
    <row r="113" spans="1:77" s="53" customFormat="1">
      <c r="A113" s="11"/>
      <c r="B113" s="3"/>
      <c r="C113" s="3"/>
      <c r="D113" s="52"/>
      <c r="E113" s="52"/>
      <c r="F113" s="54"/>
      <c r="I113" s="3"/>
      <c r="J113" s="56"/>
      <c r="O113" s="3"/>
      <c r="P113" s="56"/>
      <c r="Q113" s="3"/>
      <c r="T113" s="48"/>
      <c r="U113"/>
      <c r="AC113" s="84"/>
      <c r="AD113" s="11"/>
      <c r="AI113" s="11"/>
      <c r="AJ113" s="48"/>
      <c r="AK113" s="11"/>
      <c r="AO113" s="11"/>
      <c r="AQ113" s="11"/>
      <c r="AV113" s="11"/>
      <c r="AW113" s="11"/>
      <c r="BA113" s="3"/>
      <c r="BH113" s="48"/>
      <c r="BI113" s="3"/>
      <c r="BX113" s="3"/>
      <c r="BY113" s="3"/>
    </row>
    <row r="114" spans="1:77">
      <c r="A114" s="11"/>
      <c r="B114" s="3"/>
      <c r="C114" s="3"/>
      <c r="D114" s="52"/>
      <c r="E114" s="52"/>
      <c r="F114" s="54"/>
      <c r="G114" s="53"/>
      <c r="H114" s="53"/>
      <c r="I114" s="3"/>
      <c r="J114" s="56"/>
      <c r="O114" s="3"/>
      <c r="Q114" s="3"/>
      <c r="T114" s="50"/>
      <c r="AC114" s="84"/>
      <c r="AW114" s="11"/>
      <c r="BA114" s="3"/>
      <c r="BI114" s="3"/>
      <c r="BX114" s="3"/>
      <c r="BY114" s="3"/>
    </row>
    <row r="115" spans="1:77" s="6" customFormat="1">
      <c r="A115" s="11"/>
      <c r="B115" s="3"/>
      <c r="C115" s="3"/>
      <c r="D115" s="76"/>
      <c r="E115" s="76"/>
      <c r="F115" s="54"/>
      <c r="G115" s="53"/>
      <c r="H115" s="53"/>
      <c r="I115" s="3"/>
      <c r="J115" s="56"/>
      <c r="O115" s="3"/>
      <c r="P115" s="54"/>
      <c r="Q115" s="3"/>
      <c r="T115" s="48"/>
      <c r="U115" s="12"/>
      <c r="AA115"/>
      <c r="AB115"/>
      <c r="AC115" s="84"/>
      <c r="AW115" s="11"/>
      <c r="BA115" s="3"/>
      <c r="BI115" s="3"/>
      <c r="BV115"/>
      <c r="BX115" s="3"/>
      <c r="BY115" s="3"/>
    </row>
    <row r="116" spans="1:77" s="53" customFormat="1">
      <c r="A116" s="11"/>
      <c r="B116" s="3"/>
      <c r="C116" s="3"/>
      <c r="D116" s="76"/>
      <c r="E116" s="76"/>
      <c r="F116" s="54"/>
      <c r="I116" s="3"/>
      <c r="J116" s="56"/>
      <c r="O116" s="3"/>
      <c r="P116" s="56"/>
      <c r="Q116" s="3"/>
      <c r="T116" s="48"/>
      <c r="U116" s="12"/>
      <c r="AC116" s="84"/>
      <c r="AD116" s="50"/>
      <c r="AI116" s="11"/>
      <c r="AJ116" s="48"/>
      <c r="AK116" s="11"/>
      <c r="AQ116" s="11"/>
      <c r="AU116" s="11"/>
      <c r="AV116" s="11"/>
      <c r="AW116" s="11"/>
      <c r="BA116" s="3"/>
      <c r="BH116" s="48"/>
      <c r="BI116" s="3"/>
      <c r="BV116"/>
      <c r="BX116" s="3"/>
      <c r="BY116" s="3"/>
    </row>
    <row r="117" spans="1:77">
      <c r="A117" s="53"/>
      <c r="B117" s="3"/>
      <c r="C117" s="3"/>
      <c r="D117" s="76"/>
      <c r="E117" s="76"/>
      <c r="F117" s="54"/>
      <c r="G117" s="53"/>
      <c r="H117" s="53"/>
      <c r="I117" s="3"/>
      <c r="J117" s="56"/>
      <c r="O117" s="3"/>
      <c r="Q117" s="3"/>
      <c r="T117" s="48"/>
      <c r="AC117" s="2"/>
      <c r="AD117" s="12"/>
      <c r="AI117" s="53"/>
      <c r="AK117" s="12"/>
      <c r="AO117" s="12"/>
      <c r="AQ117" s="12"/>
      <c r="AU117" s="12"/>
      <c r="AV117" s="12"/>
      <c r="AW117" s="11"/>
      <c r="BA117" s="3"/>
      <c r="BI117" s="3"/>
      <c r="BX117" s="3"/>
      <c r="BY117" s="3"/>
    </row>
    <row r="118" spans="1:77" s="6" customFormat="1">
      <c r="A118" s="53"/>
      <c r="B118" s="3"/>
      <c r="C118" s="3"/>
      <c r="D118" s="76"/>
      <c r="E118" s="76"/>
      <c r="F118" s="54"/>
      <c r="G118" s="53"/>
      <c r="H118" s="53"/>
      <c r="I118" s="3"/>
      <c r="J118" s="56"/>
      <c r="O118" s="3"/>
      <c r="P118" s="54"/>
      <c r="Q118" s="3"/>
      <c r="T118" s="50"/>
      <c r="U118"/>
      <c r="AA118"/>
      <c r="AB118"/>
      <c r="AC118" s="84"/>
      <c r="AW118" s="11"/>
      <c r="BA118" s="3"/>
      <c r="BI118" s="3"/>
      <c r="BV118"/>
      <c r="BX118" s="3"/>
      <c r="BY118" s="3"/>
    </row>
    <row r="119" spans="1:77">
      <c r="A119" s="53"/>
      <c r="B119" s="3"/>
      <c r="C119" s="3"/>
      <c r="D119" s="76"/>
      <c r="E119" s="76"/>
      <c r="F119" s="54"/>
      <c r="G119" s="53"/>
      <c r="H119" s="53"/>
      <c r="I119" s="3"/>
      <c r="J119" s="56"/>
      <c r="O119" s="3"/>
      <c r="Q119" s="3"/>
      <c r="T119" s="48"/>
      <c r="U119" s="12"/>
      <c r="AC119" s="84"/>
      <c r="AI119" s="12"/>
      <c r="AW119" s="11"/>
      <c r="BA119" s="3"/>
      <c r="BI119" s="3"/>
      <c r="BX119" s="3"/>
      <c r="BY119" s="3"/>
    </row>
    <row r="120" spans="1:77">
      <c r="A120" s="53"/>
      <c r="B120" s="3"/>
      <c r="C120" s="3"/>
      <c r="D120" s="76"/>
      <c r="E120" s="76"/>
      <c r="F120" s="54"/>
      <c r="G120" s="53"/>
      <c r="H120" s="53"/>
      <c r="I120" s="3"/>
      <c r="J120" s="56"/>
      <c r="O120" s="3"/>
      <c r="Q120" s="3"/>
      <c r="T120" s="48"/>
      <c r="U120" s="12"/>
      <c r="AC120" s="2"/>
      <c r="AD120" s="12"/>
      <c r="AI120" s="11"/>
      <c r="AK120" s="12"/>
      <c r="AO120" s="12"/>
      <c r="AQ120" s="12"/>
      <c r="AU120" s="12"/>
      <c r="AV120" s="12"/>
      <c r="AW120" s="11"/>
      <c r="BA120" s="3"/>
      <c r="BI120" s="3"/>
      <c r="BX120" s="3"/>
      <c r="BY120" s="3"/>
    </row>
    <row r="121" spans="1:77" s="3" customFormat="1">
      <c r="A121" s="11"/>
      <c r="D121" s="52"/>
      <c r="E121" s="52"/>
      <c r="F121" s="54"/>
      <c r="G121" s="53"/>
      <c r="H121" s="53"/>
      <c r="J121" s="56"/>
      <c r="P121" s="54"/>
      <c r="T121" s="48"/>
      <c r="U121" s="12"/>
      <c r="AA121" s="53"/>
      <c r="AB121" s="53"/>
      <c r="AC121" s="84"/>
      <c r="AD121" s="47"/>
      <c r="AJ121" s="47"/>
      <c r="AW121" s="11"/>
      <c r="BH121" s="47"/>
      <c r="BV121"/>
    </row>
    <row r="122" spans="1:77" s="53" customFormat="1">
      <c r="B122" s="3"/>
      <c r="C122" s="3"/>
      <c r="D122" s="52"/>
      <c r="E122" s="52"/>
      <c r="F122" s="54"/>
      <c r="I122" s="3"/>
      <c r="J122" s="56"/>
      <c r="O122" s="3"/>
      <c r="P122" s="56"/>
      <c r="Q122" s="3"/>
      <c r="T122" s="48"/>
      <c r="U122" s="11"/>
      <c r="AC122" s="84"/>
      <c r="AD122" s="50"/>
      <c r="AJ122" s="48"/>
      <c r="AK122" s="11"/>
      <c r="AQ122" s="11"/>
      <c r="AU122" s="11"/>
      <c r="AV122" s="11"/>
      <c r="AW122" s="11"/>
      <c r="BA122" s="3"/>
      <c r="BH122" s="48"/>
      <c r="BI122" s="3"/>
      <c r="BX122" s="3"/>
      <c r="BY122" s="3"/>
    </row>
    <row r="123" spans="1:77">
      <c r="A123" s="11"/>
      <c r="B123" s="3"/>
      <c r="C123" s="3"/>
      <c r="D123" s="52"/>
      <c r="E123" s="52"/>
      <c r="F123" s="54"/>
      <c r="G123" s="53"/>
      <c r="H123" s="53"/>
      <c r="I123" s="3"/>
      <c r="J123" s="56"/>
      <c r="O123" s="3"/>
      <c r="Q123" s="3"/>
      <c r="T123" s="48"/>
      <c r="U123" s="12"/>
      <c r="AC123" s="84"/>
      <c r="AI123" s="11"/>
      <c r="AO123" s="12"/>
      <c r="AU123" s="53"/>
      <c r="AW123" s="11"/>
      <c r="BA123" s="3"/>
      <c r="BI123" s="3"/>
      <c r="BU123" s="12"/>
      <c r="BV123" s="53"/>
      <c r="BX123" s="3"/>
      <c r="BY123" s="3"/>
    </row>
    <row r="124" spans="1:77" s="6" customFormat="1">
      <c r="A124" s="11"/>
      <c r="B124" s="3"/>
      <c r="C124" s="3"/>
      <c r="D124" s="76"/>
      <c r="E124" s="76"/>
      <c r="F124" s="54"/>
      <c r="G124" s="53"/>
      <c r="H124" s="53"/>
      <c r="I124" s="3"/>
      <c r="J124" s="56"/>
      <c r="O124" s="3"/>
      <c r="P124" s="54"/>
      <c r="Q124" s="3"/>
      <c r="T124" s="48"/>
      <c r="U124" s="12"/>
      <c r="AA124"/>
      <c r="AB124"/>
      <c r="AC124" s="84"/>
      <c r="AI124" s="3"/>
      <c r="AU124" s="3"/>
      <c r="AW124" s="11"/>
      <c r="BA124" s="3"/>
      <c r="BI124" s="3"/>
      <c r="BV124" s="53"/>
      <c r="BX124" s="3"/>
      <c r="BY124" s="3"/>
    </row>
    <row r="125" spans="1:77" s="53" customFormat="1">
      <c r="B125" s="3"/>
      <c r="C125" s="3"/>
      <c r="D125" s="76"/>
      <c r="E125" s="76"/>
      <c r="F125" s="54"/>
      <c r="I125" s="3"/>
      <c r="J125" s="56"/>
      <c r="O125" s="3"/>
      <c r="P125" s="56"/>
      <c r="Q125" s="3"/>
      <c r="T125" s="50"/>
      <c r="U125" s="11"/>
      <c r="AC125" s="84"/>
      <c r="AD125" s="48"/>
      <c r="AI125" s="11"/>
      <c r="AJ125" s="48"/>
      <c r="AO125" s="11"/>
      <c r="AW125" s="11"/>
      <c r="BA125" s="3"/>
      <c r="BH125" s="48"/>
      <c r="BI125" s="3"/>
      <c r="BX125" s="3"/>
      <c r="BY125" s="3"/>
    </row>
    <row r="126" spans="1:77">
      <c r="A126" s="53"/>
      <c r="B126" s="3"/>
      <c r="C126" s="3"/>
      <c r="D126" s="76"/>
      <c r="E126" s="76"/>
      <c r="F126" s="54"/>
      <c r="G126" s="53"/>
      <c r="H126" s="53"/>
      <c r="I126" s="3"/>
      <c r="J126" s="56"/>
      <c r="O126" s="3"/>
      <c r="Q126" s="3"/>
      <c r="T126" s="48"/>
      <c r="AC126" s="84"/>
      <c r="AI126" s="53"/>
      <c r="AU126" s="53"/>
      <c r="AW126" s="11"/>
      <c r="BA126" s="3"/>
      <c r="BI126" s="3"/>
      <c r="BV126" s="53"/>
      <c r="BX126" s="3"/>
      <c r="BY126" s="3"/>
    </row>
    <row r="127" spans="1:77" s="6" customFormat="1">
      <c r="A127" s="53"/>
      <c r="B127" s="3"/>
      <c r="C127" s="3"/>
      <c r="D127" s="76"/>
      <c r="E127" s="76"/>
      <c r="F127" s="54"/>
      <c r="G127" s="53"/>
      <c r="H127" s="53"/>
      <c r="I127" s="3"/>
      <c r="J127" s="56"/>
      <c r="O127" s="3"/>
      <c r="P127" s="54"/>
      <c r="Q127" s="3"/>
      <c r="T127" s="48"/>
      <c r="U127"/>
      <c r="AA127"/>
      <c r="AB127"/>
      <c r="AC127" s="84"/>
      <c r="AI127" s="3"/>
      <c r="AU127" s="3"/>
      <c r="AW127" s="11"/>
      <c r="BA127" s="3"/>
      <c r="BI127" s="3"/>
      <c r="BV127" s="53"/>
      <c r="BX127" s="3"/>
      <c r="BY127" s="3"/>
    </row>
    <row r="128" spans="1:77" s="53" customFormat="1">
      <c r="A128" s="11"/>
      <c r="B128" s="3"/>
      <c r="C128" s="3"/>
      <c r="D128" s="76"/>
      <c r="E128" s="76"/>
      <c r="F128" s="54"/>
      <c r="I128" s="3"/>
      <c r="J128" s="56"/>
      <c r="O128" s="3"/>
      <c r="P128" s="56"/>
      <c r="Q128" s="3"/>
      <c r="T128" s="48"/>
      <c r="U128" s="11"/>
      <c r="AC128" s="84"/>
      <c r="AD128" s="50"/>
      <c r="AI128" s="11"/>
      <c r="AJ128" s="48"/>
      <c r="AK128" s="11"/>
      <c r="AQ128" s="11"/>
      <c r="AU128" s="11"/>
      <c r="AV128" s="11"/>
      <c r="AW128" s="11"/>
      <c r="BA128" s="3"/>
      <c r="BH128" s="48"/>
      <c r="BI128" s="3"/>
      <c r="BX128" s="3"/>
      <c r="BY128" s="3"/>
    </row>
    <row r="129" spans="1:77">
      <c r="A129" s="53"/>
      <c r="B129" s="3"/>
      <c r="C129" s="3"/>
      <c r="D129" s="76"/>
      <c r="E129" s="76"/>
      <c r="F129" s="54"/>
      <c r="G129" s="53"/>
      <c r="H129" s="53"/>
      <c r="I129" s="3"/>
      <c r="J129" s="56"/>
      <c r="O129" s="3"/>
      <c r="Q129" s="3"/>
      <c r="T129" s="48"/>
      <c r="U129" s="12"/>
      <c r="AC129" s="84"/>
      <c r="AI129" s="53"/>
      <c r="AO129" s="12"/>
      <c r="AU129" s="53"/>
      <c r="AW129" s="11"/>
      <c r="BA129" s="3"/>
      <c r="BI129" s="3"/>
      <c r="BU129" s="12"/>
      <c r="BV129" s="53"/>
      <c r="BX129" s="3"/>
      <c r="BY129" s="3"/>
    </row>
    <row r="130" spans="1:77" s="6" customFormat="1">
      <c r="A130" s="53"/>
      <c r="B130" s="3"/>
      <c r="C130" s="3"/>
      <c r="D130" s="52"/>
      <c r="E130" s="52"/>
      <c r="F130" s="54"/>
      <c r="G130" s="53"/>
      <c r="H130" s="53"/>
      <c r="I130" s="3"/>
      <c r="J130" s="56"/>
      <c r="O130" s="3"/>
      <c r="P130" s="54"/>
      <c r="Q130" s="3"/>
      <c r="T130" s="48"/>
      <c r="AC130" s="84"/>
      <c r="AI130" s="3"/>
      <c r="AU130" s="3"/>
      <c r="AW130" s="11"/>
      <c r="BA130" s="3"/>
      <c r="BI130" s="3"/>
      <c r="BV130" s="3"/>
      <c r="BX130" s="3"/>
      <c r="BY130" s="3"/>
    </row>
    <row r="131" spans="1:77" s="53" customFormat="1">
      <c r="B131" s="3"/>
      <c r="C131" s="3"/>
      <c r="D131" s="52"/>
      <c r="E131" s="52"/>
      <c r="F131" s="54"/>
      <c r="I131" s="3"/>
      <c r="J131" s="56"/>
      <c r="O131" s="3"/>
      <c r="P131" s="56"/>
      <c r="Q131" s="3"/>
      <c r="T131" s="48"/>
      <c r="AC131" s="90"/>
      <c r="AD131" s="48"/>
      <c r="AI131" s="3"/>
      <c r="AJ131" s="48"/>
      <c r="AW131" s="11"/>
      <c r="BA131" s="3"/>
      <c r="BH131" s="48"/>
      <c r="BI131" s="3"/>
      <c r="BX131" s="3"/>
      <c r="BY131" s="3"/>
    </row>
    <row r="132" spans="1:77">
      <c r="A132" s="53"/>
      <c r="B132" s="3"/>
      <c r="C132" s="3"/>
      <c r="D132" s="52"/>
      <c r="E132" s="52"/>
      <c r="F132" s="54"/>
      <c r="G132" s="53"/>
      <c r="H132" s="53"/>
      <c r="I132" s="3"/>
      <c r="J132" s="56"/>
      <c r="O132" s="3"/>
      <c r="Q132" s="3"/>
      <c r="T132" s="50"/>
      <c r="AC132" s="88"/>
      <c r="AD132" s="12"/>
      <c r="AI132" s="6"/>
      <c r="AK132" s="12"/>
      <c r="AQ132" s="12"/>
      <c r="AV132" s="12"/>
      <c r="AW132" s="11"/>
      <c r="BA132" s="3"/>
      <c r="BI132" s="3"/>
      <c r="BX132" s="3"/>
      <c r="BY132" s="3"/>
    </row>
    <row r="133" spans="1:77" s="6" customFormat="1">
      <c r="A133" s="11"/>
      <c r="B133" s="3"/>
      <c r="C133" s="3"/>
      <c r="D133" s="76"/>
      <c r="E133" s="76"/>
      <c r="F133" s="54"/>
      <c r="G133" s="53"/>
      <c r="H133" s="53"/>
      <c r="I133" s="3"/>
      <c r="J133" s="56"/>
      <c r="O133" s="3"/>
      <c r="P133" s="54"/>
      <c r="Q133" s="3"/>
      <c r="T133" s="48"/>
      <c r="U133" s="12"/>
      <c r="AA133"/>
      <c r="AB133"/>
      <c r="AC133" s="84"/>
      <c r="AW133" s="11"/>
      <c r="BA133" s="3"/>
      <c r="BI133" s="3"/>
      <c r="BV133"/>
      <c r="BX133" s="3"/>
      <c r="BY133" s="3"/>
    </row>
    <row r="134" spans="1:77" s="53" customFormat="1">
      <c r="B134" s="3"/>
      <c r="C134" s="3"/>
      <c r="D134" s="76"/>
      <c r="E134" s="76"/>
      <c r="F134" s="54"/>
      <c r="I134" s="3"/>
      <c r="J134" s="56"/>
      <c r="O134" s="3"/>
      <c r="P134" s="56"/>
      <c r="Q134" s="3"/>
      <c r="T134" s="48"/>
      <c r="U134"/>
      <c r="AC134" s="84"/>
      <c r="AD134" s="50"/>
      <c r="AI134" s="11"/>
      <c r="AJ134" s="48"/>
      <c r="AK134" s="11"/>
      <c r="AQ134" s="11"/>
      <c r="AU134" s="11"/>
      <c r="AV134" s="11"/>
      <c r="AW134" s="11"/>
      <c r="BA134" s="3"/>
      <c r="BH134" s="48"/>
      <c r="BI134" s="3"/>
      <c r="BV134"/>
      <c r="BX134" s="3"/>
      <c r="BY134" s="3"/>
    </row>
    <row r="135" spans="1:77">
      <c r="A135" s="53"/>
      <c r="B135" s="3"/>
      <c r="C135" s="3"/>
      <c r="D135" s="76"/>
      <c r="E135" s="76"/>
      <c r="F135" s="54"/>
      <c r="G135" s="53"/>
      <c r="H135" s="53"/>
      <c r="I135" s="3"/>
      <c r="J135" s="56"/>
      <c r="O135" s="3"/>
      <c r="Q135" s="3"/>
      <c r="T135" s="50"/>
      <c r="U135" s="12"/>
      <c r="AC135" s="84"/>
      <c r="AI135" s="12"/>
      <c r="AW135" s="11"/>
      <c r="BA135" s="3"/>
      <c r="BI135" s="3"/>
      <c r="BX135" s="3"/>
      <c r="BY135" s="3"/>
    </row>
    <row r="136" spans="1:77" s="6" customFormat="1">
      <c r="A136" s="3"/>
      <c r="B136" s="3"/>
      <c r="C136" s="3"/>
      <c r="D136" s="76"/>
      <c r="E136" s="76"/>
      <c r="F136" s="54"/>
      <c r="G136" s="3"/>
      <c r="H136" s="3"/>
      <c r="I136" s="3"/>
      <c r="J136" s="54"/>
      <c r="O136" s="3"/>
      <c r="P136" s="54"/>
      <c r="Q136" s="3"/>
      <c r="T136" s="48"/>
      <c r="AC136" s="84"/>
      <c r="AW136" s="11"/>
      <c r="BA136" s="3"/>
      <c r="BI136" s="3"/>
      <c r="BX136" s="3"/>
      <c r="BY136" s="3"/>
    </row>
    <row r="137" spans="1:77" s="53" customFormat="1">
      <c r="A137" s="3"/>
      <c r="B137" s="3"/>
      <c r="C137" s="3"/>
      <c r="D137" s="76"/>
      <c r="E137" s="76"/>
      <c r="F137" s="54"/>
      <c r="G137" s="3"/>
      <c r="H137" s="3"/>
      <c r="I137" s="3"/>
      <c r="J137" s="54"/>
      <c r="O137" s="3"/>
      <c r="P137" s="56"/>
      <c r="Q137" s="3"/>
      <c r="T137" s="48"/>
      <c r="U137" s="12"/>
      <c r="AC137" s="88"/>
      <c r="AD137" s="48"/>
      <c r="AI137" s="3"/>
      <c r="AJ137" s="48"/>
      <c r="AU137" s="11"/>
      <c r="AW137" s="11"/>
      <c r="BA137" s="3"/>
      <c r="BH137" s="48"/>
      <c r="BI137" s="3"/>
      <c r="BV137"/>
      <c r="BX137" s="3"/>
      <c r="BY137" s="3"/>
    </row>
    <row r="138" spans="1:77">
      <c r="A138" s="3"/>
      <c r="B138" s="3"/>
      <c r="C138" s="3"/>
      <c r="D138" s="76"/>
      <c r="E138" s="76"/>
      <c r="F138" s="54"/>
      <c r="G138" s="3"/>
      <c r="H138" s="3"/>
      <c r="I138" s="3"/>
      <c r="J138" s="54"/>
      <c r="O138" s="3"/>
      <c r="Q138" s="3"/>
      <c r="R138" s="53"/>
      <c r="S138" s="53"/>
      <c r="T138" s="50"/>
      <c r="U138" s="11"/>
      <c r="AC138" s="88"/>
      <c r="AD138" s="12"/>
      <c r="AI138" s="6"/>
      <c r="AK138" s="12"/>
      <c r="AO138" s="12"/>
      <c r="AQ138" s="12"/>
      <c r="AU138" s="12"/>
      <c r="AV138" s="12"/>
      <c r="AW138" s="11"/>
      <c r="AX138" s="53"/>
      <c r="AY138" s="53"/>
      <c r="AZ138" s="53"/>
      <c r="BA138" s="3"/>
      <c r="BI138" s="3"/>
      <c r="BV138" s="53"/>
      <c r="BX138" s="3"/>
      <c r="BY138" s="3"/>
    </row>
    <row r="139" spans="1:77" s="6" customFormat="1">
      <c r="A139" s="3"/>
      <c r="B139" s="3"/>
      <c r="C139" s="3"/>
      <c r="D139" s="52"/>
      <c r="E139" s="52"/>
      <c r="F139" s="54"/>
      <c r="G139" s="3"/>
      <c r="H139" s="3"/>
      <c r="I139" s="3"/>
      <c r="J139" s="54"/>
      <c r="O139" s="3"/>
      <c r="P139" s="54"/>
      <c r="Q139" s="3"/>
      <c r="R139" s="3"/>
      <c r="T139" s="50"/>
      <c r="U139" s="3"/>
      <c r="AC139" s="84"/>
      <c r="AW139" s="11"/>
      <c r="BA139" s="3"/>
      <c r="BI139" s="3"/>
      <c r="BV139" s="3"/>
      <c r="BX139" s="3"/>
      <c r="BY139" s="3"/>
    </row>
    <row r="140" spans="1:77">
      <c r="A140" s="3"/>
      <c r="B140" s="3"/>
      <c r="C140" s="3"/>
      <c r="D140" s="52"/>
      <c r="E140" s="52"/>
      <c r="F140" s="54"/>
      <c r="G140" s="3"/>
      <c r="H140" s="3"/>
      <c r="I140" s="3"/>
      <c r="J140" s="54"/>
      <c r="O140" s="3"/>
      <c r="Q140" s="3"/>
      <c r="R140" s="53"/>
      <c r="S140" s="53"/>
      <c r="T140" s="50"/>
      <c r="U140" s="11"/>
      <c r="AD140" s="12"/>
      <c r="AI140" s="3"/>
      <c r="AK140" s="12"/>
      <c r="AO140" s="12"/>
      <c r="AQ140" s="12"/>
      <c r="AU140" s="12"/>
      <c r="AV140" s="12"/>
      <c r="AW140" s="11"/>
      <c r="BA140" s="3"/>
      <c r="BI140" s="3"/>
      <c r="BV140" s="53"/>
      <c r="BX140" s="3"/>
      <c r="BY140" s="3"/>
    </row>
    <row r="141" spans="1:77">
      <c r="A141" s="3"/>
      <c r="B141" s="3"/>
      <c r="C141" s="3"/>
      <c r="D141" s="52"/>
      <c r="E141" s="52"/>
      <c r="F141" s="54"/>
      <c r="G141" s="3"/>
      <c r="H141" s="3"/>
      <c r="I141" s="3"/>
      <c r="J141" s="54"/>
      <c r="O141" s="3"/>
      <c r="Q141" s="3"/>
      <c r="R141" s="53"/>
      <c r="S141" s="53"/>
      <c r="T141" s="50"/>
      <c r="AC141" s="90"/>
      <c r="AD141" s="12"/>
      <c r="AI141" s="6"/>
      <c r="AK141" s="12"/>
      <c r="AO141" s="12"/>
      <c r="AQ141" s="12"/>
      <c r="AU141" s="12"/>
      <c r="AV141" s="12"/>
      <c r="AW141" s="11"/>
      <c r="BA141" s="3"/>
      <c r="BI141" s="3"/>
      <c r="BV141" s="53"/>
      <c r="BX141" s="3"/>
      <c r="BY141" s="3"/>
    </row>
    <row r="142" spans="1:77" s="6" customFormat="1">
      <c r="A142" s="3"/>
      <c r="B142" s="3"/>
      <c r="C142" s="3"/>
      <c r="D142" s="52"/>
      <c r="E142" s="52"/>
      <c r="F142" s="54"/>
      <c r="G142" s="3"/>
      <c r="H142" s="3"/>
      <c r="I142" s="3"/>
      <c r="J142" s="54"/>
      <c r="O142" s="3"/>
      <c r="P142" s="54"/>
      <c r="Q142" s="3"/>
      <c r="R142" s="3"/>
      <c r="S142" s="3"/>
      <c r="T142" s="50"/>
      <c r="U142" s="53"/>
      <c r="AC142" s="84"/>
      <c r="AW142" s="11"/>
      <c r="AX142" s="3"/>
      <c r="AY142" s="3"/>
      <c r="AZ142" s="3"/>
      <c r="BA142" s="3"/>
      <c r="BI142" s="3"/>
      <c r="BU142" s="3"/>
      <c r="BV142" s="53"/>
      <c r="BX142" s="3"/>
      <c r="BY142" s="3"/>
    </row>
    <row r="143" spans="1:77">
      <c r="A143" s="3"/>
      <c r="B143" s="3"/>
      <c r="C143" s="3"/>
      <c r="D143" s="52"/>
      <c r="E143" s="52"/>
      <c r="F143" s="54"/>
      <c r="G143" s="3"/>
      <c r="H143" s="3"/>
      <c r="I143" s="3"/>
      <c r="J143" s="54"/>
      <c r="O143" s="3"/>
      <c r="Q143" s="3"/>
      <c r="R143" s="53"/>
      <c r="S143" s="53"/>
      <c r="T143" s="48"/>
      <c r="U143" s="12"/>
      <c r="Y143" s="12"/>
      <c r="Z143" s="12"/>
      <c r="AA143" s="12"/>
      <c r="AB143" s="12"/>
      <c r="AC143" s="84"/>
      <c r="AQ143" s="12"/>
      <c r="AR143" s="12"/>
      <c r="AS143" s="12"/>
      <c r="AT143" s="12"/>
      <c r="AW143" s="11"/>
      <c r="BA143" s="3"/>
      <c r="BI143" s="3"/>
      <c r="BV143" s="53"/>
      <c r="BX143" s="3"/>
      <c r="BY143" s="3"/>
    </row>
    <row r="144" spans="1:77">
      <c r="A144" s="3"/>
      <c r="B144" s="3"/>
      <c r="C144" s="3"/>
      <c r="D144" s="52"/>
      <c r="E144" s="52"/>
      <c r="F144" s="54"/>
      <c r="G144" s="3"/>
      <c r="H144" s="3"/>
      <c r="I144" s="3"/>
      <c r="J144" s="54"/>
      <c r="O144" s="3"/>
      <c r="Q144" s="3"/>
      <c r="R144" s="53"/>
      <c r="T144" s="48"/>
      <c r="U144" s="12"/>
      <c r="AC144" s="84"/>
      <c r="AI144" s="12"/>
      <c r="AK144" s="12"/>
      <c r="AO144" s="12"/>
      <c r="AU144" s="11"/>
      <c r="AW144" s="11"/>
      <c r="BA144" s="3"/>
      <c r="BI144" s="3"/>
      <c r="BV144" s="53"/>
      <c r="BX144" s="3"/>
      <c r="BY144" s="3"/>
    </row>
    <row r="145" spans="1:77" s="6" customFormat="1">
      <c r="A145" s="11"/>
      <c r="B145" s="3"/>
      <c r="C145" s="3"/>
      <c r="D145" s="76"/>
      <c r="E145" s="76"/>
      <c r="F145" s="54"/>
      <c r="G145" s="3"/>
      <c r="H145" s="3"/>
      <c r="I145" s="3"/>
      <c r="J145" s="54"/>
      <c r="O145" s="3"/>
      <c r="P145" s="54"/>
      <c r="Q145" s="3"/>
      <c r="R145" s="3"/>
      <c r="S145" s="3"/>
      <c r="T145" s="48"/>
      <c r="AA145"/>
      <c r="AB145"/>
      <c r="AC145" s="84"/>
      <c r="AW145" s="11"/>
      <c r="BA145" s="3"/>
      <c r="BI145" s="3"/>
      <c r="BV145" s="3"/>
      <c r="BX145" s="3"/>
      <c r="BY145" s="3"/>
    </row>
    <row r="146" spans="1:77">
      <c r="A146" s="53"/>
      <c r="B146" s="3"/>
      <c r="C146" s="3"/>
      <c r="D146" s="76"/>
      <c r="E146" s="76"/>
      <c r="F146" s="54"/>
      <c r="G146" s="3"/>
      <c r="H146" s="3"/>
      <c r="I146" s="3"/>
      <c r="J146" s="56"/>
      <c r="O146" s="3"/>
      <c r="Q146" s="3"/>
      <c r="R146" s="53"/>
      <c r="T146" s="48"/>
      <c r="AC146" s="84"/>
      <c r="AO146" s="53"/>
      <c r="AW146" s="11"/>
      <c r="BA146" s="3"/>
      <c r="BI146" s="3"/>
      <c r="BV146" s="53"/>
      <c r="BX146" s="3"/>
      <c r="BY146" s="3"/>
    </row>
    <row r="147" spans="1:77">
      <c r="A147" s="53"/>
      <c r="B147" s="3"/>
      <c r="C147" s="3"/>
      <c r="D147" s="76"/>
      <c r="E147" s="76"/>
      <c r="F147" s="54"/>
      <c r="G147" s="3"/>
      <c r="H147" s="3"/>
      <c r="I147" s="3"/>
      <c r="J147" s="56"/>
      <c r="O147" s="3"/>
      <c r="Q147" s="3"/>
      <c r="R147" s="53"/>
      <c r="S147" s="53"/>
      <c r="T147" s="48"/>
      <c r="U147" s="12"/>
      <c r="AC147" s="84"/>
      <c r="AD147" s="12"/>
      <c r="AI147" s="11"/>
      <c r="AK147" s="12"/>
      <c r="AO147" s="53"/>
      <c r="AQ147" s="12"/>
      <c r="AU147" s="12"/>
      <c r="AV147" s="12"/>
      <c r="AW147" s="11"/>
      <c r="BA147" s="3"/>
      <c r="BI147" s="3"/>
      <c r="BV147" s="53"/>
      <c r="BX147" s="3"/>
      <c r="BY147" s="3"/>
    </row>
    <row r="148" spans="1:77" s="6" customFormat="1">
      <c r="A148" s="3"/>
      <c r="B148" s="3"/>
      <c r="C148" s="3"/>
      <c r="D148" s="76"/>
      <c r="E148" s="76"/>
      <c r="F148" s="54"/>
      <c r="G148" s="3"/>
      <c r="H148" s="3"/>
      <c r="I148" s="3"/>
      <c r="J148" s="54"/>
      <c r="O148" s="3"/>
      <c r="P148" s="54"/>
      <c r="Q148" s="3"/>
      <c r="R148" s="3"/>
      <c r="S148" s="3"/>
      <c r="T148" s="50"/>
      <c r="AC148" s="84"/>
      <c r="AW148" s="11"/>
      <c r="BA148" s="3"/>
      <c r="BI148" s="3"/>
      <c r="BV148" s="3"/>
      <c r="BX148" s="3"/>
      <c r="BY148" s="3"/>
    </row>
    <row r="149" spans="1:77">
      <c r="A149" s="3"/>
      <c r="B149" s="3"/>
      <c r="C149" s="3"/>
      <c r="D149" s="76"/>
      <c r="E149" s="76"/>
      <c r="F149" s="54"/>
      <c r="G149" s="3"/>
      <c r="H149" s="3"/>
      <c r="I149" s="3"/>
      <c r="J149" s="54"/>
      <c r="O149" s="3"/>
      <c r="Q149" s="3"/>
      <c r="R149" s="3"/>
      <c r="T149" s="50"/>
      <c r="U149" s="11"/>
      <c r="AC149" s="90"/>
      <c r="AQ149" s="12"/>
      <c r="AU149" s="12"/>
      <c r="AV149" s="12"/>
      <c r="AW149" s="53"/>
      <c r="AX149" s="3"/>
      <c r="AY149" s="3"/>
      <c r="AZ149" s="3"/>
      <c r="BA149" s="3"/>
      <c r="BI149" s="3"/>
      <c r="BU149" s="53"/>
      <c r="BV149" s="53"/>
      <c r="BX149" s="3"/>
      <c r="BY149" s="3"/>
    </row>
    <row r="150" spans="1:77">
      <c r="A150" s="3"/>
      <c r="B150" s="3"/>
      <c r="C150" s="3"/>
      <c r="D150" s="76"/>
      <c r="E150" s="76"/>
      <c r="F150" s="54"/>
      <c r="G150" s="3"/>
      <c r="H150" s="3"/>
      <c r="I150" s="3"/>
      <c r="J150" s="54"/>
      <c r="O150" s="53"/>
      <c r="Q150" s="3"/>
      <c r="R150" s="3"/>
      <c r="S150" s="6"/>
      <c r="T150" s="50"/>
      <c r="U150" s="12"/>
      <c r="AC150" s="2"/>
      <c r="AI150" s="53"/>
      <c r="AW150" s="11"/>
      <c r="AX150" s="3"/>
      <c r="AY150" s="3"/>
      <c r="AZ150" s="3"/>
      <c r="BA150" s="3"/>
      <c r="BI150" s="3"/>
      <c r="BV150" s="11"/>
      <c r="BX150" s="3"/>
      <c r="BY150" s="3"/>
    </row>
    <row r="151" spans="1:77">
      <c r="A151" s="3"/>
      <c r="B151" s="3"/>
      <c r="C151" s="3"/>
      <c r="D151" s="52"/>
      <c r="E151" s="52"/>
      <c r="F151" s="54"/>
      <c r="G151" s="3"/>
      <c r="H151" s="3"/>
      <c r="I151" s="3"/>
      <c r="J151" s="54"/>
      <c r="O151" s="3"/>
      <c r="Q151" s="3"/>
      <c r="R151" s="62"/>
      <c r="S151" s="53"/>
      <c r="T151" s="50"/>
      <c r="U151" s="11"/>
      <c r="AC151" s="84"/>
      <c r="AI151" s="12"/>
      <c r="AW151" s="11"/>
      <c r="AX151" s="3"/>
      <c r="AY151" s="3"/>
      <c r="AZ151" s="3"/>
      <c r="BA151" s="3"/>
      <c r="BI151" s="3"/>
      <c r="BV151" s="11"/>
      <c r="BX151" s="3"/>
      <c r="BY151" s="3"/>
    </row>
    <row r="152" spans="1:77">
      <c r="A152" s="3"/>
      <c r="B152" s="3"/>
      <c r="C152" s="3"/>
      <c r="D152" s="52"/>
      <c r="E152" s="52"/>
      <c r="F152" s="54"/>
      <c r="G152" s="3"/>
      <c r="H152" s="3"/>
      <c r="I152" s="3"/>
      <c r="J152" s="54"/>
      <c r="Q152" s="3"/>
      <c r="R152" s="3"/>
      <c r="S152" s="3"/>
      <c r="T152" s="50"/>
      <c r="U152" s="12"/>
      <c r="AD152" s="12"/>
      <c r="AI152" s="12"/>
      <c r="AK152" s="12"/>
      <c r="AO152" s="3"/>
      <c r="AQ152" s="12"/>
      <c r="AU152" s="12"/>
      <c r="AV152" s="12"/>
      <c r="AW152" s="53"/>
      <c r="AX152" s="3"/>
      <c r="AY152" s="3"/>
      <c r="AZ152" s="3"/>
      <c r="BA152" s="3"/>
      <c r="BI152" s="3"/>
      <c r="BX152" s="3"/>
      <c r="BY152" s="3"/>
    </row>
    <row r="153" spans="1:77">
      <c r="A153" s="3"/>
      <c r="B153" s="3"/>
      <c r="C153" s="3"/>
      <c r="D153" s="52"/>
      <c r="E153" s="52"/>
      <c r="F153" s="54"/>
      <c r="G153" s="3"/>
      <c r="H153" s="3"/>
      <c r="I153" s="3"/>
      <c r="J153" s="54"/>
      <c r="O153" s="53"/>
      <c r="Q153" s="3"/>
      <c r="R153" s="3"/>
      <c r="S153" s="6"/>
      <c r="T153" s="50"/>
      <c r="U153" s="11"/>
      <c r="AC153" s="90"/>
      <c r="AD153" s="12"/>
      <c r="AK153" s="12"/>
      <c r="AO153" s="6"/>
      <c r="AQ153" s="12"/>
      <c r="AU153" s="12"/>
      <c r="AV153" s="12"/>
      <c r="AW153" s="11"/>
      <c r="AX153" s="6"/>
      <c r="AY153" s="6"/>
      <c r="AZ153" s="6"/>
      <c r="BA153" s="3"/>
      <c r="BI153" s="3"/>
      <c r="BV153" s="53"/>
      <c r="BX153" s="3"/>
      <c r="BY153" s="3"/>
    </row>
    <row r="154" spans="1:77">
      <c r="A154" s="3"/>
      <c r="B154" s="3"/>
      <c r="C154" s="3"/>
      <c r="D154" s="52"/>
      <c r="E154" s="52"/>
      <c r="F154" s="54"/>
      <c r="G154" s="3"/>
      <c r="H154" s="3"/>
      <c r="I154" s="3"/>
      <c r="J154" s="54"/>
      <c r="O154" s="53"/>
      <c r="Q154" s="3"/>
      <c r="R154" s="3"/>
      <c r="S154" s="6"/>
      <c r="T154" s="48"/>
      <c r="U154" s="11"/>
      <c r="AC154" s="90"/>
      <c r="AD154" s="12"/>
      <c r="AI154" s="12"/>
      <c r="AK154" s="12"/>
      <c r="AO154" s="6"/>
      <c r="AQ154" s="12"/>
      <c r="AU154" s="12"/>
      <c r="AV154" s="12"/>
      <c r="AW154" s="11"/>
      <c r="AX154" s="6"/>
      <c r="AY154" s="6"/>
      <c r="AZ154" s="6"/>
      <c r="BA154" s="3"/>
      <c r="BI154" s="3"/>
      <c r="BV154" s="53"/>
      <c r="BX154" s="3"/>
      <c r="BY154" s="3"/>
    </row>
    <row r="155" spans="1:77" s="6" customFormat="1">
      <c r="A155" s="3"/>
      <c r="B155" s="3"/>
      <c r="C155" s="3"/>
      <c r="D155" s="52"/>
      <c r="E155" s="52"/>
      <c r="F155" s="54"/>
      <c r="G155" s="3"/>
      <c r="H155" s="3"/>
      <c r="I155" s="3"/>
      <c r="J155" s="54"/>
      <c r="O155" s="3"/>
      <c r="P155" s="54"/>
      <c r="Q155" s="3"/>
      <c r="R155" s="3"/>
      <c r="T155" s="50"/>
      <c r="U155" s="3"/>
      <c r="AC155" s="2"/>
      <c r="AW155" s="11"/>
      <c r="AX155" s="3"/>
      <c r="AY155" s="3"/>
      <c r="AZ155" s="3"/>
      <c r="BA155" s="3"/>
      <c r="BI155" s="3"/>
      <c r="BU155" s="3"/>
      <c r="BV155" s="3"/>
      <c r="BX155" s="3"/>
      <c r="BY155" s="3"/>
    </row>
    <row r="156" spans="1:77">
      <c r="A156" s="3"/>
      <c r="B156" s="3"/>
      <c r="C156" s="3"/>
      <c r="D156" s="52"/>
      <c r="E156" s="52"/>
      <c r="F156" s="54"/>
      <c r="G156" s="3"/>
      <c r="H156" s="3"/>
      <c r="I156" s="3"/>
      <c r="J156" s="54"/>
      <c r="O156" s="3"/>
      <c r="Q156" s="3"/>
      <c r="R156" s="3"/>
      <c r="T156" s="48"/>
      <c r="U156" s="12"/>
      <c r="AI156" s="53"/>
      <c r="AW156" s="11"/>
      <c r="AX156" s="3"/>
      <c r="AY156" s="3"/>
      <c r="AZ156" s="3"/>
      <c r="BA156" s="3"/>
      <c r="BI156" s="3"/>
      <c r="BV156" s="11"/>
      <c r="BX156" s="3"/>
      <c r="BY156" s="3"/>
    </row>
    <row r="157" spans="1:77">
      <c r="A157" s="3"/>
      <c r="B157" s="3"/>
      <c r="C157" s="3"/>
      <c r="D157" s="52"/>
      <c r="E157" s="52"/>
      <c r="F157" s="54"/>
      <c r="G157" s="3"/>
      <c r="H157" s="3"/>
      <c r="I157" s="3"/>
      <c r="J157" s="54"/>
      <c r="O157" s="53"/>
      <c r="Q157" s="3"/>
      <c r="R157" s="3"/>
      <c r="S157" s="3"/>
      <c r="T157" s="48"/>
      <c r="U157" s="12"/>
      <c r="AC157" s="84"/>
      <c r="AD157" s="12"/>
      <c r="AI157" s="12"/>
      <c r="AK157" s="12"/>
      <c r="AO157" s="12"/>
      <c r="AQ157" s="12"/>
      <c r="AV157" s="12"/>
      <c r="AW157" s="11"/>
      <c r="AX157" s="6"/>
      <c r="AY157" s="6"/>
      <c r="AZ157" s="6"/>
      <c r="BA157" s="3"/>
      <c r="BI157" s="3"/>
      <c r="BV157" s="11"/>
      <c r="BX157" s="3"/>
      <c r="BY157" s="3"/>
    </row>
    <row r="158" spans="1:77">
      <c r="A158" s="3"/>
      <c r="B158" s="3"/>
      <c r="C158" s="3"/>
      <c r="D158" s="52"/>
      <c r="E158" s="52"/>
      <c r="F158" s="54"/>
      <c r="G158" s="3"/>
      <c r="H158" s="3"/>
      <c r="I158" s="3"/>
      <c r="J158" s="54"/>
      <c r="O158" s="3"/>
      <c r="Q158" s="3"/>
      <c r="R158" s="62"/>
      <c r="S158" s="53"/>
      <c r="T158" s="48"/>
      <c r="U158" s="11"/>
      <c r="AC158" s="2"/>
      <c r="AD158" s="12"/>
      <c r="AI158" s="12"/>
      <c r="AK158" s="12"/>
      <c r="AQ158" s="12"/>
      <c r="AU158" s="12"/>
      <c r="AV158" s="12"/>
      <c r="AW158" s="53"/>
      <c r="AX158" s="3"/>
      <c r="AY158" s="3"/>
      <c r="AZ158" s="3"/>
      <c r="BA158" s="3"/>
      <c r="BI158" s="3"/>
      <c r="BV158" s="11"/>
      <c r="BX158" s="3"/>
      <c r="BY158" s="3"/>
    </row>
    <row r="159" spans="1:77">
      <c r="A159" s="3"/>
      <c r="B159" s="3"/>
      <c r="C159" s="3"/>
      <c r="D159" s="52"/>
      <c r="E159" s="52"/>
      <c r="F159" s="54"/>
      <c r="G159" s="3"/>
      <c r="H159" s="3"/>
      <c r="I159" s="3"/>
      <c r="J159" s="54"/>
      <c r="Q159" s="3"/>
      <c r="R159" s="3"/>
      <c r="S159" s="3"/>
      <c r="T159" s="48"/>
      <c r="U159" s="12"/>
      <c r="AI159" s="12"/>
      <c r="AO159" s="3"/>
      <c r="AW159" s="11"/>
      <c r="AX159" s="3"/>
      <c r="AY159" s="3"/>
      <c r="AZ159" s="3"/>
      <c r="BA159" s="3"/>
      <c r="BI159" s="3"/>
      <c r="BX159" s="3"/>
      <c r="BY159" s="3"/>
    </row>
    <row r="160" spans="1:77">
      <c r="A160" s="3"/>
      <c r="B160" s="3"/>
      <c r="C160" s="3"/>
      <c r="D160" s="52"/>
      <c r="E160" s="52"/>
      <c r="F160" s="54"/>
      <c r="G160" s="3"/>
      <c r="H160" s="3"/>
      <c r="I160" s="3"/>
      <c r="J160" s="54"/>
      <c r="O160" s="53"/>
      <c r="Q160" s="3"/>
      <c r="R160" s="3"/>
      <c r="S160" s="6"/>
      <c r="T160" s="48"/>
      <c r="U160" s="11"/>
      <c r="AD160" s="12"/>
      <c r="AI160" s="12"/>
      <c r="AK160" s="12"/>
      <c r="AO160" s="6"/>
      <c r="AQ160" s="12"/>
      <c r="AU160" s="12"/>
      <c r="AV160" s="12"/>
      <c r="AW160" s="11"/>
      <c r="AX160" s="6"/>
      <c r="AY160" s="6"/>
      <c r="AZ160" s="6"/>
      <c r="BA160" s="3"/>
      <c r="BI160" s="3"/>
      <c r="BV160" s="53"/>
      <c r="BX160" s="3"/>
      <c r="BY160" s="3"/>
    </row>
    <row r="161" spans="1:77">
      <c r="A161" s="3"/>
      <c r="B161" s="3"/>
      <c r="C161" s="3"/>
      <c r="D161" s="52"/>
      <c r="E161" s="52"/>
      <c r="F161" s="54"/>
      <c r="G161" s="3"/>
      <c r="H161" s="3"/>
      <c r="I161" s="3"/>
      <c r="J161" s="54"/>
      <c r="O161" s="53"/>
      <c r="Q161" s="3"/>
      <c r="R161" s="3"/>
      <c r="S161" s="3"/>
      <c r="T161" s="48"/>
      <c r="U161" s="11"/>
      <c r="AI161" s="53"/>
      <c r="AO161" s="6"/>
      <c r="AW161" s="11"/>
      <c r="AX161" s="6"/>
      <c r="AY161" s="6"/>
      <c r="AZ161" s="6"/>
      <c r="BA161" s="3"/>
      <c r="BI161" s="3"/>
      <c r="BV161" s="53"/>
      <c r="BX161" s="3"/>
      <c r="BY161" s="3"/>
    </row>
    <row r="162" spans="1:77" s="6" customFormat="1">
      <c r="A162" s="3"/>
      <c r="B162" s="3"/>
      <c r="C162" s="3"/>
      <c r="D162" s="52"/>
      <c r="E162" s="52"/>
      <c r="F162" s="54"/>
      <c r="G162" s="3"/>
      <c r="H162" s="3"/>
      <c r="I162" s="3"/>
      <c r="J162" s="54"/>
      <c r="O162" s="3"/>
      <c r="P162" s="54"/>
      <c r="Q162" s="3"/>
      <c r="R162" s="3"/>
      <c r="T162" s="48"/>
      <c r="AC162" s="84"/>
      <c r="AU162" s="3"/>
      <c r="AW162" s="53"/>
      <c r="BA162" s="3"/>
      <c r="BI162" s="3"/>
      <c r="BV162" s="3"/>
      <c r="BX162" s="3"/>
      <c r="BY162" s="3"/>
    </row>
    <row r="163" spans="1:77">
      <c r="A163" s="3"/>
      <c r="B163" s="3"/>
      <c r="C163" s="3"/>
      <c r="D163" s="52"/>
      <c r="E163" s="52"/>
      <c r="F163" s="54"/>
      <c r="G163" s="3"/>
      <c r="H163" s="3"/>
      <c r="I163" s="3"/>
      <c r="J163" s="54"/>
      <c r="O163" s="3"/>
      <c r="Q163" s="3"/>
      <c r="R163" s="3"/>
      <c r="S163" s="53"/>
      <c r="T163" s="48"/>
      <c r="U163" s="12"/>
      <c r="AC163" s="88"/>
      <c r="AD163" s="12"/>
      <c r="AI163" s="12"/>
      <c r="AK163" s="12"/>
      <c r="AO163" s="12"/>
      <c r="AQ163" s="12"/>
      <c r="AU163" s="12"/>
      <c r="AV163" s="12"/>
      <c r="AW163" s="11"/>
      <c r="BA163" s="3"/>
      <c r="BI163" s="3"/>
      <c r="BV163" s="53"/>
      <c r="BX163" s="3"/>
      <c r="BY163" s="3"/>
    </row>
    <row r="164" spans="1:77">
      <c r="A164" s="3"/>
      <c r="B164" s="3"/>
      <c r="C164" s="3"/>
      <c r="D164" s="52"/>
      <c r="E164" s="52"/>
      <c r="F164" s="54"/>
      <c r="G164" s="3"/>
      <c r="H164" s="3"/>
      <c r="I164" s="3"/>
      <c r="J164" s="54"/>
      <c r="O164" s="53"/>
      <c r="Q164" s="3"/>
      <c r="R164" s="3"/>
      <c r="T164" s="48"/>
      <c r="U164" s="12"/>
      <c r="AC164" s="84"/>
      <c r="AD164" s="12"/>
      <c r="AI164" s="12"/>
      <c r="AK164" s="12"/>
      <c r="AO164" s="11"/>
      <c r="AQ164" s="12"/>
      <c r="AU164" s="12"/>
      <c r="AV164" s="12"/>
      <c r="AW164" s="11"/>
      <c r="BA164" s="3"/>
      <c r="BI164" s="3"/>
      <c r="BV164" s="11"/>
      <c r="BX164" s="3"/>
      <c r="BY164" s="3"/>
    </row>
    <row r="165" spans="1:77">
      <c r="A165" s="3"/>
      <c r="B165" s="3"/>
      <c r="C165" s="3"/>
      <c r="D165" s="52"/>
      <c r="E165" s="52"/>
      <c r="F165" s="54"/>
      <c r="G165" s="3"/>
      <c r="H165" s="3"/>
      <c r="I165" s="3"/>
      <c r="J165" s="54"/>
      <c r="O165" s="3"/>
      <c r="Q165" s="3"/>
      <c r="R165" s="3"/>
      <c r="S165" s="53"/>
      <c r="T165" s="48"/>
      <c r="AC165" s="84"/>
      <c r="AI165" s="11"/>
      <c r="AO165" s="53"/>
      <c r="AW165" s="11"/>
      <c r="BA165" s="3"/>
      <c r="BI165" s="3"/>
      <c r="BV165" s="11"/>
      <c r="BX165" s="3"/>
      <c r="BY165" s="3"/>
    </row>
    <row r="166" spans="1:77" s="3" customFormat="1">
      <c r="D166" s="52"/>
      <c r="E166" s="52"/>
      <c r="F166" s="54"/>
      <c r="J166" s="54"/>
      <c r="P166" s="54"/>
      <c r="T166" s="48"/>
      <c r="AC166" s="84"/>
      <c r="AD166" s="47"/>
      <c r="AJ166" s="47"/>
      <c r="AW166" s="11"/>
      <c r="BH166" s="47"/>
    </row>
    <row r="167" spans="1:77" s="53" customFormat="1">
      <c r="A167" s="3"/>
      <c r="B167" s="3"/>
      <c r="C167" s="3"/>
      <c r="D167" s="52"/>
      <c r="E167" s="52"/>
      <c r="F167" s="54"/>
      <c r="G167" s="3"/>
      <c r="H167" s="3"/>
      <c r="I167" s="3"/>
      <c r="J167" s="54"/>
      <c r="O167" s="3"/>
      <c r="P167" s="56"/>
      <c r="Q167" s="3"/>
      <c r="R167" s="3"/>
      <c r="S167" s="3"/>
      <c r="U167" s="11"/>
      <c r="AC167" s="88"/>
      <c r="AD167" s="11"/>
      <c r="AI167" s="3"/>
      <c r="AJ167" s="48"/>
      <c r="AK167" s="11"/>
      <c r="AQ167" s="11"/>
      <c r="AU167" s="11"/>
      <c r="AV167" s="11"/>
      <c r="AW167" s="11"/>
      <c r="BA167" s="3"/>
      <c r="BH167" s="48"/>
      <c r="BI167" s="3"/>
      <c r="BV167" s="11"/>
      <c r="BX167" s="3"/>
      <c r="BY167" s="3"/>
    </row>
    <row r="168" spans="1:77">
      <c r="A168" s="3"/>
      <c r="B168" s="3"/>
      <c r="C168" s="3"/>
      <c r="D168" s="52"/>
      <c r="E168" s="52"/>
      <c r="F168" s="54"/>
      <c r="G168" s="3"/>
      <c r="H168" s="3"/>
      <c r="I168" s="3"/>
      <c r="J168" s="54"/>
      <c r="O168" s="3"/>
      <c r="Q168" s="3"/>
      <c r="R168" s="3"/>
      <c r="S168" s="6"/>
      <c r="T168" s="48"/>
      <c r="U168" s="12"/>
      <c r="AD168" s="12"/>
      <c r="AI168" s="3"/>
      <c r="AK168" s="12"/>
      <c r="AQ168" s="12"/>
      <c r="AU168" s="12"/>
      <c r="AV168" s="12"/>
      <c r="AW168" s="11"/>
      <c r="AX168" s="53"/>
      <c r="AY168" s="53"/>
      <c r="AZ168" s="53"/>
      <c r="BA168" s="3"/>
      <c r="BI168" s="3"/>
      <c r="BV168" s="11"/>
      <c r="BX168" s="3"/>
      <c r="BY168" s="3"/>
    </row>
    <row r="169" spans="1:77" s="3" customFormat="1">
      <c r="A169" s="53"/>
      <c r="D169" s="52"/>
      <c r="E169" s="52"/>
      <c r="F169" s="54"/>
      <c r="J169" s="54"/>
      <c r="P169" s="54"/>
      <c r="T169" s="48"/>
      <c r="U169" s="53"/>
      <c r="AC169" s="84"/>
      <c r="AD169" s="47"/>
      <c r="AJ169" s="47"/>
      <c r="AW169" s="11"/>
      <c r="BH169" s="47"/>
    </row>
    <row r="170" spans="1:77" s="53" customFormat="1">
      <c r="A170" s="11"/>
      <c r="B170" s="3"/>
      <c r="C170" s="3"/>
      <c r="D170" s="52"/>
      <c r="E170" s="52"/>
      <c r="F170" s="54"/>
      <c r="G170" s="3"/>
      <c r="H170" s="3"/>
      <c r="I170" s="3"/>
      <c r="J170" s="54"/>
      <c r="O170" s="3"/>
      <c r="P170" s="56"/>
      <c r="Q170" s="3"/>
      <c r="R170" s="3"/>
      <c r="S170" s="3"/>
      <c r="T170" s="48"/>
      <c r="Y170" s="3"/>
      <c r="Z170" s="3"/>
      <c r="AA170" s="3"/>
      <c r="AB170" s="3"/>
      <c r="AC170" s="84"/>
      <c r="AJ170" s="48"/>
      <c r="AO170" s="3"/>
      <c r="AW170" s="11"/>
      <c r="BA170" s="3"/>
      <c r="BH170" s="48"/>
      <c r="BI170" s="3"/>
      <c r="BV170" s="11"/>
      <c r="BX170" s="3"/>
      <c r="BY170" s="3"/>
    </row>
    <row r="171" spans="1:77">
      <c r="A171" s="11"/>
      <c r="B171" s="3"/>
      <c r="C171" s="3"/>
      <c r="D171" s="52"/>
      <c r="E171" s="52"/>
      <c r="F171" s="54"/>
      <c r="G171" s="3"/>
      <c r="H171" s="3"/>
      <c r="I171" s="3"/>
      <c r="J171" s="54"/>
      <c r="O171" s="6"/>
      <c r="Q171" s="3"/>
      <c r="R171" s="3"/>
      <c r="S171" s="3"/>
      <c r="T171" s="50"/>
      <c r="U171" s="12"/>
      <c r="Y171" s="6"/>
      <c r="Z171" s="6"/>
      <c r="AA171" s="6"/>
      <c r="AB171" s="6"/>
      <c r="AC171" s="2"/>
      <c r="AD171" s="12"/>
      <c r="AI171" s="12"/>
      <c r="AK171" s="12"/>
      <c r="AO171" s="3"/>
      <c r="AQ171" s="12"/>
      <c r="AU171" s="12"/>
      <c r="AV171" s="12"/>
      <c r="AW171" s="11"/>
      <c r="AX171" s="53"/>
      <c r="AY171" s="53"/>
      <c r="AZ171" s="53"/>
      <c r="BA171" s="3"/>
      <c r="BI171" s="3"/>
      <c r="BV171" s="12"/>
      <c r="BX171" s="3"/>
      <c r="BY171" s="3"/>
    </row>
    <row r="172" spans="1:77" s="3" customFormat="1">
      <c r="D172" s="52"/>
      <c r="E172" s="52"/>
      <c r="F172" s="54"/>
      <c r="J172" s="54"/>
      <c r="P172" s="54"/>
      <c r="T172" s="47"/>
      <c r="AC172" s="84"/>
      <c r="AJ172" s="47"/>
      <c r="AW172" s="53"/>
      <c r="BH172" s="47"/>
    </row>
    <row r="173" spans="1:77" s="53" customFormat="1">
      <c r="A173" s="3"/>
      <c r="B173" s="3"/>
      <c r="C173" s="3"/>
      <c r="D173" s="52"/>
      <c r="E173" s="52"/>
      <c r="F173" s="54"/>
      <c r="G173" s="3"/>
      <c r="H173" s="3"/>
      <c r="I173" s="3"/>
      <c r="J173" s="54"/>
      <c r="O173" s="3"/>
      <c r="P173" s="54"/>
      <c r="Q173" s="3"/>
      <c r="R173" s="3"/>
      <c r="T173" s="48"/>
      <c r="AC173" s="90"/>
      <c r="AD173" s="50"/>
      <c r="AJ173" s="48"/>
      <c r="AK173" s="11"/>
      <c r="AO173" s="11"/>
      <c r="AQ173" s="11"/>
      <c r="AU173" s="11"/>
      <c r="AV173" s="11"/>
      <c r="AW173" s="11"/>
      <c r="BA173" s="3"/>
      <c r="BH173" s="48"/>
      <c r="BI173" s="3"/>
      <c r="BV173" s="11"/>
      <c r="BX173" s="3"/>
      <c r="BY173" s="3"/>
    </row>
    <row r="174" spans="1:77" s="53" customFormat="1">
      <c r="A174" s="3"/>
      <c r="B174" s="3"/>
      <c r="C174" s="3"/>
      <c r="D174" s="52"/>
      <c r="E174" s="52"/>
      <c r="F174" s="54"/>
      <c r="G174" s="3"/>
      <c r="H174" s="3"/>
      <c r="I174" s="3"/>
      <c r="J174" s="54"/>
      <c r="O174" s="3"/>
      <c r="P174" s="56"/>
      <c r="Q174" s="3"/>
      <c r="T174" s="48"/>
      <c r="U174" s="62"/>
      <c r="AC174" s="84"/>
      <c r="AD174" s="48"/>
      <c r="AI174" s="11"/>
      <c r="AJ174" s="48"/>
      <c r="AW174" s="11"/>
      <c r="BA174" s="3"/>
      <c r="BH174" s="48"/>
      <c r="BI174" s="3"/>
      <c r="BV174" s="62"/>
      <c r="BX174" s="3"/>
      <c r="BY174" s="3"/>
    </row>
    <row r="175" spans="1:77" s="53" customFormat="1">
      <c r="A175" s="3"/>
      <c r="B175" s="3"/>
      <c r="C175" s="3"/>
      <c r="D175" s="52"/>
      <c r="E175" s="52"/>
      <c r="F175" s="54"/>
      <c r="G175" s="3"/>
      <c r="H175" s="3"/>
      <c r="I175" s="3"/>
      <c r="J175" s="54"/>
      <c r="P175" s="56"/>
      <c r="Q175" s="3"/>
      <c r="T175" s="48"/>
      <c r="U175" s="11"/>
      <c r="AC175" s="84"/>
      <c r="AD175" s="48"/>
      <c r="AJ175" s="48"/>
      <c r="AO175" s="11"/>
      <c r="AW175" s="11"/>
      <c r="BA175" s="3"/>
      <c r="BH175" s="48"/>
      <c r="BI175" s="3"/>
      <c r="BV175" s="11"/>
      <c r="BX175" s="3"/>
      <c r="BY175" s="3"/>
    </row>
    <row r="176" spans="1:77" s="53" customFormat="1">
      <c r="A176" s="3"/>
      <c r="B176" s="3"/>
      <c r="C176" s="3"/>
      <c r="D176" s="52"/>
      <c r="E176" s="52"/>
      <c r="F176" s="54"/>
      <c r="G176" s="3"/>
      <c r="H176" s="3"/>
      <c r="I176" s="3"/>
      <c r="J176" s="54"/>
      <c r="O176" s="3"/>
      <c r="P176" s="56"/>
      <c r="Q176" s="3"/>
      <c r="T176" s="48"/>
      <c r="U176" s="3"/>
      <c r="AC176" s="88"/>
      <c r="AD176" s="50"/>
      <c r="AI176" s="11"/>
      <c r="AJ176" s="48"/>
      <c r="AK176" s="11"/>
      <c r="AO176" s="11"/>
      <c r="AQ176" s="11"/>
      <c r="AU176" s="3"/>
      <c r="AV176" s="11"/>
      <c r="AW176" s="11"/>
      <c r="BA176" s="3"/>
      <c r="BH176" s="48"/>
      <c r="BI176" s="3"/>
      <c r="BV176" s="3"/>
      <c r="BX176" s="3"/>
      <c r="BY176" s="3"/>
    </row>
    <row r="177" spans="1:77" s="53" customFormat="1">
      <c r="A177" s="3"/>
      <c r="B177" s="3"/>
      <c r="C177" s="3"/>
      <c r="D177" s="52"/>
      <c r="E177" s="52"/>
      <c r="F177" s="54"/>
      <c r="G177" s="3"/>
      <c r="H177" s="3"/>
      <c r="I177" s="3"/>
      <c r="J177" s="54"/>
      <c r="O177" s="3"/>
      <c r="P177" s="56"/>
      <c r="Q177" s="3"/>
      <c r="T177" s="48"/>
      <c r="AC177" s="88"/>
      <c r="AD177" s="48"/>
      <c r="AJ177" s="48"/>
      <c r="AU177" s="3"/>
      <c r="AW177" s="11"/>
      <c r="BA177" s="3"/>
      <c r="BH177" s="48"/>
      <c r="BI177" s="3"/>
      <c r="BX177" s="3"/>
      <c r="BY177" s="3"/>
    </row>
    <row r="178" spans="1:77">
      <c r="A178" s="3"/>
      <c r="B178" s="3"/>
      <c r="C178" s="3"/>
      <c r="D178" s="52"/>
      <c r="E178" s="52"/>
      <c r="F178" s="54"/>
      <c r="G178" s="3"/>
      <c r="H178" s="3"/>
      <c r="I178" s="3"/>
      <c r="J178" s="54"/>
      <c r="O178" s="3"/>
      <c r="Q178" s="3"/>
      <c r="R178" s="53"/>
      <c r="T178" s="50"/>
      <c r="U178" s="11"/>
      <c r="AC178" s="88"/>
      <c r="AD178" s="12"/>
      <c r="AK178" s="12"/>
      <c r="AQ178" s="12"/>
      <c r="AU178" s="6"/>
      <c r="AV178" s="12"/>
      <c r="AW178" s="11"/>
      <c r="BA178" s="3"/>
      <c r="BI178" s="3"/>
      <c r="BV178" s="53"/>
      <c r="BX178" s="3"/>
      <c r="BY178" s="3"/>
    </row>
    <row r="179" spans="1:77" s="6" customFormat="1">
      <c r="A179" s="3"/>
      <c r="B179" s="3"/>
      <c r="C179" s="3"/>
      <c r="D179" s="52"/>
      <c r="E179" s="52"/>
      <c r="F179" s="54"/>
      <c r="G179" s="3"/>
      <c r="H179" s="3"/>
      <c r="I179" s="3"/>
      <c r="J179" s="54"/>
      <c r="O179" s="3"/>
      <c r="P179" s="54"/>
      <c r="Q179" s="3"/>
      <c r="T179" s="47"/>
      <c r="U179" s="3"/>
      <c r="AC179" s="84"/>
      <c r="AW179" s="11"/>
      <c r="AX179" s="3"/>
      <c r="AY179" s="3"/>
      <c r="AZ179" s="3"/>
      <c r="BA179" s="3"/>
      <c r="BI179" s="3"/>
      <c r="BV179" s="3"/>
      <c r="BX179" s="3"/>
      <c r="BY179" s="3"/>
    </row>
    <row r="180" spans="1:77">
      <c r="A180" s="3"/>
      <c r="B180" s="3"/>
      <c r="C180" s="3"/>
      <c r="D180" s="52"/>
      <c r="E180" s="52"/>
      <c r="F180" s="54"/>
      <c r="G180" s="3"/>
      <c r="H180" s="3"/>
      <c r="I180" s="3"/>
      <c r="J180" s="54"/>
      <c r="O180" s="3"/>
      <c r="P180" s="54"/>
      <c r="Q180" s="3"/>
      <c r="R180" s="6"/>
      <c r="T180" s="50"/>
      <c r="U180" s="53"/>
      <c r="AC180" s="85"/>
      <c r="AD180" s="12"/>
      <c r="AI180" s="12"/>
      <c r="AK180" s="12"/>
      <c r="AQ180" s="12"/>
      <c r="AU180" s="11"/>
      <c r="AV180" s="12"/>
      <c r="AW180" s="53"/>
      <c r="BA180" s="3"/>
      <c r="BI180" s="3"/>
      <c r="BV180" s="11"/>
      <c r="BX180" s="3"/>
      <c r="BY180" s="3"/>
    </row>
    <row r="181" spans="1:77">
      <c r="A181" s="3"/>
      <c r="B181" s="3"/>
      <c r="C181" s="3"/>
      <c r="D181" s="52"/>
      <c r="E181" s="52"/>
      <c r="F181" s="54"/>
      <c r="G181" s="3"/>
      <c r="H181" s="3"/>
      <c r="I181" s="3"/>
      <c r="J181" s="54"/>
      <c r="O181" s="3"/>
      <c r="Q181" s="3"/>
      <c r="T181" s="50"/>
      <c r="U181" s="62"/>
      <c r="AC181" s="84"/>
      <c r="AD181" s="12"/>
      <c r="AI181" s="12"/>
      <c r="AO181" s="12"/>
      <c r="AQ181" s="12"/>
      <c r="AU181" s="12"/>
      <c r="AV181" s="12"/>
      <c r="AW181" s="11"/>
      <c r="BA181" s="3"/>
      <c r="BI181" s="3"/>
      <c r="BV181" s="62"/>
      <c r="BX181" s="3"/>
      <c r="BY181" s="3"/>
    </row>
    <row r="182" spans="1:77">
      <c r="A182" s="3"/>
      <c r="B182" s="3"/>
      <c r="C182" s="3"/>
      <c r="D182" s="52"/>
      <c r="E182" s="52"/>
      <c r="F182" s="54"/>
      <c r="G182" s="3"/>
      <c r="H182" s="3"/>
      <c r="I182" s="3"/>
      <c r="J182" s="54"/>
      <c r="O182" s="53"/>
      <c r="Q182" s="3"/>
      <c r="T182" s="50"/>
      <c r="U182" s="11"/>
      <c r="AC182" s="84"/>
      <c r="AI182" s="12"/>
      <c r="AO182" s="12"/>
      <c r="AW182" s="11"/>
      <c r="AX182" s="53"/>
      <c r="AY182" s="53"/>
      <c r="AZ182" s="53"/>
      <c r="BA182" s="3"/>
      <c r="BI182" s="3"/>
      <c r="BV182" s="11"/>
      <c r="BX182" s="3"/>
      <c r="BY182" s="3"/>
    </row>
    <row r="183" spans="1:77">
      <c r="A183" s="3"/>
      <c r="B183" s="3"/>
      <c r="C183" s="3"/>
      <c r="D183" s="52"/>
      <c r="E183" s="52"/>
      <c r="F183" s="54"/>
      <c r="G183" s="3"/>
      <c r="H183" s="3"/>
      <c r="I183" s="3"/>
      <c r="J183" s="54"/>
      <c r="O183" s="3"/>
      <c r="Q183" s="3"/>
      <c r="R183" s="53"/>
      <c r="T183" s="48"/>
      <c r="U183" s="3"/>
      <c r="AD183" s="12"/>
      <c r="AK183" s="12"/>
      <c r="AO183" s="12"/>
      <c r="AQ183" s="12"/>
      <c r="AU183" s="12"/>
      <c r="AV183" s="12"/>
      <c r="AW183" s="11"/>
      <c r="BA183" s="3"/>
      <c r="BI183" s="3"/>
      <c r="BV183" s="3"/>
      <c r="BX183" s="3"/>
      <c r="BY183" s="3"/>
    </row>
    <row r="184" spans="1:77">
      <c r="A184" s="3"/>
      <c r="B184" s="3"/>
      <c r="C184" s="3"/>
      <c r="D184" s="52"/>
      <c r="E184" s="52"/>
      <c r="F184" s="54"/>
      <c r="G184" s="3"/>
      <c r="H184" s="3"/>
      <c r="I184" s="3"/>
      <c r="J184" s="54"/>
      <c r="O184" s="3"/>
      <c r="Q184" s="3"/>
      <c r="R184" s="53"/>
      <c r="T184" s="50"/>
      <c r="U184" s="11"/>
      <c r="AO184" s="12"/>
      <c r="AW184" s="11"/>
      <c r="AX184" s="53"/>
      <c r="AY184" s="53"/>
      <c r="AZ184" s="53"/>
      <c r="BA184" s="3"/>
      <c r="BI184" s="3"/>
      <c r="BV184" s="53"/>
      <c r="BX184" s="3"/>
      <c r="BY184" s="3"/>
    </row>
    <row r="185" spans="1:77">
      <c r="A185" s="3"/>
      <c r="B185" s="3"/>
      <c r="C185" s="3"/>
      <c r="D185" s="52"/>
      <c r="E185" s="52"/>
      <c r="F185" s="54"/>
      <c r="G185" s="3"/>
      <c r="H185" s="3"/>
      <c r="I185" s="3"/>
      <c r="J185" s="54"/>
      <c r="O185" s="3"/>
      <c r="Q185" s="3"/>
      <c r="R185" s="53"/>
      <c r="T185" s="50"/>
      <c r="U185" s="11"/>
      <c r="AD185" s="12"/>
      <c r="AI185" s="12"/>
      <c r="AK185" s="12"/>
      <c r="AO185" s="12"/>
      <c r="AQ185" s="12"/>
      <c r="AU185" s="11"/>
      <c r="AV185" s="12"/>
      <c r="AW185" s="11"/>
      <c r="BA185" s="3"/>
      <c r="BI185" s="3"/>
      <c r="BV185" s="53"/>
      <c r="BX185" s="3"/>
      <c r="BY185" s="3"/>
    </row>
    <row r="186" spans="1:77" s="3" customFormat="1">
      <c r="D186" s="52"/>
      <c r="E186" s="52"/>
      <c r="F186" s="54"/>
      <c r="J186" s="54"/>
      <c r="P186" s="54"/>
      <c r="T186" s="47"/>
      <c r="AC186" s="84"/>
      <c r="AD186" s="47"/>
      <c r="AJ186" s="47"/>
      <c r="AW186" s="11"/>
      <c r="BH186" s="47"/>
    </row>
    <row r="187" spans="1:77" s="53" customFormat="1">
      <c r="A187" s="3"/>
      <c r="B187" s="3"/>
      <c r="C187" s="3"/>
      <c r="D187" s="52"/>
      <c r="E187" s="52"/>
      <c r="F187" s="54"/>
      <c r="G187" s="3"/>
      <c r="H187" s="3"/>
      <c r="I187" s="3"/>
      <c r="J187" s="56"/>
      <c r="O187" s="3"/>
      <c r="P187" s="54"/>
      <c r="Q187" s="3"/>
      <c r="R187" s="3"/>
      <c r="AC187" s="90"/>
      <c r="AJ187" s="48"/>
      <c r="AO187" s="11"/>
      <c r="AU187" s="11"/>
      <c r="AW187" s="11"/>
      <c r="BA187" s="3"/>
      <c r="BH187" s="48"/>
      <c r="BI187" s="3"/>
      <c r="BV187" s="11"/>
      <c r="BX187" s="3"/>
      <c r="BY187" s="3"/>
    </row>
    <row r="188" spans="1:77" s="53" customFormat="1">
      <c r="A188" s="3"/>
      <c r="B188" s="3"/>
      <c r="C188" s="3"/>
      <c r="D188" s="52"/>
      <c r="E188" s="52"/>
      <c r="F188" s="54"/>
      <c r="G188" s="3"/>
      <c r="H188" s="3"/>
      <c r="I188" s="3"/>
      <c r="J188" s="56"/>
      <c r="O188" s="3"/>
      <c r="P188" s="56"/>
      <c r="Q188" s="3"/>
      <c r="R188" s="11"/>
      <c r="U188" s="62"/>
      <c r="AC188" s="84"/>
      <c r="AD188" s="48"/>
      <c r="AJ188" s="48"/>
      <c r="AW188" s="11"/>
      <c r="BA188" s="3"/>
      <c r="BH188" s="48"/>
      <c r="BI188" s="3"/>
      <c r="BV188" s="62"/>
      <c r="BX188" s="3"/>
      <c r="BY188" s="3"/>
    </row>
    <row r="189" spans="1:77">
      <c r="A189" s="3"/>
      <c r="B189" s="3"/>
      <c r="C189" s="3"/>
      <c r="D189" s="52"/>
      <c r="E189" s="52"/>
      <c r="F189" s="54"/>
      <c r="G189" s="3"/>
      <c r="H189" s="3"/>
      <c r="I189" s="3"/>
      <c r="J189" s="56"/>
      <c r="O189" s="53"/>
      <c r="Q189" s="3"/>
      <c r="R189" s="53"/>
      <c r="S189" s="53"/>
      <c r="T189" s="50"/>
      <c r="U189" s="12"/>
      <c r="AC189" s="84"/>
      <c r="AD189" s="12"/>
      <c r="AI189" s="12"/>
      <c r="AK189" s="12"/>
      <c r="AO189" s="53"/>
      <c r="AQ189" s="12"/>
      <c r="AU189" s="12"/>
      <c r="AV189" s="12"/>
      <c r="AW189" s="11"/>
      <c r="BA189" s="3"/>
      <c r="BI189" s="3"/>
      <c r="BV189" s="11"/>
      <c r="BX189" s="3"/>
      <c r="BY189" s="3"/>
    </row>
    <row r="190" spans="1:77">
      <c r="A190" s="3"/>
      <c r="B190" s="3"/>
      <c r="C190" s="3"/>
      <c r="D190" s="52"/>
      <c r="E190" s="52"/>
      <c r="F190" s="54"/>
      <c r="G190" s="3"/>
      <c r="H190" s="3"/>
      <c r="I190" s="3"/>
      <c r="J190" s="56"/>
      <c r="O190" s="3"/>
      <c r="Q190" s="3"/>
      <c r="R190" s="53"/>
      <c r="S190" s="53"/>
      <c r="T190" s="48"/>
      <c r="U190" s="6"/>
      <c r="AC190" s="88"/>
      <c r="AO190" s="53"/>
      <c r="AW190" s="11"/>
      <c r="BA190" s="3"/>
      <c r="BI190" s="3"/>
      <c r="BV190" s="3"/>
      <c r="BX190" s="3"/>
      <c r="BY190" s="3"/>
    </row>
    <row r="191" spans="1:77" s="53" customFormat="1">
      <c r="A191" s="3"/>
      <c r="B191" s="3"/>
      <c r="C191" s="3"/>
      <c r="D191" s="52"/>
      <c r="E191" s="52"/>
      <c r="F191" s="54"/>
      <c r="G191" s="3"/>
      <c r="H191" s="3"/>
      <c r="I191" s="3"/>
      <c r="J191" s="56"/>
      <c r="O191" s="3"/>
      <c r="P191" s="56"/>
      <c r="Q191" s="3"/>
      <c r="T191" s="48"/>
      <c r="U191"/>
      <c r="AC191" s="88"/>
      <c r="AD191" s="48"/>
      <c r="AI191" s="11"/>
      <c r="AJ191" s="48"/>
      <c r="AW191" s="11"/>
      <c r="BA191" s="3"/>
      <c r="BH191" s="48"/>
      <c r="BI191" s="3"/>
      <c r="BX191" s="3"/>
      <c r="BY191" s="3"/>
    </row>
    <row r="192" spans="1:77" s="53" customFormat="1">
      <c r="A192" s="3"/>
      <c r="B192" s="3"/>
      <c r="C192" s="3"/>
      <c r="D192" s="52"/>
      <c r="E192" s="52"/>
      <c r="F192" s="54"/>
      <c r="G192" s="3"/>
      <c r="H192" s="3"/>
      <c r="I192" s="3"/>
      <c r="J192" s="56"/>
      <c r="O192" s="3"/>
      <c r="P192" s="56"/>
      <c r="Q192" s="3"/>
      <c r="T192" s="48"/>
      <c r="U192"/>
      <c r="AC192" s="90"/>
      <c r="AI192" s="11"/>
      <c r="AW192" s="11"/>
      <c r="BA192" s="3"/>
      <c r="BI192" s="3"/>
      <c r="BX192" s="3"/>
      <c r="BY192" s="3"/>
    </row>
    <row r="193" spans="1:77" s="3" customFormat="1">
      <c r="B193" s="11"/>
      <c r="D193" s="52"/>
      <c r="E193" s="52"/>
      <c r="F193" s="54"/>
      <c r="J193" s="54"/>
      <c r="P193" s="54"/>
      <c r="T193" s="47"/>
      <c r="U193" s="6"/>
      <c r="AC193" s="84"/>
      <c r="AW193" s="11"/>
    </row>
    <row r="194" spans="1:77" s="53" customFormat="1">
      <c r="A194" s="3"/>
      <c r="B194" s="11"/>
      <c r="C194" s="3"/>
      <c r="D194" s="52"/>
      <c r="E194" s="52"/>
      <c r="F194" s="54"/>
      <c r="G194" s="3"/>
      <c r="H194" s="3"/>
      <c r="I194" s="3"/>
      <c r="J194" s="54"/>
      <c r="O194" s="3"/>
      <c r="P194" s="54"/>
      <c r="Q194" s="3"/>
      <c r="R194" s="3"/>
      <c r="T194" s="50"/>
      <c r="U194" s="11"/>
      <c r="AC194" s="88"/>
      <c r="AD194" s="50"/>
      <c r="AI194" s="11"/>
      <c r="AJ194" s="48"/>
      <c r="AK194" s="11"/>
      <c r="AQ194" s="11"/>
      <c r="AU194" s="11"/>
      <c r="AV194" s="11"/>
      <c r="AW194" s="11"/>
      <c r="BA194" s="3"/>
      <c r="BH194" s="48"/>
      <c r="BI194" s="3"/>
      <c r="BV194" s="11"/>
      <c r="BX194" s="3"/>
      <c r="BY194" s="3"/>
    </row>
    <row r="195" spans="1:77">
      <c r="A195" s="3"/>
      <c r="B195" s="11"/>
      <c r="C195" s="3"/>
      <c r="D195" s="52"/>
      <c r="E195" s="52"/>
      <c r="F195" s="54"/>
      <c r="G195" s="3"/>
      <c r="H195" s="3"/>
      <c r="I195" s="3"/>
      <c r="J195" s="54"/>
      <c r="O195" s="3"/>
      <c r="Q195" s="3"/>
      <c r="R195" s="3"/>
      <c r="T195" s="48"/>
      <c r="AC195" s="84"/>
      <c r="AI195" s="12"/>
      <c r="AO195" s="53"/>
      <c r="AW195" s="11"/>
      <c r="BA195" s="3"/>
      <c r="BI195" s="3"/>
      <c r="BV195" s="11"/>
      <c r="BX195" s="3"/>
      <c r="BY195" s="3"/>
    </row>
    <row r="196" spans="1:77">
      <c r="A196" s="3"/>
      <c r="B196" s="11"/>
      <c r="C196" s="3"/>
      <c r="D196" s="52"/>
      <c r="E196" s="52"/>
      <c r="F196" s="54"/>
      <c r="G196" s="3"/>
      <c r="H196" s="3"/>
      <c r="I196" s="3"/>
      <c r="J196" s="54"/>
      <c r="O196" s="3"/>
      <c r="Q196" s="3"/>
      <c r="R196" s="3"/>
      <c r="S196" s="53"/>
      <c r="T196" s="50"/>
      <c r="AC196" s="2"/>
      <c r="AD196" s="12"/>
      <c r="AI196" s="12"/>
      <c r="AK196" s="12"/>
      <c r="AO196" s="11"/>
      <c r="AQ196" s="12"/>
      <c r="AU196" s="12"/>
      <c r="AV196" s="12"/>
      <c r="AW196" s="11"/>
      <c r="BA196" s="3"/>
      <c r="BI196" s="3"/>
      <c r="BV196" s="11"/>
      <c r="BX196" s="3"/>
      <c r="BY196" s="3"/>
    </row>
    <row r="197" spans="1:77">
      <c r="A197" s="3"/>
      <c r="B197" s="11"/>
      <c r="C197" s="3"/>
      <c r="D197" s="52"/>
      <c r="E197" s="52"/>
      <c r="F197" s="54"/>
      <c r="G197" s="3"/>
      <c r="H197" s="3"/>
      <c r="I197" s="3"/>
      <c r="J197" s="54"/>
      <c r="O197" s="3"/>
      <c r="Q197" s="3"/>
      <c r="R197" s="3"/>
      <c r="S197" s="53"/>
      <c r="T197" s="50"/>
      <c r="U197" s="12"/>
      <c r="AC197" s="84"/>
      <c r="AI197" s="12"/>
      <c r="AO197" s="11"/>
      <c r="AW197" s="11"/>
      <c r="BA197" s="3"/>
      <c r="BI197" s="3"/>
      <c r="BV197" s="11"/>
      <c r="BX197" s="3"/>
      <c r="BY197" s="3"/>
    </row>
    <row r="198" spans="1:77">
      <c r="A198" s="3"/>
      <c r="B198" s="11"/>
      <c r="C198" s="3"/>
      <c r="D198" s="52"/>
      <c r="E198" s="52"/>
      <c r="F198" s="54"/>
      <c r="G198" s="3"/>
      <c r="H198" s="3"/>
      <c r="I198" s="3"/>
      <c r="J198" s="54"/>
      <c r="O198" s="3"/>
      <c r="Q198" s="3"/>
      <c r="R198" s="3"/>
      <c r="T198" s="48"/>
      <c r="U198" s="6"/>
      <c r="AC198" s="90"/>
      <c r="AI198" s="6"/>
      <c r="AJ198" s="6"/>
      <c r="AK198" s="6"/>
      <c r="AL198" s="6"/>
      <c r="AM198" s="6"/>
      <c r="AN198" s="6"/>
      <c r="AO198" s="3"/>
      <c r="AW198" s="11"/>
      <c r="BA198" s="3"/>
      <c r="BI198" s="3"/>
      <c r="BV198" s="3"/>
      <c r="BX198" s="3"/>
      <c r="BY198" s="3"/>
    </row>
    <row r="199" spans="1:77">
      <c r="A199" s="3"/>
      <c r="B199" s="11"/>
      <c r="C199" s="3"/>
      <c r="D199" s="52"/>
      <c r="E199" s="52"/>
      <c r="F199" s="54"/>
      <c r="G199" s="3"/>
      <c r="H199" s="3"/>
      <c r="I199" s="3"/>
      <c r="J199" s="54"/>
      <c r="O199" s="3"/>
      <c r="Q199" s="3"/>
      <c r="R199" s="3"/>
      <c r="S199" s="53"/>
      <c r="T199" s="48"/>
      <c r="AC199" s="90"/>
      <c r="AI199" s="6"/>
      <c r="AJ199" s="6"/>
      <c r="AK199" s="6"/>
      <c r="AL199" s="6"/>
      <c r="AM199" s="6"/>
      <c r="AN199" s="6"/>
      <c r="AO199" s="3"/>
      <c r="AU199" s="12"/>
      <c r="AW199" s="11"/>
      <c r="BA199" s="3"/>
      <c r="BI199" s="3"/>
      <c r="BV199" s="53"/>
      <c r="BX199" s="3"/>
      <c r="BY199" s="3"/>
    </row>
    <row r="200" spans="1:77">
      <c r="A200" s="3"/>
      <c r="B200" s="11"/>
      <c r="C200" s="3"/>
      <c r="D200" s="52"/>
      <c r="E200" s="52"/>
      <c r="F200" s="54"/>
      <c r="G200" s="3"/>
      <c r="H200" s="3"/>
      <c r="I200" s="3"/>
      <c r="J200" s="54"/>
      <c r="O200" s="3"/>
      <c r="Q200" s="3"/>
      <c r="R200" s="3"/>
      <c r="S200" s="53"/>
      <c r="T200" s="48"/>
      <c r="U200" s="12"/>
      <c r="AC200" s="85"/>
      <c r="AD200" s="12"/>
      <c r="AI200" s="6"/>
      <c r="AJ200" s="6"/>
      <c r="AK200" s="6"/>
      <c r="AL200" s="6"/>
      <c r="AM200" s="6"/>
      <c r="AN200" s="6"/>
      <c r="AO200" s="3"/>
      <c r="AQ200" s="12"/>
      <c r="AU200" s="12"/>
      <c r="AV200" s="12"/>
      <c r="AW200" s="11"/>
      <c r="BA200" s="3"/>
      <c r="BI200" s="3"/>
      <c r="BV200" s="53"/>
      <c r="BX200" s="3"/>
      <c r="BY200" s="3"/>
    </row>
    <row r="201" spans="1:77" s="3" customFormat="1">
      <c r="B201" s="11"/>
      <c r="D201" s="52"/>
      <c r="E201" s="52"/>
      <c r="F201" s="54"/>
      <c r="J201" s="54"/>
      <c r="P201" s="54"/>
      <c r="T201" s="47"/>
      <c r="AC201" s="84"/>
      <c r="AD201" s="47"/>
      <c r="AJ201" s="47"/>
      <c r="AW201" s="11"/>
      <c r="BH201" s="47"/>
    </row>
    <row r="202" spans="1:77" s="53" customFormat="1">
      <c r="A202" s="3"/>
      <c r="B202" s="11"/>
      <c r="C202" s="3"/>
      <c r="D202" s="52"/>
      <c r="E202" s="52"/>
      <c r="F202" s="54"/>
      <c r="G202" s="3"/>
      <c r="H202" s="3"/>
      <c r="I202" s="3"/>
      <c r="J202" s="54"/>
      <c r="O202" s="3"/>
      <c r="P202" s="54"/>
      <c r="Q202" s="3"/>
      <c r="R202" s="3"/>
      <c r="T202" s="50"/>
      <c r="U202" s="12"/>
      <c r="AC202" s="88"/>
      <c r="AD202" s="50"/>
      <c r="AJ202" s="48"/>
      <c r="AK202" s="11"/>
      <c r="AO202" s="11"/>
      <c r="AQ202" s="11"/>
      <c r="AV202" s="11"/>
      <c r="AW202" s="11"/>
      <c r="BA202" s="3"/>
      <c r="BH202" s="48"/>
      <c r="BI202" s="3"/>
      <c r="BV202" s="11"/>
      <c r="BX202" s="3"/>
      <c r="BY202" s="3"/>
    </row>
    <row r="203" spans="1:77" s="53" customFormat="1">
      <c r="A203" s="3"/>
      <c r="B203" s="11"/>
      <c r="C203" s="3"/>
      <c r="D203" s="52"/>
      <c r="E203" s="52"/>
      <c r="F203" s="54"/>
      <c r="G203" s="3"/>
      <c r="H203" s="3"/>
      <c r="I203" s="3"/>
      <c r="J203" s="54"/>
      <c r="O203" s="3"/>
      <c r="P203" s="56"/>
      <c r="Q203" s="3"/>
      <c r="R203" s="3"/>
      <c r="T203" s="48"/>
      <c r="AC203" s="84"/>
      <c r="AD203" s="50"/>
      <c r="AI203" s="11"/>
      <c r="AJ203" s="48"/>
      <c r="AK203" s="11"/>
      <c r="AO203" s="11"/>
      <c r="AQ203" s="11"/>
      <c r="AV203" s="11"/>
      <c r="AW203" s="11"/>
      <c r="BA203" s="3"/>
      <c r="BH203" s="48"/>
      <c r="BI203" s="3"/>
      <c r="BV203" s="11"/>
      <c r="BX203" s="3"/>
      <c r="BY203" s="3"/>
    </row>
    <row r="204" spans="1:77">
      <c r="A204" s="3"/>
      <c r="B204" s="11"/>
      <c r="C204" s="3"/>
      <c r="D204" s="52"/>
      <c r="E204" s="52"/>
      <c r="F204" s="54"/>
      <c r="G204" s="3"/>
      <c r="H204" s="3"/>
      <c r="I204" s="3"/>
      <c r="J204" s="54"/>
      <c r="O204" s="3"/>
      <c r="Q204" s="3"/>
      <c r="R204" s="6"/>
      <c r="T204" s="48"/>
      <c r="U204" s="12"/>
      <c r="AC204" s="84"/>
      <c r="AD204" s="12"/>
      <c r="AI204" s="12"/>
      <c r="AK204" s="12"/>
      <c r="AO204" s="12"/>
      <c r="AQ204" s="12"/>
      <c r="AU204" s="11"/>
      <c r="AV204" s="12"/>
      <c r="AW204" s="11"/>
      <c r="BA204" s="3"/>
      <c r="BI204" s="3"/>
      <c r="BV204" s="11"/>
      <c r="BX204" s="3"/>
      <c r="BY204" s="3"/>
    </row>
    <row r="205" spans="1:77">
      <c r="A205" s="3"/>
      <c r="B205" s="11"/>
      <c r="C205" s="3"/>
      <c r="D205" s="52"/>
      <c r="E205" s="52"/>
      <c r="F205" s="54"/>
      <c r="G205" s="3"/>
      <c r="H205" s="3"/>
      <c r="I205" s="3"/>
      <c r="J205" s="54"/>
      <c r="O205" s="3"/>
      <c r="Q205" s="3"/>
      <c r="R205" s="6"/>
      <c r="T205" s="48"/>
      <c r="U205" s="12"/>
      <c r="AC205" s="84"/>
      <c r="AD205" s="12"/>
      <c r="AI205" s="12"/>
      <c r="AK205" s="12"/>
      <c r="AO205" s="12"/>
      <c r="AQ205" s="12"/>
      <c r="AU205" s="11"/>
      <c r="AV205" s="12"/>
      <c r="AW205" s="11"/>
      <c r="BA205" s="3"/>
      <c r="BI205" s="3"/>
      <c r="BV205" s="11"/>
      <c r="BX205" s="3"/>
      <c r="BY205" s="3"/>
    </row>
    <row r="206" spans="1:77" s="53" customFormat="1">
      <c r="A206" s="3"/>
      <c r="B206" s="11"/>
      <c r="C206" s="3"/>
      <c r="D206" s="52"/>
      <c r="E206" s="52"/>
      <c r="F206" s="54"/>
      <c r="G206" s="3"/>
      <c r="H206" s="3"/>
      <c r="I206" s="3"/>
      <c r="J206" s="54"/>
      <c r="O206" s="3"/>
      <c r="P206" s="56"/>
      <c r="Q206" s="3"/>
      <c r="R206" s="3"/>
      <c r="T206" s="48"/>
      <c r="U206" s="3"/>
      <c r="AC206" s="88"/>
      <c r="AD206" s="50"/>
      <c r="AI206" s="3"/>
      <c r="AJ206" s="47"/>
      <c r="AK206" s="3"/>
      <c r="AL206" s="3"/>
      <c r="AM206" s="3"/>
      <c r="AN206" s="3"/>
      <c r="AO206" s="3"/>
      <c r="AQ206" s="11"/>
      <c r="AU206" s="11"/>
      <c r="AV206" s="11"/>
      <c r="AW206" s="11"/>
      <c r="BA206" s="3"/>
      <c r="BH206" s="48"/>
      <c r="BI206" s="3"/>
      <c r="BV206" s="3"/>
      <c r="BX206" s="3"/>
      <c r="BY206" s="3"/>
    </row>
    <row r="207" spans="1:77">
      <c r="A207" s="3"/>
      <c r="B207" s="11"/>
      <c r="C207" s="3"/>
      <c r="D207" s="52"/>
      <c r="E207" s="52"/>
      <c r="F207" s="54"/>
      <c r="G207" s="3"/>
      <c r="H207" s="3"/>
      <c r="I207" s="3"/>
      <c r="J207" s="54"/>
      <c r="O207" s="3"/>
      <c r="Q207" s="3"/>
      <c r="R207" s="3"/>
      <c r="S207" s="53"/>
      <c r="T207" s="48"/>
      <c r="AC207" s="88"/>
      <c r="AI207" s="6"/>
      <c r="AJ207" s="6"/>
      <c r="AK207" s="6"/>
      <c r="AL207" s="6"/>
      <c r="AM207" s="6"/>
      <c r="AN207" s="6"/>
      <c r="AO207" s="6"/>
      <c r="AW207" s="11"/>
      <c r="BA207" s="3"/>
      <c r="BI207" s="3"/>
      <c r="BV207" s="53"/>
      <c r="BX207" s="3"/>
      <c r="BY207" s="3"/>
    </row>
    <row r="208" spans="1:77">
      <c r="A208" s="3"/>
      <c r="B208" s="11"/>
      <c r="C208" s="3"/>
      <c r="D208" s="52"/>
      <c r="E208" s="52"/>
      <c r="F208" s="54"/>
      <c r="G208" s="3"/>
      <c r="H208" s="3"/>
      <c r="I208" s="3"/>
      <c r="J208" s="54"/>
      <c r="O208" s="3"/>
      <c r="Q208" s="3"/>
      <c r="R208" s="3"/>
      <c r="S208" s="53"/>
      <c r="T208" s="48"/>
      <c r="AC208" s="88"/>
      <c r="AI208" s="6"/>
      <c r="AJ208" s="6"/>
      <c r="AK208" s="6"/>
      <c r="AL208" s="6"/>
      <c r="AM208" s="6"/>
      <c r="AN208" s="6"/>
      <c r="AO208" s="6"/>
      <c r="AW208" s="11"/>
      <c r="BA208" s="3"/>
      <c r="BI208" s="3"/>
      <c r="BV208" s="53"/>
      <c r="BX208" s="3"/>
      <c r="BY208" s="3"/>
    </row>
    <row r="209" spans="1:77" s="3" customFormat="1">
      <c r="B209" s="11"/>
      <c r="D209" s="52"/>
      <c r="E209" s="52"/>
      <c r="F209" s="54"/>
      <c r="J209" s="54"/>
      <c r="P209" s="54"/>
      <c r="T209" s="47"/>
      <c r="U209" s="6"/>
      <c r="AC209" s="84"/>
      <c r="AD209" s="47"/>
      <c r="AJ209" s="47"/>
      <c r="AW209" s="11"/>
      <c r="BH209" s="47"/>
    </row>
    <row r="210" spans="1:77">
      <c r="A210" s="3"/>
      <c r="B210" s="11"/>
      <c r="C210" s="3"/>
      <c r="D210" s="52"/>
      <c r="E210" s="52"/>
      <c r="F210" s="54"/>
      <c r="G210" s="3"/>
      <c r="H210" s="3"/>
      <c r="I210" s="3"/>
      <c r="J210" s="54"/>
      <c r="O210" s="3"/>
      <c r="P210" s="54"/>
      <c r="Q210" s="3"/>
      <c r="R210" s="3"/>
      <c r="S210" s="53"/>
      <c r="T210" s="50"/>
      <c r="U210" s="12"/>
      <c r="AC210" s="90"/>
      <c r="AD210" s="12"/>
      <c r="AI210" s="12"/>
      <c r="AK210" s="12"/>
      <c r="AO210" s="11"/>
      <c r="AQ210" s="12"/>
      <c r="AU210" s="12"/>
      <c r="AV210" s="12"/>
      <c r="AW210" s="11"/>
      <c r="BA210" s="3"/>
      <c r="BI210" s="3"/>
      <c r="BV210" s="11"/>
      <c r="BX210" s="3"/>
      <c r="BY210" s="3"/>
    </row>
    <row r="211" spans="1:77">
      <c r="A211" s="3"/>
      <c r="B211" s="11"/>
      <c r="C211" s="3"/>
      <c r="D211" s="52"/>
      <c r="E211" s="52"/>
      <c r="F211" s="54"/>
      <c r="G211" s="3"/>
      <c r="H211" s="3"/>
      <c r="I211" s="3"/>
      <c r="J211" s="54"/>
      <c r="O211" s="3"/>
      <c r="Q211" s="53"/>
      <c r="R211" s="3"/>
      <c r="S211" s="53"/>
      <c r="T211" s="48"/>
      <c r="AC211" s="84"/>
      <c r="AD211" s="12"/>
      <c r="AI211" s="12"/>
      <c r="AK211" s="12"/>
      <c r="AO211" s="11"/>
      <c r="AQ211" s="12"/>
      <c r="AU211" s="12"/>
      <c r="AV211" s="12"/>
      <c r="AW211" s="11"/>
      <c r="BA211" s="3"/>
      <c r="BI211" s="3"/>
      <c r="BV211" s="11"/>
      <c r="BX211" s="3"/>
      <c r="BY211" s="3"/>
    </row>
    <row r="212" spans="1:77" s="53" customFormat="1">
      <c r="A212" s="3"/>
      <c r="B212" s="11"/>
      <c r="C212" s="3"/>
      <c r="D212" s="52"/>
      <c r="E212" s="52"/>
      <c r="F212" s="54"/>
      <c r="G212" s="3"/>
      <c r="H212" s="3"/>
      <c r="I212" s="3"/>
      <c r="J212" s="54"/>
      <c r="O212" s="3"/>
      <c r="P212" s="56"/>
      <c r="Q212" s="3"/>
      <c r="R212" s="3"/>
      <c r="T212" s="48"/>
      <c r="U212" s="12"/>
      <c r="AC212" s="84"/>
      <c r="AD212" s="50"/>
      <c r="AI212" s="11"/>
      <c r="AJ212" s="48"/>
      <c r="AK212" s="11"/>
      <c r="AO212" s="11"/>
      <c r="AQ212" s="11"/>
      <c r="AU212" s="11"/>
      <c r="AV212" s="11"/>
      <c r="AW212" s="11"/>
      <c r="BA212" s="3"/>
      <c r="BH212" s="48"/>
      <c r="BI212" s="3"/>
      <c r="BV212" s="11"/>
      <c r="BX212" s="3"/>
      <c r="BY212" s="3"/>
    </row>
    <row r="213" spans="1:77">
      <c r="A213" s="92"/>
      <c r="B213" s="11"/>
      <c r="C213" s="3"/>
      <c r="D213" s="52"/>
      <c r="E213" s="52"/>
      <c r="F213" s="54"/>
      <c r="G213" s="3"/>
      <c r="H213" s="3"/>
      <c r="I213" s="3"/>
      <c r="J213" s="54"/>
      <c r="O213" s="3"/>
      <c r="Q213" s="3"/>
      <c r="R213" s="6"/>
      <c r="T213" s="48"/>
      <c r="U213" s="12"/>
      <c r="AC213" s="91"/>
      <c r="AU213" s="51"/>
      <c r="AW213" s="11"/>
      <c r="BA213" s="3"/>
      <c r="BB213" s="53"/>
      <c r="BC213" s="53"/>
      <c r="BD213" s="53"/>
      <c r="BE213" s="53"/>
      <c r="BF213" s="53"/>
      <c r="BG213" s="53"/>
      <c r="BH213" s="48"/>
      <c r="BI213" s="3"/>
      <c r="BV213" s="11"/>
      <c r="BX213" s="3"/>
      <c r="BY213" s="3"/>
    </row>
    <row r="214" spans="1:77">
      <c r="A214" s="92"/>
      <c r="B214" s="11"/>
      <c r="C214" s="78"/>
      <c r="D214" s="52"/>
      <c r="E214" s="52"/>
      <c r="F214" s="54"/>
      <c r="G214" s="3"/>
      <c r="H214" s="3"/>
      <c r="I214" s="3"/>
      <c r="J214" s="54"/>
      <c r="O214" s="3"/>
      <c r="Q214" s="3"/>
      <c r="R214" s="6"/>
      <c r="T214" s="48"/>
      <c r="U214" s="6"/>
      <c r="AC214" s="87"/>
      <c r="AD214" s="12"/>
      <c r="AI214" s="3"/>
      <c r="AJ214" s="6"/>
      <c r="AK214" s="6"/>
      <c r="AL214" s="6"/>
      <c r="AM214" s="6"/>
      <c r="AN214" s="6"/>
      <c r="AO214" s="6"/>
      <c r="AQ214" s="12"/>
      <c r="AU214" s="12"/>
      <c r="AV214" s="12"/>
      <c r="AW214" s="11"/>
      <c r="BA214" s="3"/>
      <c r="BI214" s="3"/>
      <c r="BV214" s="3"/>
      <c r="BX214" s="3"/>
      <c r="BY214" s="3"/>
    </row>
    <row r="215" spans="1:77">
      <c r="A215" s="92"/>
      <c r="B215" s="11"/>
      <c r="C215" s="3"/>
      <c r="D215" s="52"/>
      <c r="E215" s="52"/>
      <c r="F215" s="54"/>
      <c r="G215" s="3"/>
      <c r="H215" s="3"/>
      <c r="I215" s="3"/>
      <c r="J215" s="54"/>
      <c r="O215" s="3"/>
      <c r="Q215" s="3"/>
      <c r="R215" s="6"/>
      <c r="T215" s="48"/>
      <c r="U215" s="12"/>
      <c r="AC215" s="87"/>
      <c r="AD215" s="12"/>
      <c r="AI215" s="6"/>
      <c r="AJ215" s="6"/>
      <c r="AK215" s="6"/>
      <c r="AL215" s="6"/>
      <c r="AM215" s="6"/>
      <c r="AN215" s="6"/>
      <c r="AO215" s="6"/>
      <c r="AQ215" s="12"/>
      <c r="AU215" s="73"/>
      <c r="AV215" s="12"/>
      <c r="AW215" s="11"/>
      <c r="BA215" s="3"/>
      <c r="BB215" s="53"/>
      <c r="BC215" s="53"/>
      <c r="BD215" s="53"/>
      <c r="BE215" s="53"/>
      <c r="BF215" s="53"/>
      <c r="BG215" s="53"/>
      <c r="BH215" s="48"/>
      <c r="BI215" s="3"/>
      <c r="BV215" s="53"/>
      <c r="BX215" s="3"/>
      <c r="BY215" s="3"/>
    </row>
    <row r="216" spans="1:77">
      <c r="A216" s="92"/>
      <c r="B216" s="11"/>
      <c r="C216" s="78"/>
      <c r="D216" s="52"/>
      <c r="E216" s="52"/>
      <c r="F216" s="54"/>
      <c r="G216" s="3"/>
      <c r="H216" s="3"/>
      <c r="I216" s="3"/>
      <c r="J216" s="54"/>
      <c r="O216" s="3"/>
      <c r="Q216" s="3"/>
      <c r="R216" s="6"/>
      <c r="T216" s="48"/>
      <c r="U216" s="12"/>
      <c r="AC216" s="87"/>
      <c r="AI216" s="3"/>
      <c r="AJ216" s="6"/>
      <c r="AK216" s="6"/>
      <c r="AL216" s="6"/>
      <c r="AM216" s="6"/>
      <c r="AN216" s="6"/>
      <c r="AO216" s="6"/>
      <c r="AW216" s="11"/>
      <c r="BA216" s="3"/>
      <c r="BI216" s="3"/>
      <c r="BV216" s="53"/>
      <c r="BX216" s="3"/>
      <c r="BY216" s="3"/>
    </row>
    <row r="217" spans="1:77" s="3" customFormat="1">
      <c r="A217" s="92"/>
      <c r="D217" s="52"/>
      <c r="E217" s="52"/>
      <c r="F217" s="54"/>
      <c r="J217" s="54"/>
      <c r="P217" s="54"/>
      <c r="T217" s="48"/>
      <c r="AC217" s="91"/>
      <c r="AD217" s="47"/>
      <c r="AJ217" s="47"/>
      <c r="AU217" s="72"/>
      <c r="AW217" s="11"/>
      <c r="BH217" s="47"/>
    </row>
    <row r="218" spans="1:77" s="53" customFormat="1">
      <c r="A218" s="92"/>
      <c r="B218" s="3"/>
      <c r="C218" s="78"/>
      <c r="D218" s="52"/>
      <c r="E218" s="52"/>
      <c r="F218" s="54"/>
      <c r="G218" s="3"/>
      <c r="H218" s="3"/>
      <c r="I218" s="3"/>
      <c r="J218" s="54"/>
      <c r="O218" s="3"/>
      <c r="P218" s="56"/>
      <c r="Q218" s="3"/>
      <c r="T218" s="48"/>
      <c r="U218" s="11"/>
      <c r="AC218" s="91"/>
      <c r="AD218" s="48"/>
      <c r="AJ218" s="48"/>
      <c r="AW218" s="11"/>
      <c r="BA218" s="3"/>
      <c r="BH218" s="48"/>
      <c r="BI218" s="3"/>
      <c r="BV218" s="3"/>
      <c r="BX218" s="3"/>
      <c r="BY218" s="3"/>
    </row>
    <row r="219" spans="1:77">
      <c r="A219" s="3"/>
      <c r="B219" s="3"/>
      <c r="C219" s="47"/>
      <c r="D219" s="52"/>
      <c r="E219" s="52"/>
      <c r="F219" s="54"/>
      <c r="G219" s="3"/>
      <c r="H219" s="3"/>
      <c r="I219" s="3"/>
      <c r="J219" s="54"/>
      <c r="O219" s="6"/>
      <c r="Q219" s="3"/>
      <c r="R219" s="53"/>
      <c r="T219" s="50"/>
      <c r="U219" s="53"/>
      <c r="AC219" s="84"/>
      <c r="AD219" s="12"/>
      <c r="AK219" s="12"/>
      <c r="AO219" s="12"/>
      <c r="AQ219" s="12"/>
      <c r="AU219" s="12"/>
      <c r="AV219" s="12"/>
      <c r="AW219" s="11"/>
      <c r="AX219" s="53"/>
      <c r="AY219" s="53"/>
      <c r="AZ219" s="53"/>
      <c r="BA219" s="3"/>
      <c r="BI219" s="3"/>
      <c r="BV219" s="3"/>
      <c r="BX219" s="3"/>
      <c r="BY219" s="3"/>
    </row>
    <row r="220" spans="1:77" s="6" customFormat="1">
      <c r="A220" s="3"/>
      <c r="B220" s="3"/>
      <c r="C220" s="47"/>
      <c r="D220" s="52"/>
      <c r="E220" s="52"/>
      <c r="F220" s="54"/>
      <c r="G220" s="3"/>
      <c r="H220" s="3"/>
      <c r="I220" s="3"/>
      <c r="J220" s="54"/>
      <c r="P220" s="54"/>
      <c r="Q220" s="3"/>
      <c r="R220" s="3"/>
      <c r="T220" s="50"/>
      <c r="U220" s="3"/>
      <c r="AC220" s="84"/>
      <c r="AW220" s="53"/>
      <c r="AX220" s="3"/>
      <c r="AY220" s="3"/>
      <c r="AZ220" s="3"/>
      <c r="BA220" s="3"/>
      <c r="BI220" s="3"/>
      <c r="BV220" s="3"/>
      <c r="BX220" s="3"/>
      <c r="BY220" s="3"/>
    </row>
    <row r="221" spans="1:77">
      <c r="A221" s="3"/>
      <c r="B221" s="3"/>
      <c r="C221" s="47"/>
      <c r="D221" s="52"/>
      <c r="E221" s="52"/>
      <c r="F221" s="54"/>
      <c r="G221" s="3"/>
      <c r="H221" s="3"/>
      <c r="I221" s="3"/>
      <c r="J221" s="56"/>
      <c r="O221" s="3"/>
      <c r="Q221" s="3"/>
      <c r="R221" s="53"/>
      <c r="T221" s="50"/>
      <c r="U221" s="11"/>
      <c r="AC221" s="2"/>
      <c r="AI221" s="12"/>
      <c r="AO221" s="12"/>
      <c r="AW221" s="11"/>
      <c r="AX221" s="53"/>
      <c r="AY221" s="53"/>
      <c r="AZ221" s="53"/>
      <c r="BA221" s="3"/>
      <c r="BI221" s="3"/>
      <c r="BV221" s="3"/>
      <c r="BX221" s="3"/>
      <c r="BY221" s="3"/>
    </row>
    <row r="222" spans="1:77" s="53" customFormat="1">
      <c r="A222" s="3"/>
      <c r="B222" s="3"/>
      <c r="C222" s="47"/>
      <c r="D222" s="52"/>
      <c r="E222" s="52"/>
      <c r="F222" s="54"/>
      <c r="G222" s="3"/>
      <c r="H222" s="3"/>
      <c r="I222" s="3"/>
      <c r="J222" s="56"/>
      <c r="O222" s="3"/>
      <c r="P222" s="56"/>
      <c r="Q222" s="3"/>
      <c r="T222" s="11"/>
      <c r="U222" s="11"/>
      <c r="AC222" s="84"/>
      <c r="AI222" s="11"/>
      <c r="AJ222" s="48"/>
      <c r="AW222" s="11"/>
      <c r="BA222" s="3"/>
      <c r="BH222" s="48"/>
      <c r="BI222" s="3"/>
      <c r="BV222" s="3"/>
      <c r="BX222" s="3"/>
      <c r="BY222" s="3"/>
    </row>
    <row r="223" spans="1:77" s="6" customFormat="1">
      <c r="A223" s="3"/>
      <c r="B223" s="3"/>
      <c r="C223" s="3"/>
      <c r="D223" s="52"/>
      <c r="E223" s="52"/>
      <c r="F223" s="54"/>
      <c r="G223" s="3"/>
      <c r="H223" s="3"/>
      <c r="I223" s="3"/>
      <c r="J223" s="54"/>
      <c r="O223" s="3"/>
      <c r="P223" s="54"/>
      <c r="Q223" s="3"/>
      <c r="T223" s="48"/>
      <c r="AC223" s="84"/>
      <c r="AW223" s="11"/>
      <c r="AX223" s="3"/>
      <c r="AY223" s="3"/>
      <c r="BA223" s="3"/>
      <c r="BI223" s="3"/>
      <c r="BV223" s="3"/>
      <c r="BX223" s="3"/>
      <c r="BY223" s="3"/>
    </row>
    <row r="224" spans="1:77">
      <c r="A224" s="3"/>
      <c r="B224" s="3"/>
      <c r="C224" s="3"/>
      <c r="D224" s="52"/>
      <c r="E224" s="52"/>
      <c r="F224" s="54"/>
      <c r="G224" s="3"/>
      <c r="H224" s="3"/>
      <c r="I224" s="3"/>
      <c r="J224" s="54"/>
      <c r="O224" s="3"/>
      <c r="Q224" s="3"/>
      <c r="R224" s="53"/>
      <c r="T224" s="48"/>
      <c r="U224" s="12"/>
      <c r="AC224" s="84"/>
      <c r="AD224" s="12"/>
      <c r="AI224" s="12"/>
      <c r="AK224" s="12"/>
      <c r="AO224" s="12"/>
      <c r="AQ224" s="12"/>
      <c r="AU224" s="12"/>
      <c r="AV224" s="12"/>
      <c r="AW224" s="11"/>
      <c r="AX224" s="53"/>
      <c r="AY224" s="53"/>
      <c r="AZ224" s="53"/>
      <c r="BA224" s="3"/>
      <c r="BI224" s="3"/>
      <c r="BV224" s="3"/>
      <c r="BX224" s="3"/>
      <c r="BY224" s="3"/>
    </row>
    <row r="225" spans="1:77">
      <c r="A225" s="3"/>
      <c r="B225" s="3"/>
      <c r="C225" s="3"/>
      <c r="D225" s="52"/>
      <c r="E225" s="52"/>
      <c r="F225" s="54"/>
      <c r="G225" s="3"/>
      <c r="H225" s="3"/>
      <c r="I225" s="3"/>
      <c r="J225" s="54"/>
      <c r="O225" s="3"/>
      <c r="Q225" s="3"/>
      <c r="R225" s="53"/>
      <c r="T225" s="48"/>
      <c r="U225" s="12"/>
      <c r="AC225" s="84"/>
      <c r="AD225" s="12"/>
      <c r="AI225" s="12"/>
      <c r="AK225" s="12"/>
      <c r="AO225" s="12"/>
      <c r="AQ225" s="12"/>
      <c r="AU225" s="12"/>
      <c r="AV225" s="12"/>
      <c r="AW225" s="11"/>
      <c r="AX225" s="53"/>
      <c r="AY225" s="53"/>
      <c r="AZ225" s="53"/>
      <c r="BA225" s="3"/>
      <c r="BI225" s="3"/>
      <c r="BV225" s="3"/>
      <c r="BX225" s="3"/>
      <c r="BY225" s="3"/>
    </row>
    <row r="226" spans="1:77" s="6" customFormat="1">
      <c r="A226" s="3"/>
      <c r="B226" s="3"/>
      <c r="C226" s="3"/>
      <c r="D226" s="52"/>
      <c r="E226" s="52"/>
      <c r="F226" s="54"/>
      <c r="G226" s="3"/>
      <c r="H226" s="3"/>
      <c r="I226" s="3"/>
      <c r="J226" s="54"/>
      <c r="O226" s="3"/>
      <c r="P226" s="54"/>
      <c r="Q226" s="3"/>
      <c r="T226" s="47"/>
      <c r="AC226" s="84"/>
      <c r="AW226" s="11"/>
      <c r="AX226" s="3"/>
      <c r="AY226" s="3"/>
      <c r="BA226" s="3"/>
      <c r="BI226" s="3"/>
      <c r="BV226" s="3"/>
      <c r="BX226" s="3"/>
      <c r="BY226" s="3"/>
    </row>
    <row r="227" spans="1:77" s="53" customFormat="1">
      <c r="A227" s="3"/>
      <c r="B227" s="3"/>
      <c r="C227" s="3"/>
      <c r="D227" s="52"/>
      <c r="E227" s="52"/>
      <c r="F227" s="54"/>
      <c r="G227" s="3"/>
      <c r="H227" s="3"/>
      <c r="I227" s="3"/>
      <c r="J227" s="54"/>
      <c r="O227" s="3"/>
      <c r="P227" s="56"/>
      <c r="Q227" s="3"/>
      <c r="R227" s="3"/>
      <c r="T227" s="48"/>
      <c r="U227"/>
      <c r="AC227" s="88"/>
      <c r="AD227" s="48"/>
      <c r="AJ227" s="48"/>
      <c r="AW227" s="11"/>
      <c r="BA227" s="3"/>
      <c r="BH227" s="48"/>
      <c r="BI227" s="3"/>
      <c r="BV227" s="11"/>
      <c r="BX227" s="3"/>
      <c r="BY227" s="3"/>
    </row>
    <row r="228" spans="1:77" s="53" customFormat="1">
      <c r="A228" s="3"/>
      <c r="B228" s="3"/>
      <c r="C228" s="3"/>
      <c r="D228" s="52"/>
      <c r="E228" s="52"/>
      <c r="F228" s="54"/>
      <c r="G228" s="3"/>
      <c r="H228" s="3"/>
      <c r="I228" s="3"/>
      <c r="J228" s="54"/>
      <c r="O228" s="3"/>
      <c r="P228" s="56"/>
      <c r="Q228" s="3"/>
      <c r="R228" s="3"/>
      <c r="T228" s="50"/>
      <c r="U228" s="62"/>
      <c r="AC228" s="84"/>
      <c r="AD228" s="48"/>
      <c r="AJ228" s="48"/>
      <c r="AW228" s="11"/>
      <c r="BA228" s="3"/>
      <c r="BH228" s="48"/>
      <c r="BI228" s="3"/>
      <c r="BV228" s="62"/>
      <c r="BX228" s="3"/>
      <c r="BY228" s="3"/>
    </row>
    <row r="229" spans="1:77">
      <c r="A229" s="3"/>
      <c r="B229" s="3"/>
      <c r="C229" s="3"/>
      <c r="D229" s="52"/>
      <c r="E229" s="52"/>
      <c r="F229" s="54"/>
      <c r="G229" s="3"/>
      <c r="H229" s="3"/>
      <c r="I229" s="3"/>
      <c r="J229" s="54"/>
      <c r="O229" s="3"/>
      <c r="Q229" s="3"/>
      <c r="R229" s="53"/>
      <c r="S229" s="53"/>
      <c r="T229" s="48"/>
      <c r="U229" s="12"/>
      <c r="AC229" s="84"/>
      <c r="AD229" s="12"/>
      <c r="AI229" s="12"/>
      <c r="AK229" s="12"/>
      <c r="AO229" s="11"/>
      <c r="AQ229" s="12"/>
      <c r="AU229" s="12"/>
      <c r="AV229" s="12"/>
      <c r="AW229" s="11"/>
      <c r="BA229" s="3"/>
      <c r="BI229" s="3"/>
      <c r="BV229" s="12"/>
      <c r="BX229" s="3"/>
      <c r="BY229" s="3"/>
    </row>
    <row r="230" spans="1:77">
      <c r="A230" s="3"/>
      <c r="B230" s="3"/>
      <c r="C230" s="3"/>
      <c r="D230" s="52"/>
      <c r="E230" s="52"/>
      <c r="F230" s="54"/>
      <c r="G230" s="3"/>
      <c r="H230" s="3"/>
      <c r="I230" s="3"/>
      <c r="J230" s="54"/>
      <c r="O230" s="3"/>
      <c r="Q230" s="3"/>
      <c r="R230" s="3"/>
      <c r="S230" s="53"/>
      <c r="T230" s="48"/>
      <c r="U230" s="6"/>
      <c r="AC230" s="90"/>
      <c r="AD230" s="12"/>
      <c r="AI230" s="6"/>
      <c r="AK230" s="12"/>
      <c r="AO230" s="53"/>
      <c r="AQ230" s="12"/>
      <c r="AU230" s="12"/>
      <c r="AV230" s="12"/>
      <c r="AW230" s="11"/>
      <c r="BA230" s="3"/>
      <c r="BI230" s="3"/>
      <c r="BV230" s="6"/>
      <c r="BX230" s="3"/>
      <c r="BY230" s="3"/>
    </row>
    <row r="231" spans="1:77" s="53" customFormat="1">
      <c r="A231" s="3"/>
      <c r="B231" s="3"/>
      <c r="C231" s="3"/>
      <c r="D231" s="52"/>
      <c r="E231" s="52"/>
      <c r="F231" s="54"/>
      <c r="G231" s="3"/>
      <c r="H231" s="3"/>
      <c r="I231" s="3"/>
      <c r="J231" s="54"/>
      <c r="O231" s="3"/>
      <c r="P231" s="56"/>
      <c r="Q231" s="3"/>
      <c r="R231" s="3"/>
      <c r="T231" s="48"/>
      <c r="U231" s="12"/>
      <c r="AC231" s="88"/>
      <c r="AD231" s="50"/>
      <c r="AI231" s="3"/>
      <c r="AJ231" s="48"/>
      <c r="AK231" s="11"/>
      <c r="AQ231" s="11"/>
      <c r="AU231" s="11"/>
      <c r="AV231" s="11"/>
      <c r="AW231" s="11"/>
      <c r="BA231" s="3"/>
      <c r="BH231" s="48"/>
      <c r="BI231" s="3"/>
      <c r="BV231"/>
      <c r="BX231" s="3"/>
      <c r="BY231" s="3"/>
    </row>
    <row r="232" spans="1:77">
      <c r="A232" s="3"/>
      <c r="B232" s="3"/>
      <c r="C232" s="3"/>
      <c r="D232" s="52"/>
      <c r="E232" s="52"/>
      <c r="F232" s="54"/>
      <c r="G232" s="3"/>
      <c r="H232" s="3"/>
      <c r="I232" s="3"/>
      <c r="J232" s="54"/>
      <c r="O232" s="3"/>
      <c r="Q232" s="3"/>
      <c r="R232" s="3"/>
      <c r="S232" s="53"/>
      <c r="T232" s="50"/>
      <c r="AD232" s="12"/>
      <c r="AI232" s="3"/>
      <c r="AK232" s="12"/>
      <c r="AO232" s="53"/>
      <c r="AQ232" s="12"/>
      <c r="AU232" s="12"/>
      <c r="AV232" s="12"/>
      <c r="AW232" s="11"/>
      <c r="BA232" s="3"/>
      <c r="BI232" s="3"/>
      <c r="BV232" s="53"/>
      <c r="BX232" s="3"/>
      <c r="BY232" s="3"/>
    </row>
    <row r="233" spans="1:77" s="6" customFormat="1">
      <c r="A233" s="3"/>
      <c r="B233" s="3"/>
      <c r="C233" s="3"/>
      <c r="D233" s="52"/>
      <c r="E233" s="52"/>
      <c r="F233" s="54"/>
      <c r="G233" s="3"/>
      <c r="H233" s="3"/>
      <c r="J233" s="70"/>
      <c r="O233" s="3"/>
      <c r="P233" s="54"/>
      <c r="Q233" s="3"/>
      <c r="R233" s="3"/>
      <c r="T233" s="47"/>
      <c r="AC233" s="84"/>
      <c r="AI233" s="3"/>
      <c r="AW233" s="11"/>
      <c r="AX233" s="3"/>
      <c r="AY233" s="3"/>
      <c r="AZ233" s="3"/>
      <c r="BA233" s="3"/>
      <c r="BI233" s="3"/>
      <c r="BV233" s="3"/>
      <c r="BX233" s="3"/>
      <c r="BY233" s="3"/>
    </row>
    <row r="234" spans="1:77">
      <c r="A234" s="3"/>
      <c r="B234" s="3"/>
      <c r="C234" s="3"/>
      <c r="D234" s="52"/>
      <c r="E234" s="52"/>
      <c r="F234" s="54"/>
      <c r="G234" s="3"/>
      <c r="H234" s="3"/>
      <c r="I234" s="3"/>
      <c r="J234" s="54"/>
      <c r="O234" s="3"/>
      <c r="Q234" s="3"/>
      <c r="R234" s="3"/>
      <c r="S234" s="53"/>
      <c r="T234" s="48"/>
      <c r="AD234" s="12"/>
      <c r="AI234" s="53"/>
      <c r="AK234" s="12"/>
      <c r="AO234" s="11"/>
      <c r="AQ234" s="12"/>
      <c r="AU234" s="12"/>
      <c r="AV234" s="12"/>
      <c r="AW234" s="11"/>
      <c r="BA234" s="3"/>
      <c r="BI234" s="3"/>
      <c r="BV234" s="11"/>
      <c r="BX234" s="3"/>
      <c r="BY234" s="3"/>
    </row>
    <row r="235" spans="1:77">
      <c r="A235" s="3"/>
      <c r="B235" s="3"/>
      <c r="C235" s="3"/>
      <c r="D235" s="52"/>
      <c r="E235" s="52"/>
      <c r="F235" s="54"/>
      <c r="G235" s="3"/>
      <c r="H235" s="3"/>
      <c r="I235" s="6"/>
      <c r="J235" s="70"/>
      <c r="O235" s="3"/>
      <c r="Q235" s="3"/>
      <c r="R235" s="3"/>
      <c r="T235" s="48"/>
      <c r="U235" s="69"/>
      <c r="AC235" s="84"/>
      <c r="AI235" s="53"/>
      <c r="AO235" s="12"/>
      <c r="AW235" s="11"/>
      <c r="AX235" s="53"/>
      <c r="AY235" s="53"/>
      <c r="AZ235" s="53"/>
      <c r="BA235" s="3"/>
      <c r="BI235" s="3"/>
      <c r="BV235" s="62"/>
      <c r="BX235" s="3"/>
      <c r="BY235" s="3"/>
    </row>
    <row r="236" spans="1:77" s="53" customFormat="1">
      <c r="A236" s="3"/>
      <c r="B236" s="3"/>
      <c r="C236" s="3"/>
      <c r="D236" s="52"/>
      <c r="E236" s="52"/>
      <c r="F236" s="54"/>
      <c r="G236" s="3"/>
      <c r="H236" s="3"/>
      <c r="I236" s="3"/>
      <c r="J236" s="54"/>
      <c r="O236" s="3"/>
      <c r="P236" s="56"/>
      <c r="Q236" s="3"/>
      <c r="T236" s="48"/>
      <c r="U236" s="12"/>
      <c r="AC236" s="84"/>
      <c r="AD236" s="50"/>
      <c r="AI236" s="11"/>
      <c r="AJ236" s="48"/>
      <c r="AK236" s="11"/>
      <c r="AQ236" s="11"/>
      <c r="AU236" s="11"/>
      <c r="AV236" s="11"/>
      <c r="AW236" s="11"/>
      <c r="BA236" s="3"/>
      <c r="BH236" s="48"/>
      <c r="BI236" s="3"/>
      <c r="BV236" s="11"/>
      <c r="BX236" s="3"/>
      <c r="BY236" s="3"/>
    </row>
    <row r="237" spans="1:77" s="53" customFormat="1">
      <c r="A237" s="3"/>
      <c r="B237" s="3"/>
      <c r="C237" s="3"/>
      <c r="D237" s="52"/>
      <c r="E237" s="52"/>
      <c r="F237" s="54"/>
      <c r="G237" s="3"/>
      <c r="H237" s="3"/>
      <c r="I237" s="3"/>
      <c r="J237" s="54"/>
      <c r="O237" s="3"/>
      <c r="P237" s="56"/>
      <c r="Q237" s="3"/>
      <c r="R237" s="3"/>
      <c r="T237" s="48"/>
      <c r="U237" s="6"/>
      <c r="AC237" s="88"/>
      <c r="AD237" s="48"/>
      <c r="AI237" s="3"/>
      <c r="AJ237" s="48"/>
      <c r="AO237" s="11"/>
      <c r="AW237" s="11"/>
      <c r="BA237" s="3"/>
      <c r="BH237" s="48"/>
      <c r="BI237" s="3"/>
      <c r="BV237" s="3"/>
      <c r="BX237" s="3"/>
      <c r="BY237" s="3"/>
    </row>
    <row r="238" spans="1:77">
      <c r="A238" s="3"/>
      <c r="B238" s="3"/>
      <c r="C238" s="3"/>
      <c r="D238" s="52"/>
      <c r="E238" s="52"/>
      <c r="F238" s="54"/>
      <c r="G238" s="3"/>
      <c r="H238" s="3"/>
      <c r="I238" s="6"/>
      <c r="J238" s="70"/>
      <c r="O238" s="3"/>
      <c r="Q238" s="3"/>
      <c r="R238" s="6"/>
      <c r="T238" s="50"/>
      <c r="U238" s="11"/>
      <c r="AC238" s="88"/>
      <c r="AD238" s="12"/>
      <c r="AI238" s="6"/>
      <c r="AK238" s="12"/>
      <c r="AO238" s="12"/>
      <c r="AQ238" s="12"/>
      <c r="AU238" s="12"/>
      <c r="AV238" s="12"/>
      <c r="AW238" s="11"/>
      <c r="BA238" s="3"/>
      <c r="BI238" s="3"/>
      <c r="BV238" s="53"/>
      <c r="BX238" s="3"/>
      <c r="BY238" s="3"/>
    </row>
    <row r="239" spans="1:77">
      <c r="A239" s="3"/>
      <c r="B239" s="3"/>
      <c r="C239" s="3"/>
      <c r="D239" s="52"/>
      <c r="E239" s="52"/>
      <c r="F239" s="54"/>
      <c r="G239" s="3"/>
      <c r="H239" s="3"/>
      <c r="I239" s="3"/>
      <c r="J239" s="54"/>
      <c r="O239" s="3"/>
      <c r="Q239" s="3"/>
      <c r="R239" s="3"/>
      <c r="T239" s="48"/>
      <c r="U239" s="12"/>
      <c r="AC239" s="88"/>
      <c r="AD239" s="12"/>
      <c r="AI239" s="3"/>
      <c r="AK239" s="12"/>
      <c r="AO239" s="11"/>
      <c r="AQ239" s="12"/>
      <c r="AU239" s="12"/>
      <c r="AV239" s="12"/>
      <c r="AW239" s="11"/>
      <c r="BA239" s="3"/>
      <c r="BI239" s="3"/>
      <c r="BV239" s="53"/>
      <c r="BX239" s="3"/>
      <c r="BY239" s="3"/>
    </row>
    <row r="240" spans="1:77" s="6" customFormat="1">
      <c r="A240" s="3"/>
      <c r="B240" s="3"/>
      <c r="C240" s="3"/>
      <c r="D240" s="52"/>
      <c r="E240" s="52"/>
      <c r="F240" s="54"/>
      <c r="G240" s="3"/>
      <c r="H240" s="3"/>
      <c r="J240" s="70"/>
      <c r="O240" s="3"/>
      <c r="P240" s="54"/>
      <c r="Q240" s="3"/>
      <c r="R240" s="3"/>
      <c r="T240" s="48"/>
      <c r="U240" s="3"/>
      <c r="AC240" s="84"/>
      <c r="AW240" s="11"/>
      <c r="BA240" s="3"/>
      <c r="BI240" s="3"/>
      <c r="BV240" s="3"/>
      <c r="BX240" s="3"/>
      <c r="BY240" s="3"/>
    </row>
    <row r="241" spans="1:77">
      <c r="A241" s="3"/>
      <c r="B241" s="3"/>
      <c r="C241" s="3"/>
      <c r="D241" s="52"/>
      <c r="E241" s="52"/>
      <c r="F241" s="54"/>
      <c r="G241" s="3"/>
      <c r="H241" s="3"/>
      <c r="I241" s="6"/>
      <c r="J241" s="70"/>
      <c r="O241" s="6"/>
      <c r="Q241" s="3"/>
      <c r="R241" s="6"/>
      <c r="T241" s="48"/>
      <c r="U241" s="12"/>
      <c r="AC241" s="2"/>
      <c r="AO241" s="3"/>
      <c r="AW241" s="11"/>
      <c r="BA241" s="3"/>
      <c r="BI241" s="3"/>
      <c r="BV241" s="11"/>
      <c r="BX241" s="3"/>
      <c r="BY241" s="3"/>
    </row>
    <row r="242" spans="1:77" s="53" customFormat="1">
      <c r="A242" s="3"/>
      <c r="B242" s="3"/>
      <c r="C242" s="3"/>
      <c r="D242" s="52"/>
      <c r="E242" s="52"/>
      <c r="F242" s="54"/>
      <c r="G242" s="3"/>
      <c r="H242" s="3"/>
      <c r="I242" s="3"/>
      <c r="J242" s="54"/>
      <c r="O242" s="3"/>
      <c r="P242" s="56"/>
      <c r="Q242" s="3"/>
      <c r="R242" s="3"/>
      <c r="T242" s="50"/>
      <c r="U242" s="12"/>
      <c r="AC242" s="84"/>
      <c r="AD242" s="11"/>
      <c r="AI242" s="11"/>
      <c r="AK242" s="11"/>
      <c r="AO242" s="3"/>
      <c r="AQ242" s="11"/>
      <c r="AU242" s="11"/>
      <c r="AV242" s="11"/>
      <c r="AW242" s="11"/>
      <c r="BA242" s="3"/>
      <c r="BI242" s="3"/>
      <c r="BV242" s="11"/>
      <c r="BX242" s="3"/>
      <c r="BY242" s="3"/>
    </row>
    <row r="243" spans="1:77" s="6" customFormat="1">
      <c r="A243" s="3"/>
      <c r="B243" s="3"/>
      <c r="C243" s="3"/>
      <c r="D243" s="52"/>
      <c r="E243" s="52"/>
      <c r="F243" s="54"/>
      <c r="G243" s="3"/>
      <c r="H243" s="3"/>
      <c r="I243" s="3"/>
      <c r="J243" s="54"/>
      <c r="O243" s="3"/>
      <c r="P243" s="54"/>
      <c r="Q243" s="3"/>
      <c r="R243" s="3"/>
      <c r="T243" s="48"/>
      <c r="AC243" s="84"/>
      <c r="AI243" s="3"/>
      <c r="AO243" s="3"/>
      <c r="AW243" s="11"/>
      <c r="BA243" s="3"/>
      <c r="BI243" s="3"/>
      <c r="BV243" s="3"/>
      <c r="BX243" s="3"/>
      <c r="BY243" s="3"/>
    </row>
    <row r="244" spans="1:77" s="53" customFormat="1">
      <c r="A244" s="3"/>
      <c r="B244" s="3"/>
      <c r="C244" s="3"/>
      <c r="D244" s="52"/>
      <c r="E244" s="52"/>
      <c r="F244" s="54"/>
      <c r="G244" s="3"/>
      <c r="H244" s="3"/>
      <c r="I244" s="3"/>
      <c r="J244" s="54"/>
      <c r="O244" s="3"/>
      <c r="P244" s="56"/>
      <c r="Q244" s="3"/>
      <c r="R244" s="3"/>
      <c r="S244" s="3"/>
      <c r="T244" s="48"/>
      <c r="U244" s="12"/>
      <c r="AC244" s="84"/>
      <c r="AD244" s="11"/>
      <c r="AI244" s="3"/>
      <c r="AK244" s="11"/>
      <c r="AO244" s="3"/>
      <c r="AQ244" s="11"/>
      <c r="AU244" s="11"/>
      <c r="AV244" s="11"/>
      <c r="AW244" s="11"/>
      <c r="BA244" s="3"/>
      <c r="BI244" s="3"/>
      <c r="BV244" s="3"/>
      <c r="BX244" s="3"/>
      <c r="BY244" s="3"/>
    </row>
    <row r="245" spans="1:77">
      <c r="A245" s="3"/>
      <c r="B245" s="3"/>
      <c r="C245" s="3"/>
      <c r="D245" s="52"/>
      <c r="E245" s="52"/>
      <c r="F245" s="54"/>
      <c r="G245" s="3"/>
      <c r="H245" s="3"/>
      <c r="I245" s="6"/>
      <c r="J245" s="70"/>
      <c r="O245" s="3"/>
      <c r="Q245" s="3"/>
      <c r="R245" s="3"/>
      <c r="S245" s="6"/>
      <c r="T245" s="48"/>
      <c r="U245" s="11"/>
      <c r="AC245" s="2"/>
      <c r="AI245" s="6"/>
      <c r="AO245" s="6"/>
      <c r="AW245" s="11"/>
      <c r="BA245" s="3"/>
      <c r="BI245" s="3"/>
      <c r="BV245" s="3"/>
      <c r="BX245" s="3"/>
      <c r="BY245" s="3"/>
    </row>
    <row r="246" spans="1:77" s="6" customFormat="1">
      <c r="A246" s="3"/>
      <c r="B246" s="3"/>
      <c r="C246" s="3"/>
      <c r="D246" s="52"/>
      <c r="E246" s="52"/>
      <c r="F246" s="54"/>
      <c r="G246" s="3"/>
      <c r="H246" s="3"/>
      <c r="J246" s="70"/>
      <c r="P246" s="54"/>
      <c r="Q246" s="3"/>
      <c r="T246" s="48"/>
      <c r="AC246" s="2"/>
      <c r="AO246" s="3"/>
      <c r="AW246" s="11"/>
      <c r="BA246" s="3"/>
      <c r="BI246" s="3"/>
      <c r="BV246" s="3"/>
      <c r="BX246" s="3"/>
      <c r="BY246" s="3"/>
    </row>
    <row r="247" spans="1:77" s="53" customFormat="1">
      <c r="A247" s="3"/>
      <c r="B247" s="3"/>
      <c r="C247" s="3"/>
      <c r="D247" s="52"/>
      <c r="E247" s="52"/>
      <c r="F247" s="54"/>
      <c r="G247" s="3"/>
      <c r="H247" s="3"/>
      <c r="I247" s="3"/>
      <c r="J247" s="54"/>
      <c r="O247" s="3"/>
      <c r="P247" s="56"/>
      <c r="Q247" s="3"/>
      <c r="R247" s="3"/>
      <c r="S247" s="3"/>
      <c r="T247" s="48"/>
      <c r="U247" s="11"/>
      <c r="AC247" s="84"/>
      <c r="AD247" s="50"/>
      <c r="AI247" s="3"/>
      <c r="AJ247" s="48"/>
      <c r="AK247" s="11"/>
      <c r="AO247" s="3"/>
      <c r="AQ247" s="11"/>
      <c r="AU247" s="11"/>
      <c r="AV247" s="11"/>
      <c r="BA247" s="3"/>
      <c r="BH247" s="48"/>
      <c r="BI247" s="3"/>
      <c r="BV247" s="3"/>
      <c r="BX247" s="3"/>
      <c r="BY247" s="3"/>
    </row>
    <row r="248" spans="1:77" s="53" customFormat="1">
      <c r="A248" s="3"/>
      <c r="B248" s="3"/>
      <c r="C248" s="3"/>
      <c r="D248" s="52"/>
      <c r="E248" s="52"/>
      <c r="F248" s="54"/>
      <c r="G248" s="3"/>
      <c r="H248" s="3"/>
      <c r="I248" s="3"/>
      <c r="J248" s="54"/>
      <c r="O248" s="3"/>
      <c r="P248" s="56"/>
      <c r="Q248" s="3"/>
      <c r="R248" s="3"/>
      <c r="S248" s="3"/>
      <c r="T248" s="50"/>
      <c r="U248" s="12"/>
      <c r="AC248" s="84"/>
      <c r="AD248" s="50"/>
      <c r="AI248" s="3"/>
      <c r="AJ248" s="48"/>
      <c r="AK248" s="11"/>
      <c r="AO248" s="3"/>
      <c r="AQ248" s="11"/>
      <c r="AU248" s="11"/>
      <c r="AV248" s="11"/>
      <c r="AW248" s="11"/>
      <c r="BA248" s="3"/>
      <c r="BH248" s="48"/>
      <c r="BI248" s="3"/>
      <c r="BV248" s="3"/>
      <c r="BX248" s="3"/>
      <c r="BY248" s="3"/>
    </row>
    <row r="249" spans="1:77" s="3" customFormat="1">
      <c r="D249" s="52"/>
      <c r="E249" s="52"/>
      <c r="F249" s="54"/>
      <c r="J249" s="54"/>
      <c r="P249" s="54"/>
      <c r="T249" s="48"/>
      <c r="AC249" s="84"/>
      <c r="AJ249" s="47"/>
      <c r="AW249" s="11"/>
      <c r="BH249" s="47"/>
    </row>
    <row r="250" spans="1:77">
      <c r="A250" s="3"/>
      <c r="B250" s="3"/>
      <c r="C250" s="3"/>
      <c r="D250" s="52"/>
      <c r="E250" s="52"/>
      <c r="F250" s="54"/>
      <c r="G250" s="3"/>
      <c r="H250" s="3"/>
      <c r="I250" s="6"/>
      <c r="J250" s="70"/>
      <c r="O250" s="6"/>
      <c r="Q250" s="3"/>
      <c r="R250" s="6"/>
      <c r="S250" s="6"/>
      <c r="T250" s="48"/>
      <c r="U250" s="11"/>
      <c r="AC250" s="2"/>
      <c r="AD250" s="12"/>
      <c r="AI250" s="6"/>
      <c r="AK250" s="12"/>
      <c r="AO250" s="3"/>
      <c r="AQ250" s="12"/>
      <c r="AU250" s="12"/>
      <c r="AV250" s="12"/>
      <c r="AW250" s="11"/>
      <c r="BA250" s="3"/>
      <c r="BI250" s="3"/>
      <c r="BV250" s="3"/>
      <c r="BX250" s="3"/>
      <c r="BY250" s="3"/>
    </row>
    <row r="251" spans="1:77">
      <c r="A251" s="3"/>
      <c r="B251" s="3"/>
      <c r="C251" s="3"/>
      <c r="D251" s="52"/>
      <c r="E251" s="52"/>
      <c r="F251" s="54"/>
      <c r="G251" s="3"/>
      <c r="H251" s="3"/>
      <c r="I251" s="3"/>
      <c r="J251" s="54"/>
      <c r="O251" s="3"/>
      <c r="Q251" s="3"/>
      <c r="R251" s="3"/>
      <c r="S251" s="3"/>
      <c r="T251" s="48"/>
      <c r="U251" s="12"/>
      <c r="AC251" s="84"/>
      <c r="AI251" s="6"/>
      <c r="AO251" s="6"/>
      <c r="AW251" s="11"/>
      <c r="BA251" s="3"/>
      <c r="BI251" s="3"/>
      <c r="BV251" s="3"/>
      <c r="BX251" s="3"/>
      <c r="BY251" s="3"/>
    </row>
    <row r="252" spans="1:77" s="6" customFormat="1">
      <c r="A252" s="3"/>
      <c r="B252" s="3"/>
      <c r="C252" s="3"/>
      <c r="D252" s="52"/>
      <c r="E252" s="52"/>
      <c r="F252" s="54"/>
      <c r="G252" s="3"/>
      <c r="H252" s="3"/>
      <c r="I252" s="3"/>
      <c r="J252" s="54"/>
      <c r="O252" s="3"/>
      <c r="P252" s="54"/>
      <c r="Q252" s="3"/>
      <c r="R252" s="3"/>
      <c r="S252" s="3"/>
      <c r="T252" s="48"/>
      <c r="AC252" s="84"/>
      <c r="AW252" s="11"/>
      <c r="BA252" s="3"/>
      <c r="BI252" s="3"/>
      <c r="BV252" s="3"/>
      <c r="BX252" s="3"/>
      <c r="BY252" s="3"/>
    </row>
    <row r="253" spans="1:77" s="53" customFormat="1">
      <c r="A253" s="3"/>
      <c r="B253" s="3"/>
      <c r="C253" s="3"/>
      <c r="D253" s="52"/>
      <c r="E253" s="52"/>
      <c r="F253" s="54"/>
      <c r="G253" s="3"/>
      <c r="H253" s="3"/>
      <c r="I253" s="3"/>
      <c r="J253" s="54"/>
      <c r="O253" s="3"/>
      <c r="P253" s="56"/>
      <c r="Q253" s="3"/>
      <c r="R253" s="3"/>
      <c r="T253" s="48"/>
      <c r="AC253" s="84"/>
      <c r="AD253" s="48"/>
      <c r="AJ253" s="48"/>
      <c r="AO253" s="11"/>
      <c r="AU253" s="3"/>
      <c r="AW253" s="11"/>
      <c r="BA253" s="3"/>
      <c r="BH253" s="48"/>
      <c r="BI253" s="3"/>
      <c r="BV253" s="3"/>
      <c r="BX253" s="3"/>
      <c r="BY253" s="3"/>
    </row>
    <row r="254" spans="1:77">
      <c r="A254" s="3"/>
      <c r="B254" s="3"/>
      <c r="C254" s="3"/>
      <c r="D254" s="52"/>
      <c r="E254" s="52"/>
      <c r="F254" s="54"/>
      <c r="G254" s="3"/>
      <c r="H254" s="3"/>
      <c r="I254" s="3"/>
      <c r="J254" s="54"/>
      <c r="O254" s="3"/>
      <c r="Q254" s="3"/>
      <c r="R254" s="3"/>
      <c r="S254" s="53"/>
      <c r="T254" s="50"/>
      <c r="U254" s="12"/>
      <c r="AC254" s="88"/>
      <c r="AI254" s="53"/>
      <c r="AO254" s="53"/>
      <c r="AU254" s="6"/>
      <c r="AW254" s="11"/>
      <c r="BA254" s="3"/>
      <c r="BI254" s="3"/>
      <c r="BV254" s="3"/>
      <c r="BX254" s="3"/>
      <c r="BY254" s="3"/>
    </row>
    <row r="255" spans="1:77" s="6" customFormat="1">
      <c r="A255" s="11"/>
      <c r="B255" s="3"/>
      <c r="C255" s="3"/>
      <c r="D255" s="52"/>
      <c r="E255" s="52"/>
      <c r="F255" s="54"/>
      <c r="G255" s="3"/>
      <c r="H255" s="3"/>
      <c r="I255" s="3"/>
      <c r="J255" s="54"/>
      <c r="O255" s="3"/>
      <c r="P255" s="54"/>
      <c r="Q255" s="3"/>
      <c r="R255" s="3"/>
      <c r="S255" s="3"/>
      <c r="T255" s="48"/>
      <c r="AC255" s="84"/>
      <c r="AI255" s="3"/>
      <c r="AO255" s="3"/>
      <c r="AW255" s="11"/>
      <c r="BA255" s="3"/>
      <c r="BI255" s="3"/>
      <c r="BV255" s="3"/>
      <c r="BX255" s="3"/>
      <c r="BY255" s="3"/>
    </row>
    <row r="256" spans="1:77" s="53" customFormat="1">
      <c r="B256" s="3"/>
      <c r="C256" s="3"/>
      <c r="D256" s="52"/>
      <c r="E256" s="52"/>
      <c r="F256" s="54"/>
      <c r="G256" s="3"/>
      <c r="H256" s="3"/>
      <c r="I256" s="3"/>
      <c r="J256" s="54"/>
      <c r="O256" s="3"/>
      <c r="P256" s="56"/>
      <c r="Q256" s="3"/>
      <c r="T256" s="48"/>
      <c r="U256" s="12"/>
      <c r="AC256" s="88"/>
      <c r="AD256" s="50"/>
      <c r="AI256" s="11"/>
      <c r="AJ256" s="48"/>
      <c r="AK256" s="11"/>
      <c r="AO256" s="11"/>
      <c r="AQ256" s="11"/>
      <c r="AU256" s="11"/>
      <c r="AV256" s="11"/>
      <c r="AW256" s="11"/>
      <c r="BA256" s="3"/>
      <c r="BH256" s="48"/>
      <c r="BI256" s="3"/>
      <c r="BV256" s="3"/>
      <c r="BX256" s="3"/>
      <c r="BY256" s="3"/>
    </row>
    <row r="257" spans="1:77" s="53" customFormat="1">
      <c r="A257" s="11"/>
      <c r="B257" s="3"/>
      <c r="C257" s="3"/>
      <c r="D257" s="52"/>
      <c r="E257" s="52"/>
      <c r="F257" s="54"/>
      <c r="G257" s="3"/>
      <c r="H257" s="3"/>
      <c r="I257" s="3"/>
      <c r="J257" s="54"/>
      <c r="O257" s="3"/>
      <c r="P257" s="56"/>
      <c r="Q257" s="3"/>
      <c r="T257" s="50"/>
      <c r="U257"/>
      <c r="AC257" s="84"/>
      <c r="AW257" s="11"/>
      <c r="BA257" s="3"/>
      <c r="BI257" s="3"/>
      <c r="BV257" s="3"/>
      <c r="BX257" s="3"/>
      <c r="BY257" s="3"/>
    </row>
    <row r="258" spans="1:77" s="3" customFormat="1">
      <c r="D258" s="52"/>
      <c r="E258" s="52"/>
      <c r="F258" s="54"/>
      <c r="J258" s="54"/>
      <c r="P258" s="54"/>
      <c r="T258" s="48"/>
      <c r="U258" s="6"/>
      <c r="AC258" s="84"/>
      <c r="AW258" s="11"/>
    </row>
    <row r="259" spans="1:77" s="53" customFormat="1">
      <c r="A259" s="3"/>
      <c r="B259" s="3"/>
      <c r="C259" s="3"/>
      <c r="D259" s="52"/>
      <c r="E259" s="52"/>
      <c r="F259" s="54"/>
      <c r="G259" s="3"/>
      <c r="H259" s="3"/>
      <c r="I259" s="3"/>
      <c r="J259" s="54"/>
      <c r="O259" s="3"/>
      <c r="P259" s="56"/>
      <c r="Q259" s="3"/>
      <c r="R259" s="3"/>
      <c r="T259" s="48"/>
      <c r="U259"/>
      <c r="AC259" s="84"/>
      <c r="AJ259" s="48"/>
      <c r="AO259" s="3"/>
      <c r="AU259" s="11"/>
      <c r="AW259" s="11"/>
      <c r="BA259" s="3"/>
      <c r="BH259" s="48"/>
      <c r="BI259" s="3"/>
      <c r="BV259" s="3"/>
      <c r="BX259" s="3"/>
      <c r="BY259" s="3"/>
    </row>
    <row r="260" spans="1:77">
      <c r="A260" s="3"/>
      <c r="B260" s="3"/>
      <c r="C260" s="3"/>
      <c r="D260" s="52"/>
      <c r="E260" s="52"/>
      <c r="F260" s="54"/>
      <c r="G260" s="3"/>
      <c r="H260" s="3"/>
      <c r="I260" s="3"/>
      <c r="J260" s="54"/>
      <c r="O260" s="3"/>
      <c r="Q260" s="3"/>
      <c r="R260" s="3"/>
      <c r="T260" s="50"/>
      <c r="U260" s="53"/>
      <c r="AC260" s="84"/>
      <c r="AI260" s="12"/>
      <c r="AO260" s="6"/>
      <c r="AW260" s="11"/>
      <c r="BA260" s="3"/>
      <c r="BI260" s="3"/>
      <c r="BV260" s="3"/>
      <c r="BX260" s="3"/>
      <c r="BY260" s="3"/>
    </row>
    <row r="261" spans="1:77" s="6" customFormat="1">
      <c r="A261" s="53"/>
      <c r="B261" s="3"/>
      <c r="C261" s="3"/>
      <c r="D261" s="52"/>
      <c r="E261" s="52"/>
      <c r="F261" s="54"/>
      <c r="G261" s="3"/>
      <c r="H261" s="3"/>
      <c r="I261" s="3"/>
      <c r="J261" s="54"/>
      <c r="O261" s="3"/>
      <c r="P261" s="54"/>
      <c r="Q261" s="3"/>
      <c r="T261" s="50"/>
      <c r="U261" s="3"/>
      <c r="AC261" s="84"/>
      <c r="AU261" s="3"/>
      <c r="AW261" s="11"/>
      <c r="AZ261" s="3"/>
      <c r="BA261" s="3"/>
      <c r="BI261" s="3"/>
      <c r="BV261" s="3"/>
      <c r="BX261" s="3"/>
      <c r="BY261" s="3"/>
    </row>
    <row r="262" spans="1:77">
      <c r="A262" s="11"/>
      <c r="B262" s="3"/>
      <c r="C262" s="3"/>
      <c r="D262" s="52"/>
      <c r="E262" s="52"/>
      <c r="F262" s="54"/>
      <c r="G262" s="3"/>
      <c r="H262" s="3"/>
      <c r="I262" s="3"/>
      <c r="J262" s="54"/>
      <c r="O262" s="3"/>
      <c r="Q262" s="3"/>
      <c r="R262" s="6"/>
      <c r="S262" s="6"/>
      <c r="T262" s="48"/>
      <c r="U262" s="53"/>
      <c r="AC262" s="84"/>
      <c r="AI262" s="12"/>
      <c r="AW262" s="11"/>
      <c r="BA262" s="3"/>
      <c r="BI262" s="3"/>
      <c r="BV262" s="3"/>
      <c r="BX262" s="3"/>
      <c r="BY262" s="3"/>
    </row>
    <row r="263" spans="1:77">
      <c r="A263" s="53"/>
      <c r="B263" s="3"/>
      <c r="C263" s="3"/>
      <c r="D263" s="52"/>
      <c r="E263" s="52"/>
      <c r="F263" s="54"/>
      <c r="G263" s="3"/>
      <c r="H263" s="3"/>
      <c r="I263" s="3"/>
      <c r="J263" s="54"/>
      <c r="O263" s="3"/>
      <c r="Q263" s="3"/>
      <c r="R263" s="3"/>
      <c r="S263" s="6"/>
      <c r="T263" s="48"/>
      <c r="U263" s="11"/>
      <c r="AC263" s="2"/>
      <c r="AW263" s="11"/>
      <c r="BA263" s="3"/>
      <c r="BI263" s="3"/>
      <c r="BV263" s="3"/>
      <c r="BX263" s="3"/>
      <c r="BY263" s="3"/>
    </row>
    <row r="264" spans="1:77" s="6" customFormat="1">
      <c r="A264" s="53"/>
      <c r="B264" s="3"/>
      <c r="C264" s="3"/>
      <c r="D264" s="52"/>
      <c r="E264" s="52"/>
      <c r="F264" s="54"/>
      <c r="G264" s="3"/>
      <c r="H264" s="3"/>
      <c r="I264" s="3"/>
      <c r="J264" s="54"/>
      <c r="O264" s="3"/>
      <c r="P264" s="54"/>
      <c r="Q264" s="3"/>
      <c r="R264" s="3"/>
      <c r="T264" s="50"/>
      <c r="U264" s="3"/>
      <c r="AC264" s="88"/>
      <c r="AU264" s="3"/>
      <c r="AW264" s="11"/>
      <c r="AZ264" s="3"/>
      <c r="BA264" s="3"/>
      <c r="BI264" s="3"/>
      <c r="BV264" s="3"/>
      <c r="BX264" s="3"/>
      <c r="BY264" s="3"/>
    </row>
    <row r="265" spans="1:77" s="53" customFormat="1">
      <c r="A265" s="11"/>
      <c r="B265" s="3"/>
      <c r="C265" s="3"/>
      <c r="D265" s="52"/>
      <c r="E265" s="52"/>
      <c r="F265" s="54"/>
      <c r="G265" s="3"/>
      <c r="H265" s="3"/>
      <c r="I265" s="3"/>
      <c r="J265" s="54"/>
      <c r="O265" s="3"/>
      <c r="P265" s="56"/>
      <c r="Q265" s="3"/>
      <c r="R265" s="3"/>
      <c r="S265" s="3"/>
      <c r="T265" s="50"/>
      <c r="AC265" s="90"/>
      <c r="AJ265" s="48"/>
      <c r="AO265" s="3"/>
      <c r="AW265" s="11"/>
      <c r="BA265" s="3"/>
      <c r="BH265" s="48"/>
      <c r="BI265" s="3"/>
      <c r="BV265" s="3"/>
      <c r="BX265" s="3"/>
      <c r="BY265" s="3"/>
    </row>
    <row r="266" spans="1:77" s="53" customFormat="1">
      <c r="B266" s="3"/>
      <c r="C266" s="3"/>
      <c r="D266" s="52"/>
      <c r="E266" s="52"/>
      <c r="F266" s="54"/>
      <c r="G266" s="3"/>
      <c r="H266" s="3"/>
      <c r="I266" s="3"/>
      <c r="J266" s="54"/>
      <c r="O266" s="3"/>
      <c r="P266" s="56"/>
      <c r="Q266" s="3"/>
      <c r="R266" s="3"/>
      <c r="S266" s="3"/>
      <c r="T266" s="11"/>
      <c r="U266" s="11"/>
      <c r="AC266" s="88"/>
      <c r="AD266" s="11"/>
      <c r="AI266" s="11"/>
      <c r="AJ266" s="48"/>
      <c r="AK266" s="11"/>
      <c r="AO266" s="3"/>
      <c r="AQ266" s="11"/>
      <c r="AU266" s="11"/>
      <c r="AV266" s="11"/>
      <c r="AW266" s="11"/>
      <c r="BA266" s="3"/>
      <c r="BH266" s="48"/>
      <c r="BI266" s="3"/>
      <c r="BV266" s="3"/>
      <c r="BX266" s="3"/>
      <c r="BY266" s="3"/>
    </row>
    <row r="267" spans="1:77" s="6" customFormat="1">
      <c r="A267" s="3"/>
      <c r="B267" s="3"/>
      <c r="C267" s="3"/>
      <c r="D267" s="52"/>
      <c r="E267" s="52"/>
      <c r="F267" s="54"/>
      <c r="G267" s="3"/>
      <c r="H267" s="3"/>
      <c r="I267" s="49"/>
      <c r="J267" s="54"/>
      <c r="O267" s="3"/>
      <c r="P267" s="54"/>
      <c r="Q267" s="3"/>
      <c r="R267" s="3"/>
      <c r="T267" s="50"/>
      <c r="AC267" s="84"/>
      <c r="AI267" s="3"/>
      <c r="AW267" s="11"/>
      <c r="BA267" s="3"/>
      <c r="BI267" s="3"/>
      <c r="BV267" s="3"/>
      <c r="BX267" s="3"/>
      <c r="BY267" s="3"/>
    </row>
    <row r="268" spans="1:77">
      <c r="A268" s="3"/>
      <c r="B268" s="3"/>
      <c r="C268" s="3"/>
      <c r="D268" s="52"/>
      <c r="E268" s="52"/>
      <c r="F268" s="54"/>
      <c r="G268" s="3"/>
      <c r="H268" s="3"/>
      <c r="I268" s="49"/>
      <c r="J268" s="54"/>
      <c r="O268" s="3"/>
      <c r="Q268" s="3"/>
      <c r="R268" s="3"/>
      <c r="S268" s="6"/>
      <c r="T268" s="48"/>
      <c r="U268" s="12"/>
      <c r="AC268" s="84"/>
      <c r="AD268" s="12"/>
      <c r="AI268" s="11"/>
      <c r="AK268" s="12"/>
      <c r="AO268" s="6"/>
      <c r="AQ268" s="12"/>
      <c r="AU268" s="12"/>
      <c r="AV268" s="12"/>
      <c r="AW268" s="11"/>
      <c r="BA268" s="3"/>
      <c r="BI268" s="3"/>
      <c r="BV268" s="3"/>
      <c r="BX268" s="3"/>
      <c r="BY268" s="3"/>
    </row>
    <row r="269" spans="1:77" s="53" customFormat="1">
      <c r="A269" s="3"/>
      <c r="B269" s="3"/>
      <c r="C269" s="3"/>
      <c r="D269" s="52"/>
      <c r="E269" s="52"/>
      <c r="F269" s="54"/>
      <c r="G269" s="3"/>
      <c r="H269" s="3"/>
      <c r="I269" s="49"/>
      <c r="J269" s="54"/>
      <c r="O269" s="3"/>
      <c r="P269" s="56"/>
      <c r="Q269" s="3"/>
      <c r="R269" s="3"/>
      <c r="S269" s="3"/>
      <c r="T269" s="48"/>
      <c r="U269" s="12"/>
      <c r="AC269" s="84"/>
      <c r="AD269" s="50"/>
      <c r="AJ269" s="48"/>
      <c r="AK269" s="11"/>
      <c r="AO269" s="3"/>
      <c r="AQ269" s="11"/>
      <c r="AU269" s="11"/>
      <c r="AV269" s="11"/>
      <c r="AW269" s="11"/>
      <c r="BA269" s="3"/>
      <c r="BH269" s="48"/>
      <c r="BI269" s="3"/>
      <c r="BV269" s="3"/>
      <c r="BX269" s="3"/>
      <c r="BY269" s="3"/>
    </row>
    <row r="270" spans="1:77" s="6" customFormat="1">
      <c r="A270" s="3"/>
      <c r="B270" s="3"/>
      <c r="C270" s="3"/>
      <c r="D270" s="52"/>
      <c r="E270" s="52"/>
      <c r="F270" s="54"/>
      <c r="G270" s="3"/>
      <c r="H270" s="3"/>
      <c r="I270" s="3"/>
      <c r="J270" s="54"/>
      <c r="O270" s="3"/>
      <c r="P270" s="54"/>
      <c r="Q270" s="3"/>
      <c r="R270" s="3"/>
      <c r="T270" s="48"/>
      <c r="AC270" s="84"/>
      <c r="AO270" s="3"/>
      <c r="AW270" s="11"/>
      <c r="BA270" s="3"/>
      <c r="BI270" s="3"/>
      <c r="BV270" s="3"/>
      <c r="BX270" s="3"/>
      <c r="BY270" s="3"/>
    </row>
    <row r="271" spans="1:77">
      <c r="A271" s="3"/>
      <c r="B271" s="3"/>
      <c r="C271" s="3"/>
      <c r="D271" s="52"/>
      <c r="E271" s="52"/>
      <c r="F271" s="54"/>
      <c r="G271" s="3"/>
      <c r="H271" s="3"/>
      <c r="I271" s="3"/>
      <c r="J271" s="54"/>
      <c r="O271" s="3"/>
      <c r="Q271" s="3"/>
      <c r="R271" s="53"/>
      <c r="S271" s="53"/>
      <c r="T271" s="48"/>
      <c r="AC271" s="84"/>
      <c r="AI271" s="12"/>
      <c r="AO271" s="6"/>
      <c r="AW271" s="11"/>
      <c r="BA271" s="3"/>
      <c r="BI271" s="3"/>
      <c r="BV271" s="3"/>
      <c r="BX271" s="3"/>
      <c r="BY271" s="3"/>
    </row>
    <row r="272" spans="1:77">
      <c r="A272" s="3"/>
      <c r="B272" s="3"/>
      <c r="C272" s="3"/>
      <c r="D272" s="52"/>
      <c r="E272" s="52"/>
      <c r="F272" s="54"/>
      <c r="G272" s="3"/>
      <c r="H272" s="3"/>
      <c r="I272" s="3"/>
      <c r="J272" s="54"/>
      <c r="O272" s="3"/>
      <c r="Q272" s="3"/>
      <c r="R272" s="53"/>
      <c r="S272" s="53"/>
      <c r="T272" s="48"/>
      <c r="U272" s="12"/>
      <c r="AC272" s="84"/>
      <c r="AD272" s="12"/>
      <c r="AI272" s="11"/>
      <c r="AK272" s="12"/>
      <c r="AO272" s="3"/>
      <c r="AQ272" s="12"/>
      <c r="AU272" s="12"/>
      <c r="AV272" s="12"/>
      <c r="AW272" s="11"/>
      <c r="BA272" s="3"/>
      <c r="BI272" s="3"/>
      <c r="BV272" s="3"/>
      <c r="BX272" s="3"/>
      <c r="BY272" s="3"/>
    </row>
    <row r="273" spans="1:77" s="6" customFormat="1">
      <c r="A273" s="11"/>
      <c r="B273" s="3"/>
      <c r="C273" s="3"/>
      <c r="D273" s="52"/>
      <c r="E273" s="52"/>
      <c r="F273" s="54"/>
      <c r="G273" s="3"/>
      <c r="H273" s="3"/>
      <c r="I273" s="3"/>
      <c r="J273" s="54"/>
      <c r="O273" s="3"/>
      <c r="P273" s="54"/>
      <c r="Q273" s="3"/>
      <c r="R273" s="3"/>
      <c r="T273" s="47"/>
      <c r="AC273" s="84"/>
      <c r="AI273" s="3"/>
      <c r="AW273" s="11"/>
      <c r="AX273" s="3"/>
      <c r="AY273" s="3"/>
      <c r="AZ273" s="3"/>
      <c r="BA273" s="3"/>
      <c r="BI273" s="3"/>
      <c r="BV273" s="3"/>
      <c r="BX273" s="3"/>
      <c r="BY273" s="3"/>
    </row>
    <row r="274" spans="1:77">
      <c r="A274" s="11"/>
      <c r="B274" s="3"/>
      <c r="C274" s="3"/>
      <c r="D274" s="52"/>
      <c r="E274" s="52"/>
      <c r="F274" s="54"/>
      <c r="G274" s="3"/>
      <c r="H274" s="3"/>
      <c r="I274" s="3"/>
      <c r="J274" s="54"/>
      <c r="O274" s="3"/>
      <c r="Q274" s="3"/>
      <c r="R274" s="3"/>
      <c r="T274" s="48"/>
      <c r="U274" s="12"/>
      <c r="AC274" s="88"/>
      <c r="AI274" s="53"/>
      <c r="AW274" s="11"/>
      <c r="AX274" s="3"/>
      <c r="AY274" s="3"/>
      <c r="AZ274" s="3"/>
      <c r="BA274" s="3"/>
      <c r="BI274" s="3"/>
      <c r="BV274" s="3"/>
      <c r="BX274" s="3"/>
      <c r="BY274" s="3"/>
    </row>
    <row r="275" spans="1:77">
      <c r="A275" s="11"/>
      <c r="B275" s="3"/>
      <c r="C275" s="3"/>
      <c r="D275" s="52"/>
      <c r="E275" s="52"/>
      <c r="F275" s="54"/>
      <c r="G275" s="3"/>
      <c r="H275" s="3"/>
      <c r="I275" s="3"/>
      <c r="J275" s="54"/>
      <c r="O275" s="3"/>
      <c r="Q275" s="3"/>
      <c r="R275" s="53"/>
      <c r="T275" s="48"/>
      <c r="U275" s="69"/>
      <c r="AC275" s="84"/>
      <c r="AI275" s="12"/>
      <c r="AO275" s="53"/>
      <c r="AW275" s="11"/>
      <c r="AX275" s="6"/>
      <c r="AY275" s="6"/>
      <c r="AZ275" s="6"/>
      <c r="BA275" s="3"/>
      <c r="BI275" s="3"/>
      <c r="BV275" s="3"/>
      <c r="BX275" s="3"/>
      <c r="BY275" s="3"/>
    </row>
    <row r="276" spans="1:77">
      <c r="A276" s="11"/>
      <c r="B276" s="3"/>
      <c r="C276" s="3"/>
      <c r="D276" s="52"/>
      <c r="E276" s="52"/>
      <c r="F276" s="54"/>
      <c r="G276" s="3"/>
      <c r="H276" s="3"/>
      <c r="I276" s="3"/>
      <c r="J276" s="54"/>
      <c r="O276" s="3"/>
      <c r="Q276" s="3"/>
      <c r="R276" s="53"/>
      <c r="S276" s="53"/>
      <c r="T276" s="48"/>
      <c r="AC276" s="84"/>
      <c r="AD276" s="12"/>
      <c r="AI276" s="12"/>
      <c r="AK276" s="12"/>
      <c r="AQ276" s="12"/>
      <c r="AU276" s="12"/>
      <c r="AV276" s="12"/>
      <c r="AW276" s="11"/>
      <c r="AX276" s="6"/>
      <c r="AY276" s="6"/>
      <c r="AZ276" s="6"/>
      <c r="BA276" s="3"/>
      <c r="BI276" s="3"/>
      <c r="BV276" s="3"/>
      <c r="BX276" s="3"/>
      <c r="BY276" s="3"/>
    </row>
    <row r="277" spans="1:77" s="6" customFormat="1">
      <c r="A277" s="11"/>
      <c r="B277" s="3"/>
      <c r="C277" s="3"/>
      <c r="D277" s="52"/>
      <c r="E277" s="52"/>
      <c r="F277" s="54"/>
      <c r="G277" s="3"/>
      <c r="H277" s="3"/>
      <c r="I277" s="3"/>
      <c r="J277" s="54"/>
      <c r="O277" s="3"/>
      <c r="P277" s="54"/>
      <c r="Q277" s="3"/>
      <c r="R277" s="3"/>
      <c r="S277" s="3"/>
      <c r="T277" s="47"/>
      <c r="AC277" s="84"/>
      <c r="AI277" s="3"/>
      <c r="AO277" s="3"/>
      <c r="AW277" s="11"/>
      <c r="BA277" s="3"/>
      <c r="BI277" s="3"/>
      <c r="BV277" s="3"/>
      <c r="BX277" s="3"/>
      <c r="BY277" s="3"/>
    </row>
    <row r="278" spans="1:77" s="53" customFormat="1">
      <c r="A278" s="11"/>
      <c r="B278" s="3"/>
      <c r="C278" s="3"/>
      <c r="D278" s="52"/>
      <c r="E278" s="52"/>
      <c r="F278" s="54"/>
      <c r="G278" s="3"/>
      <c r="H278" s="3"/>
      <c r="I278" s="3"/>
      <c r="J278" s="54"/>
      <c r="O278" s="3"/>
      <c r="P278" s="56"/>
      <c r="Q278" s="3"/>
      <c r="R278" s="3"/>
      <c r="T278" s="48"/>
      <c r="U278" s="12"/>
      <c r="AC278" s="90"/>
      <c r="AD278" s="48"/>
      <c r="AJ278" s="48"/>
      <c r="AU278" s="3"/>
      <c r="AW278" s="11"/>
      <c r="BA278" s="3"/>
      <c r="BH278" s="48"/>
      <c r="BI278" s="3"/>
      <c r="BV278" s="3"/>
      <c r="BX278" s="3"/>
      <c r="BY278" s="3"/>
    </row>
    <row r="279" spans="1:77" s="53" customFormat="1">
      <c r="A279" s="11"/>
      <c r="B279" s="3"/>
      <c r="C279" s="3"/>
      <c r="D279" s="52"/>
      <c r="E279" s="52"/>
      <c r="F279" s="54"/>
      <c r="G279" s="3"/>
      <c r="H279" s="3"/>
      <c r="I279" s="3"/>
      <c r="J279" s="54"/>
      <c r="O279" s="3"/>
      <c r="P279" s="56"/>
      <c r="Q279" s="3"/>
      <c r="T279" s="48"/>
      <c r="U279" s="11"/>
      <c r="AC279" s="90"/>
      <c r="AD279" s="50"/>
      <c r="AJ279" s="48"/>
      <c r="AK279" s="11"/>
      <c r="AO279" s="11"/>
      <c r="AQ279" s="11"/>
      <c r="AU279" s="3"/>
      <c r="AV279" s="11"/>
      <c r="AW279" s="11"/>
      <c r="BA279" s="3"/>
      <c r="BH279" s="48"/>
      <c r="BI279" s="3"/>
      <c r="BV279" s="3"/>
      <c r="BX279" s="3"/>
      <c r="BY279" s="3"/>
    </row>
    <row r="280" spans="1:77" s="3" customFormat="1">
      <c r="D280" s="52"/>
      <c r="E280" s="52"/>
      <c r="F280" s="54"/>
      <c r="J280" s="54"/>
      <c r="P280" s="54"/>
      <c r="T280" s="47"/>
      <c r="AC280" s="84"/>
      <c r="AD280" s="47"/>
      <c r="AJ280" s="47"/>
      <c r="AW280" s="11"/>
      <c r="BH280" s="47"/>
    </row>
    <row r="281" spans="1:77" s="53" customFormat="1">
      <c r="A281" s="3"/>
      <c r="B281" s="3"/>
      <c r="C281" s="3"/>
      <c r="D281" s="52"/>
      <c r="E281" s="52"/>
      <c r="F281" s="54"/>
      <c r="G281" s="3"/>
      <c r="H281" s="3"/>
      <c r="I281" s="3"/>
      <c r="J281" s="54"/>
      <c r="O281" s="3"/>
      <c r="P281" s="56"/>
      <c r="Q281" s="3"/>
      <c r="R281" s="3"/>
      <c r="T281" s="48"/>
      <c r="U281" s="11"/>
      <c r="AC281" s="84"/>
      <c r="AD281" s="48"/>
      <c r="AJ281" s="48"/>
      <c r="AO281" s="11"/>
      <c r="AU281" s="3"/>
      <c r="AW281" s="11"/>
      <c r="AZ281" s="3"/>
      <c r="BA281" s="3"/>
      <c r="BH281" s="48"/>
      <c r="BI281" s="3"/>
      <c r="BV281" s="3"/>
      <c r="BX281" s="3"/>
      <c r="BY281" s="3"/>
    </row>
    <row r="282" spans="1:77" s="53" customFormat="1">
      <c r="A282" s="3"/>
      <c r="B282" s="3"/>
      <c r="C282" s="3"/>
      <c r="D282" s="52"/>
      <c r="E282" s="52"/>
      <c r="F282" s="54"/>
      <c r="G282" s="3"/>
      <c r="H282" s="3"/>
      <c r="I282" s="3"/>
      <c r="J282" s="54"/>
      <c r="O282" s="3"/>
      <c r="P282" s="56"/>
      <c r="Q282" s="3"/>
      <c r="T282" s="48"/>
      <c r="U282"/>
      <c r="AC282" s="84"/>
      <c r="AI282" s="11"/>
      <c r="AU282" s="3"/>
      <c r="AW282" s="11"/>
      <c r="AZ282" s="3"/>
      <c r="BA282" s="3"/>
      <c r="BI282" s="3"/>
      <c r="BV282" s="3"/>
      <c r="BX282" s="3"/>
      <c r="BY282" s="3"/>
    </row>
    <row r="283" spans="1:77" s="3" customFormat="1">
      <c r="A283" s="11"/>
      <c r="D283" s="52"/>
      <c r="E283" s="52"/>
      <c r="F283" s="54"/>
      <c r="J283" s="54"/>
      <c r="P283" s="54"/>
      <c r="T283" s="48"/>
      <c r="U283" s="6"/>
      <c r="AC283" s="84"/>
      <c r="AW283" s="11"/>
    </row>
    <row r="284" spans="1:77" s="53" customFormat="1">
      <c r="A284" s="11"/>
      <c r="B284" s="3"/>
      <c r="C284" s="3"/>
      <c r="D284" s="52"/>
      <c r="E284" s="52"/>
      <c r="F284" s="54"/>
      <c r="G284" s="3"/>
      <c r="H284" s="3"/>
      <c r="I284" s="3"/>
      <c r="J284" s="54"/>
      <c r="O284" s="3"/>
      <c r="P284" s="56"/>
      <c r="Q284" s="3"/>
      <c r="R284" s="3"/>
      <c r="T284" s="48"/>
      <c r="U284" s="11"/>
      <c r="AC284" s="90"/>
      <c r="AD284" s="50"/>
      <c r="AJ284" s="48"/>
      <c r="AK284" s="11"/>
      <c r="AO284" s="11"/>
      <c r="AQ284" s="11"/>
      <c r="AU284" s="11"/>
      <c r="AV284" s="11"/>
      <c r="AW284" s="11"/>
      <c r="BA284" s="3"/>
      <c r="BH284" s="48"/>
      <c r="BI284" s="3"/>
      <c r="BV284" s="3"/>
      <c r="BX284" s="3"/>
      <c r="BY284" s="3"/>
    </row>
    <row r="285" spans="1:77">
      <c r="A285" s="11"/>
      <c r="B285" s="3"/>
      <c r="C285" s="3"/>
      <c r="D285" s="52"/>
      <c r="E285" s="52"/>
      <c r="F285" s="54"/>
      <c r="G285" s="3"/>
      <c r="H285" s="3"/>
      <c r="I285" s="3"/>
      <c r="J285" s="54"/>
      <c r="O285" s="3"/>
      <c r="Q285" s="3"/>
      <c r="R285" s="53"/>
      <c r="T285" s="48"/>
      <c r="U285" s="12"/>
      <c r="AC285" s="84"/>
      <c r="AD285" s="12"/>
      <c r="AI285" s="11"/>
      <c r="AK285" s="12"/>
      <c r="AO285" s="12"/>
      <c r="AQ285" s="12"/>
      <c r="AU285" s="12"/>
      <c r="AV285" s="12"/>
      <c r="AW285" s="11"/>
      <c r="BA285" s="3"/>
      <c r="BI285" s="3"/>
      <c r="BV285" s="3"/>
      <c r="BX285" s="3"/>
      <c r="BY285" s="3"/>
    </row>
    <row r="286" spans="1:77">
      <c r="A286" s="53"/>
      <c r="B286" s="3"/>
      <c r="C286" s="3"/>
      <c r="D286" s="52"/>
      <c r="E286" s="52"/>
      <c r="F286" s="54"/>
      <c r="G286" s="3"/>
      <c r="H286" s="3"/>
      <c r="I286" s="3"/>
      <c r="J286" s="54"/>
      <c r="O286" s="3"/>
      <c r="Q286" s="3"/>
      <c r="R286" s="3"/>
      <c r="T286" s="48"/>
      <c r="U286" s="12"/>
      <c r="AC286" s="84"/>
      <c r="AI286" s="11"/>
      <c r="AO286" s="12"/>
      <c r="AW286" s="11"/>
      <c r="BA286" s="3"/>
      <c r="BI286" s="3"/>
      <c r="BV286" s="3"/>
      <c r="BX286" s="3"/>
      <c r="BY286" s="3"/>
    </row>
    <row r="287" spans="1:77" s="3" customFormat="1">
      <c r="D287" s="52"/>
      <c r="E287" s="52"/>
      <c r="F287" s="54"/>
      <c r="J287" s="54"/>
      <c r="P287" s="54"/>
      <c r="T287" s="48"/>
      <c r="AC287" s="84"/>
      <c r="AD287" s="47"/>
      <c r="AJ287" s="47"/>
      <c r="AW287" s="11"/>
      <c r="BH287" s="47"/>
    </row>
    <row r="288" spans="1:77">
      <c r="A288" s="3"/>
      <c r="B288" s="3"/>
      <c r="C288" s="3"/>
      <c r="D288" s="52"/>
      <c r="E288" s="52"/>
      <c r="F288" s="54"/>
      <c r="G288" s="3"/>
      <c r="H288" s="3"/>
      <c r="I288" s="3"/>
      <c r="J288" s="54"/>
      <c r="O288" s="3"/>
      <c r="Q288" s="3"/>
      <c r="R288" s="3"/>
      <c r="S288" s="53"/>
      <c r="T288" s="50"/>
      <c r="U288" s="12"/>
      <c r="AC288" s="84"/>
      <c r="AI288" s="6"/>
      <c r="AO288" s="11"/>
      <c r="AW288" s="11"/>
      <c r="BA288" s="3"/>
      <c r="BI288" s="3"/>
      <c r="BV288" s="3"/>
      <c r="BX288" s="3"/>
      <c r="BY288" s="3"/>
    </row>
    <row r="289" spans="1:77">
      <c r="A289" s="3"/>
      <c r="B289" s="3"/>
      <c r="C289" s="3"/>
      <c r="D289" s="52"/>
      <c r="E289" s="52"/>
      <c r="F289" s="54"/>
      <c r="G289" s="3"/>
      <c r="H289" s="3"/>
      <c r="I289" s="3"/>
      <c r="J289" s="54"/>
      <c r="O289" s="3"/>
      <c r="Q289" s="3"/>
      <c r="R289" s="3"/>
      <c r="S289" s="53"/>
      <c r="T289" s="48"/>
      <c r="AC289" s="84"/>
      <c r="AI289" s="6"/>
      <c r="AO289" s="11"/>
      <c r="AW289" s="11"/>
      <c r="BA289" s="3"/>
      <c r="BI289" s="3"/>
      <c r="BV289" s="3"/>
      <c r="BX289" s="3"/>
      <c r="BY289" s="3"/>
    </row>
    <row r="290" spans="1:77" s="3" customFormat="1">
      <c r="D290" s="52"/>
      <c r="E290" s="52"/>
      <c r="F290" s="54"/>
      <c r="J290" s="54"/>
      <c r="P290" s="54"/>
      <c r="T290" s="48"/>
      <c r="U290" s="6"/>
      <c r="AC290" s="84"/>
      <c r="AD290" s="47"/>
      <c r="AJ290" s="47"/>
      <c r="AW290" s="11"/>
      <c r="BH290" s="47"/>
    </row>
    <row r="291" spans="1:77">
      <c r="A291" s="3"/>
      <c r="B291" s="3"/>
      <c r="C291" s="3"/>
      <c r="D291" s="52"/>
      <c r="E291" s="52"/>
      <c r="F291" s="54"/>
      <c r="G291" s="3"/>
      <c r="H291" s="3"/>
      <c r="I291" s="3"/>
      <c r="J291" s="54"/>
      <c r="O291" s="3"/>
      <c r="Q291" s="3"/>
      <c r="R291" s="3"/>
      <c r="T291" s="50"/>
      <c r="U291" s="11"/>
      <c r="AC291" s="84"/>
      <c r="AD291" s="12"/>
      <c r="AI291" s="6"/>
      <c r="AK291" s="12"/>
      <c r="AO291" s="12"/>
      <c r="AQ291" s="12"/>
      <c r="AU291" s="12"/>
      <c r="AV291" s="12"/>
      <c r="AW291" s="11"/>
      <c r="AX291" s="53"/>
      <c r="AY291" s="53"/>
      <c r="AZ291" s="53"/>
      <c r="BA291" s="3"/>
      <c r="BI291" s="3"/>
      <c r="BV291" s="3"/>
      <c r="BX291" s="3"/>
      <c r="BY291" s="3"/>
    </row>
    <row r="292" spans="1:77">
      <c r="A292" s="3"/>
      <c r="B292" s="3"/>
      <c r="C292" s="3"/>
      <c r="D292" s="52"/>
      <c r="E292" s="52"/>
      <c r="F292" s="54"/>
      <c r="G292" s="3"/>
      <c r="H292" s="3"/>
      <c r="I292" s="3"/>
      <c r="J292" s="54"/>
      <c r="O292" s="3"/>
      <c r="Q292" s="3"/>
      <c r="R292" s="3"/>
      <c r="T292" s="48"/>
      <c r="AC292" s="84"/>
      <c r="AI292" s="3"/>
      <c r="AW292" s="11"/>
      <c r="AX292" s="53"/>
      <c r="AY292" s="53"/>
      <c r="BA292" s="3"/>
      <c r="BI292" s="3"/>
      <c r="BV292" s="6"/>
      <c r="BX292" s="3"/>
      <c r="BY292" s="3"/>
    </row>
    <row r="293" spans="1:77" s="6" customFormat="1">
      <c r="A293" s="3"/>
      <c r="B293" s="3"/>
      <c r="C293" s="3"/>
      <c r="D293" s="52"/>
      <c r="E293" s="52"/>
      <c r="F293" s="54"/>
      <c r="G293" s="3"/>
      <c r="H293" s="3"/>
      <c r="I293" s="3"/>
      <c r="J293" s="54"/>
      <c r="O293" s="3"/>
      <c r="P293" s="54"/>
      <c r="Q293" s="3"/>
      <c r="R293" s="3"/>
      <c r="T293" s="50"/>
      <c r="U293" s="3"/>
      <c r="AC293" s="84"/>
      <c r="AW293" s="3"/>
      <c r="AX293" s="3"/>
      <c r="AY293" s="3"/>
      <c r="AZ293" s="3"/>
      <c r="BA293" s="3"/>
      <c r="BI293" s="3"/>
      <c r="BV293" s="3"/>
      <c r="BX293" s="3"/>
      <c r="BY293" s="3"/>
    </row>
    <row r="294" spans="1:77">
      <c r="A294" s="3"/>
      <c r="B294" s="3"/>
      <c r="C294" s="3"/>
      <c r="D294" s="52"/>
      <c r="E294" s="52"/>
      <c r="F294" s="54"/>
      <c r="G294" s="3"/>
      <c r="H294" s="3"/>
      <c r="I294" s="3"/>
      <c r="J294" s="54"/>
      <c r="O294" s="3"/>
      <c r="Q294" s="3"/>
      <c r="R294" s="3"/>
      <c r="S294" s="6"/>
      <c r="T294" s="48"/>
      <c r="U294" s="11"/>
      <c r="AC294" s="2"/>
      <c r="AD294" s="12"/>
      <c r="AK294" s="12"/>
      <c r="AO294" s="12"/>
      <c r="AQ294" s="12"/>
      <c r="AV294" s="12"/>
      <c r="AW294" s="3"/>
      <c r="AX294" s="53"/>
      <c r="AY294" s="53"/>
      <c r="AZ294" s="53"/>
      <c r="BA294" s="3"/>
      <c r="BI294" s="3"/>
      <c r="BV294" s="3"/>
      <c r="BX294" s="3"/>
      <c r="BY294" s="3"/>
    </row>
    <row r="295" spans="1:77">
      <c r="A295" s="3"/>
      <c r="B295" s="3"/>
      <c r="C295" s="3"/>
      <c r="D295" s="52"/>
      <c r="E295" s="52"/>
      <c r="F295" s="54"/>
      <c r="G295" s="3"/>
      <c r="H295" s="3"/>
      <c r="I295" s="3"/>
      <c r="J295" s="54"/>
      <c r="O295" s="3"/>
      <c r="Q295" s="3"/>
      <c r="R295" s="3"/>
      <c r="S295" s="6"/>
      <c r="T295" s="48"/>
      <c r="AC295" s="84"/>
      <c r="AD295" s="12"/>
      <c r="AI295" s="11"/>
      <c r="AK295" s="12"/>
      <c r="AO295" s="12"/>
      <c r="AQ295" s="12"/>
      <c r="AU295" s="12"/>
      <c r="AV295" s="12"/>
      <c r="AW295" s="3"/>
      <c r="AX295" s="53"/>
      <c r="AY295" s="53"/>
      <c r="BA295" s="3"/>
      <c r="BI295" s="3"/>
      <c r="BV295" s="6"/>
      <c r="BX295" s="3"/>
      <c r="BY295" s="3"/>
    </row>
    <row r="296" spans="1:77" s="3" customFormat="1">
      <c r="D296" s="52"/>
      <c r="E296" s="52"/>
      <c r="F296" s="54"/>
      <c r="J296" s="54"/>
      <c r="P296" s="54"/>
      <c r="T296" s="48"/>
      <c r="AC296" s="84"/>
      <c r="AJ296" s="47"/>
      <c r="AW296" s="11"/>
      <c r="BH296" s="47"/>
    </row>
    <row r="297" spans="1:77">
      <c r="A297" s="3"/>
      <c r="B297" s="3"/>
      <c r="C297" s="3"/>
      <c r="D297" s="52"/>
      <c r="E297" s="52"/>
      <c r="F297" s="54"/>
      <c r="G297" s="3"/>
      <c r="H297" s="3"/>
      <c r="I297" s="3"/>
      <c r="J297" s="54"/>
      <c r="K297" s="53"/>
      <c r="O297" s="3"/>
      <c r="Q297" s="3"/>
      <c r="R297" s="53"/>
      <c r="T297" s="48"/>
      <c r="U297" s="11"/>
      <c r="AC297" s="84"/>
      <c r="AI297" s="11"/>
      <c r="AO297" s="12"/>
      <c r="AU297" s="6"/>
      <c r="AW297" s="11"/>
      <c r="AX297" s="53"/>
      <c r="AY297" s="53"/>
      <c r="BA297" s="3"/>
      <c r="BI297" s="3"/>
      <c r="BV297" s="3"/>
      <c r="BX297" s="3"/>
      <c r="BY297" s="3"/>
    </row>
    <row r="298" spans="1:77">
      <c r="A298" s="77"/>
      <c r="B298" s="10"/>
      <c r="C298" s="10"/>
      <c r="D298" s="106"/>
      <c r="E298" s="106"/>
      <c r="F298" s="54"/>
      <c r="G298" s="10"/>
      <c r="H298" s="10"/>
      <c r="I298" s="3"/>
      <c r="J298" s="75"/>
      <c r="O298" s="3"/>
      <c r="Q298" s="3"/>
      <c r="R298" s="53"/>
      <c r="S298" s="53"/>
      <c r="T298" s="48"/>
      <c r="AC298" s="84"/>
      <c r="AI298" s="53"/>
      <c r="AJ298" s="48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3"/>
      <c r="AW298" s="101"/>
      <c r="AX298" s="57"/>
      <c r="AY298" s="53"/>
      <c r="AZ298" s="53"/>
      <c r="BA298" s="10"/>
      <c r="BI298" s="10"/>
      <c r="BV298" s="3"/>
      <c r="BX298" s="3"/>
      <c r="BY298" s="3"/>
    </row>
    <row r="299" spans="1:77">
      <c r="A299" s="115"/>
      <c r="B299" s="57"/>
      <c r="C299" s="57"/>
      <c r="D299" s="112"/>
      <c r="E299" s="112"/>
      <c r="F299" s="56"/>
      <c r="G299" s="57"/>
      <c r="H299" s="57"/>
      <c r="I299" s="53"/>
      <c r="J299" s="119"/>
      <c r="O299" s="53"/>
      <c r="Q299" s="53"/>
      <c r="R299" s="53"/>
      <c r="S299" s="53"/>
      <c r="T299" s="48"/>
      <c r="U299" s="12"/>
      <c r="AC299" s="90"/>
      <c r="AD299" s="12"/>
      <c r="AI299" s="11"/>
      <c r="AJ299" s="48"/>
      <c r="AK299" s="11"/>
      <c r="AL299" s="53"/>
      <c r="AM299" s="53"/>
      <c r="AN299" s="53"/>
      <c r="AO299" s="53"/>
      <c r="AP299" s="53"/>
      <c r="AQ299" s="11"/>
      <c r="AR299" s="53"/>
      <c r="AS299" s="53"/>
      <c r="AT299" s="53"/>
      <c r="AU299" s="11"/>
      <c r="AV299" s="12"/>
      <c r="AW299" s="57"/>
      <c r="AX299" s="57"/>
      <c r="AY299" s="53"/>
      <c r="AZ299" s="53"/>
      <c r="BA299" s="57"/>
      <c r="BI299" s="57"/>
      <c r="BV299" s="53"/>
      <c r="BX299" s="53"/>
      <c r="BY299" s="3"/>
    </row>
    <row r="300" spans="1:77" s="53" customFormat="1">
      <c r="A300" s="115"/>
      <c r="B300" s="57"/>
      <c r="C300" s="57"/>
      <c r="D300" s="112"/>
      <c r="E300" s="112"/>
      <c r="F300" s="71"/>
      <c r="G300" s="57"/>
      <c r="H300" s="57"/>
      <c r="J300" s="119"/>
      <c r="P300" s="56"/>
      <c r="T300" s="48"/>
      <c r="U300" s="11"/>
      <c r="AC300" s="90"/>
      <c r="AD300" s="50"/>
      <c r="AI300" s="11"/>
      <c r="AJ300" s="48"/>
      <c r="AK300" s="11"/>
      <c r="AO300" s="11"/>
      <c r="AQ300" s="11"/>
      <c r="AU300" s="11"/>
      <c r="AV300" s="11"/>
      <c r="AW300" s="101"/>
      <c r="AX300" s="57"/>
      <c r="BA300" s="57"/>
      <c r="BB300" s="57"/>
      <c r="BC300" s="57"/>
      <c r="BD300" s="57"/>
      <c r="BE300" s="57"/>
      <c r="BF300" s="57"/>
      <c r="BG300" s="57"/>
      <c r="BH300" s="114"/>
      <c r="BI300" s="57"/>
      <c r="BY300" s="3"/>
    </row>
    <row r="301" spans="1:77">
      <c r="A301" s="94"/>
      <c r="B301" s="94"/>
      <c r="C301" s="94"/>
      <c r="D301" s="116"/>
      <c r="E301" s="116"/>
      <c r="F301" s="118"/>
      <c r="G301" s="94"/>
      <c r="H301" s="94"/>
      <c r="I301" s="94"/>
      <c r="J301" s="118"/>
      <c r="O301" s="53"/>
      <c r="Q301" s="53"/>
      <c r="R301" s="11"/>
      <c r="S301" s="53"/>
      <c r="T301" s="50"/>
      <c r="U301" s="53"/>
      <c r="AC301" s="122"/>
      <c r="AO301" s="12"/>
      <c r="AW301" s="63"/>
      <c r="AX301" s="94"/>
      <c r="AY301" s="94"/>
      <c r="AZ301" s="94"/>
      <c r="BA301" s="94"/>
      <c r="BI301" s="94"/>
      <c r="BV301" s="53"/>
      <c r="BX301" s="53"/>
      <c r="BY301" s="3"/>
    </row>
    <row r="302" spans="1:77">
      <c r="A302" s="94"/>
      <c r="B302" s="94"/>
      <c r="C302" s="94"/>
      <c r="D302" s="116"/>
      <c r="E302" s="116"/>
      <c r="F302" s="117"/>
      <c r="G302" s="94"/>
      <c r="H302" s="94"/>
      <c r="I302" s="94"/>
      <c r="J302" s="118"/>
      <c r="O302" s="53"/>
      <c r="Q302" s="53"/>
      <c r="R302" s="53"/>
      <c r="S302" s="53"/>
      <c r="T302" s="50"/>
      <c r="U302" s="11"/>
      <c r="AC302" s="122"/>
      <c r="AD302" s="12"/>
      <c r="AI302" s="12"/>
      <c r="AK302" s="12"/>
      <c r="AO302" s="12"/>
      <c r="AQ302" s="12"/>
      <c r="AU302" s="12"/>
      <c r="AV302" s="12"/>
      <c r="AW302" s="94"/>
      <c r="AX302" s="94"/>
      <c r="AY302" s="94"/>
      <c r="AZ302" s="94"/>
      <c r="BA302" s="94"/>
      <c r="BI302" s="94"/>
      <c r="BV302" s="53"/>
      <c r="BX302" s="53"/>
      <c r="BY302" s="3"/>
    </row>
    <row r="303" spans="1:77">
      <c r="A303" s="94"/>
      <c r="B303" s="94"/>
      <c r="C303" s="94"/>
      <c r="D303" s="116"/>
      <c r="E303" s="116"/>
      <c r="F303" s="118"/>
      <c r="G303" s="94"/>
      <c r="H303" s="94"/>
      <c r="I303" s="94"/>
      <c r="J303" s="118"/>
      <c r="O303" s="53"/>
      <c r="Q303" s="53"/>
      <c r="R303" s="53"/>
      <c r="S303" s="53"/>
      <c r="T303" s="50"/>
      <c r="U303" s="12"/>
      <c r="AC303" s="85"/>
      <c r="AO303" s="63"/>
      <c r="AU303" s="12"/>
      <c r="AW303" s="94"/>
      <c r="AX303" s="94"/>
      <c r="AY303" s="94"/>
      <c r="AZ303" s="94"/>
      <c r="BA303" s="94"/>
      <c r="BI303" s="94"/>
      <c r="BV303" s="53"/>
      <c r="BX303" s="53"/>
      <c r="BY303" s="3"/>
    </row>
    <row r="304" spans="1:77">
      <c r="A304" s="53"/>
      <c r="B304" s="53"/>
      <c r="C304" s="53"/>
      <c r="D304" s="76"/>
      <c r="E304" s="76"/>
      <c r="F304" s="56"/>
      <c r="G304" s="53"/>
      <c r="H304" s="53"/>
      <c r="I304" s="53"/>
      <c r="J304" s="56"/>
      <c r="O304" s="53"/>
      <c r="Q304" s="53"/>
      <c r="R304" s="53"/>
      <c r="S304" s="53"/>
      <c r="T304" s="50"/>
      <c r="U304" s="12"/>
      <c r="AC304" s="90"/>
      <c r="AD304" s="12"/>
      <c r="AI304" s="12"/>
      <c r="AK304" s="12"/>
      <c r="AO304" s="11"/>
      <c r="AQ304" s="12"/>
      <c r="AU304" s="12"/>
      <c r="AV304" s="12"/>
      <c r="AW304" s="53"/>
      <c r="BA304" s="53"/>
      <c r="BI304" s="53"/>
      <c r="BV304" s="53"/>
      <c r="BX304" s="53"/>
      <c r="BY304" s="3"/>
    </row>
    <row r="305" spans="1:77">
      <c r="A305" s="63"/>
      <c r="B305" s="94"/>
      <c r="C305" s="94"/>
      <c r="D305" s="116"/>
      <c r="E305" s="116"/>
      <c r="F305" s="118"/>
      <c r="G305" s="94"/>
      <c r="H305" s="94"/>
      <c r="I305" s="94"/>
      <c r="J305" s="118"/>
      <c r="O305" s="94"/>
      <c r="Q305" s="94"/>
      <c r="R305" s="94"/>
      <c r="T305" s="48"/>
      <c r="U305" s="11"/>
      <c r="AC305" s="85"/>
      <c r="AD305" s="12"/>
      <c r="AI305" s="12"/>
      <c r="AK305" s="12"/>
      <c r="AQ305" s="12"/>
      <c r="AU305" s="12"/>
      <c r="AV305" s="12"/>
      <c r="AW305" s="94"/>
      <c r="AX305" s="94"/>
      <c r="AY305" s="94"/>
      <c r="AZ305" s="94"/>
      <c r="BA305" s="94"/>
      <c r="BI305" s="94"/>
      <c r="BV305" s="53"/>
      <c r="BX305" s="53"/>
      <c r="BY305" s="3"/>
    </row>
    <row r="306" spans="1:77">
      <c r="A306" s="63"/>
      <c r="B306" s="94"/>
      <c r="C306" s="94"/>
      <c r="D306" s="116"/>
      <c r="E306" s="116"/>
      <c r="F306" s="118"/>
      <c r="G306" s="94"/>
      <c r="H306" s="94"/>
      <c r="I306" s="94"/>
      <c r="J306" s="118"/>
      <c r="O306" s="53"/>
      <c r="Q306" s="53"/>
      <c r="R306" s="53"/>
      <c r="S306" s="53"/>
      <c r="T306" s="48"/>
      <c r="U306" s="12"/>
      <c r="AC306" s="85"/>
      <c r="AD306" s="12"/>
      <c r="AI306" s="12"/>
      <c r="AK306" s="12"/>
      <c r="AO306" s="63"/>
      <c r="AQ306" s="12"/>
      <c r="AU306" s="12"/>
      <c r="AV306" s="12"/>
      <c r="AW306" s="94"/>
      <c r="AX306" s="94"/>
      <c r="AY306" s="94"/>
      <c r="AZ306" s="94"/>
      <c r="BA306" s="94"/>
      <c r="BI306" s="94"/>
      <c r="BV306" s="53"/>
      <c r="BX306" s="53"/>
      <c r="BY306" s="3"/>
    </row>
    <row r="307" spans="1:77">
      <c r="A307" s="53"/>
      <c r="B307" s="53"/>
      <c r="C307" s="53"/>
      <c r="D307" s="76"/>
      <c r="E307" s="76"/>
      <c r="F307" s="56"/>
      <c r="G307" s="53"/>
      <c r="H307" s="53"/>
      <c r="I307" s="53"/>
      <c r="J307" s="56"/>
      <c r="O307" s="53"/>
      <c r="Q307" s="53"/>
      <c r="R307" s="53"/>
      <c r="S307" s="53"/>
      <c r="T307" s="50"/>
      <c r="U307" s="12"/>
      <c r="AC307" s="90"/>
      <c r="AD307" s="12"/>
      <c r="AI307" s="12"/>
      <c r="AK307" s="12"/>
      <c r="AO307" s="11"/>
      <c r="AQ307" s="12"/>
      <c r="AU307" s="12"/>
      <c r="AV307" s="12"/>
      <c r="AW307" s="53"/>
      <c r="BA307" s="53"/>
      <c r="BI307" s="53"/>
      <c r="BV307" s="53"/>
      <c r="BX307" s="53"/>
      <c r="BY307" s="3"/>
    </row>
    <row r="308" spans="1:77" s="94" customFormat="1">
      <c r="A308" s="63"/>
      <c r="D308" s="116"/>
      <c r="E308" s="116"/>
      <c r="F308" s="118"/>
      <c r="J308" s="118"/>
      <c r="P308" s="56"/>
      <c r="T308" s="53"/>
      <c r="U308" s="11"/>
      <c r="AC308" s="122"/>
      <c r="AD308" s="63"/>
      <c r="AJ308" s="100"/>
      <c r="AK308" s="63"/>
      <c r="AO308" s="63"/>
      <c r="AQ308" s="63"/>
      <c r="AU308" s="63"/>
      <c r="AV308" s="63"/>
      <c r="BH308" s="100"/>
      <c r="BX308" s="53"/>
      <c r="BY308" s="3"/>
    </row>
    <row r="309" spans="1:77">
      <c r="A309" s="94"/>
      <c r="B309" s="94"/>
      <c r="C309" s="94"/>
      <c r="D309" s="116"/>
      <c r="E309" s="116"/>
      <c r="F309" s="118"/>
      <c r="G309" s="94"/>
      <c r="H309" s="94"/>
      <c r="I309" s="94"/>
      <c r="J309" s="118"/>
      <c r="O309" s="53"/>
      <c r="Q309" s="53"/>
      <c r="R309" s="53"/>
      <c r="S309" s="53"/>
      <c r="T309" s="48"/>
      <c r="AD309" s="12"/>
      <c r="AI309" s="12"/>
      <c r="AK309" s="12"/>
      <c r="AO309" s="63"/>
      <c r="AQ309" s="12"/>
      <c r="AV309" s="12"/>
      <c r="AW309" s="94"/>
      <c r="AX309" s="94"/>
      <c r="AY309" s="94"/>
      <c r="AZ309" s="94"/>
      <c r="BA309" s="94"/>
      <c r="BI309" s="94"/>
      <c r="BV309" s="53"/>
      <c r="BX309" s="53"/>
      <c r="BY309" s="3"/>
    </row>
    <row r="310" spans="1:77" s="53" customFormat="1">
      <c r="D310" s="76"/>
      <c r="E310" s="76"/>
      <c r="F310" s="71"/>
      <c r="J310" s="56"/>
      <c r="P310" s="56"/>
      <c r="T310" s="48"/>
      <c r="U310" s="12"/>
      <c r="AC310" s="90"/>
      <c r="AD310" s="50"/>
      <c r="AI310" s="11"/>
      <c r="AJ310" s="48"/>
      <c r="AK310" s="11"/>
      <c r="AQ310" s="11"/>
      <c r="AV310" s="11"/>
      <c r="BH310" s="48"/>
      <c r="BY310" s="3"/>
    </row>
    <row r="311" spans="1:77">
      <c r="A311" s="53"/>
      <c r="B311" s="53"/>
      <c r="C311" s="53"/>
      <c r="D311" s="76"/>
      <c r="E311" s="76"/>
      <c r="F311" s="56"/>
      <c r="G311" s="53"/>
      <c r="H311" s="53"/>
      <c r="I311" s="53"/>
      <c r="J311" s="56"/>
      <c r="K311" s="12"/>
      <c r="L311" s="12"/>
      <c r="O311" s="53"/>
      <c r="Q311" s="53"/>
      <c r="R311" s="53"/>
      <c r="S311" s="53"/>
      <c r="T311" s="48"/>
      <c r="V311" s="12"/>
      <c r="W311" s="12"/>
      <c r="Y311" s="12"/>
      <c r="Z311" s="12"/>
      <c r="AA311" s="12"/>
      <c r="AC311" s="90"/>
      <c r="AD311" s="12"/>
      <c r="AE311" s="12"/>
      <c r="AF311" s="12"/>
      <c r="AJ311" s="12"/>
      <c r="AK311" s="12"/>
      <c r="AL311" s="12"/>
      <c r="AO311" s="53"/>
      <c r="AP311" s="12"/>
      <c r="AQ311" s="12"/>
      <c r="AU311" s="12"/>
      <c r="AV311" s="12"/>
      <c r="AW311" s="11"/>
      <c r="BA311" s="53"/>
      <c r="BI311" s="53"/>
      <c r="BV311" s="53"/>
      <c r="BX311" s="53"/>
      <c r="BY311" s="3"/>
    </row>
    <row r="312" spans="1:77">
      <c r="A312" s="53"/>
      <c r="B312" s="53"/>
      <c r="C312" s="53"/>
      <c r="D312" s="76"/>
      <c r="E312" s="76"/>
      <c r="F312" s="56"/>
      <c r="G312" s="53"/>
      <c r="H312" s="53"/>
      <c r="I312" s="53"/>
      <c r="J312" s="56"/>
      <c r="O312" s="53"/>
      <c r="Q312" s="53"/>
      <c r="R312" s="53"/>
      <c r="S312" s="53"/>
      <c r="T312" s="48"/>
      <c r="AC312" s="89"/>
      <c r="AO312" s="53"/>
      <c r="AW312" s="11"/>
      <c r="BA312" s="53"/>
      <c r="BI312" s="53"/>
      <c r="BV312" s="53"/>
      <c r="BX312" s="53"/>
      <c r="BY312" s="3"/>
    </row>
    <row r="313" spans="1:77">
      <c r="A313" s="11"/>
      <c r="B313" s="53"/>
      <c r="C313" s="53"/>
      <c r="D313" s="76"/>
      <c r="E313" s="76"/>
      <c r="F313" s="56"/>
      <c r="G313" s="53"/>
      <c r="H313" s="53"/>
      <c r="I313" s="53"/>
      <c r="J313" s="56"/>
      <c r="O313" s="53"/>
      <c r="Q313" s="53"/>
      <c r="R313" s="53"/>
      <c r="S313" s="53"/>
      <c r="T313" s="48"/>
      <c r="U313" s="12"/>
      <c r="AC313" s="90"/>
      <c r="AD313" s="12"/>
      <c r="AK313" s="12"/>
      <c r="AO313" s="11"/>
      <c r="AQ313" s="12"/>
      <c r="AU313" s="12"/>
      <c r="AV313" s="12"/>
      <c r="AW313" s="53"/>
      <c r="BA313" s="53"/>
      <c r="BI313" s="53"/>
      <c r="BV313" s="53"/>
      <c r="BX313" s="53"/>
      <c r="BY313" s="3"/>
    </row>
    <row r="314" spans="1:77">
      <c r="A314" s="53"/>
      <c r="B314" s="53"/>
      <c r="C314" s="53"/>
      <c r="D314" s="76"/>
      <c r="E314" s="76"/>
      <c r="F314" s="56"/>
      <c r="G314" s="53"/>
      <c r="H314" s="53"/>
      <c r="I314" s="53"/>
      <c r="J314" s="56"/>
      <c r="O314" s="53"/>
      <c r="Q314" s="53"/>
      <c r="R314" s="53"/>
      <c r="S314" s="53"/>
      <c r="T314" s="48"/>
      <c r="U314" s="12"/>
      <c r="AC314" s="89"/>
      <c r="AD314" s="12"/>
      <c r="AI314" s="12"/>
      <c r="AK314" s="12"/>
      <c r="AO314" s="53"/>
      <c r="AQ314" s="12"/>
      <c r="AU314" s="12"/>
      <c r="AV314" s="12"/>
      <c r="AW314" s="53"/>
      <c r="BA314" s="53"/>
      <c r="BI314" s="53"/>
      <c r="BV314" s="53"/>
      <c r="BX314" s="53"/>
      <c r="BY314" s="3"/>
    </row>
    <row r="315" spans="1:77" s="53" customFormat="1">
      <c r="D315" s="76"/>
      <c r="E315" s="76"/>
      <c r="F315" s="56"/>
      <c r="J315" s="56"/>
      <c r="P315" s="56"/>
      <c r="T315" s="48"/>
      <c r="U315" s="11"/>
      <c r="AC315" s="90"/>
      <c r="AD315" s="50"/>
      <c r="AI315" s="11"/>
      <c r="AJ315" s="48"/>
      <c r="AK315" s="11"/>
      <c r="AO315" s="11"/>
      <c r="AQ315" s="11"/>
      <c r="AU315" s="11"/>
      <c r="AV315" s="11"/>
      <c r="BH315" s="48"/>
      <c r="BY315" s="3"/>
    </row>
    <row r="316" spans="1:77" s="53" customFormat="1">
      <c r="D316" s="76"/>
      <c r="E316" s="76"/>
      <c r="F316" s="56"/>
      <c r="J316" s="56"/>
      <c r="P316" s="56"/>
      <c r="T316" s="48"/>
      <c r="U316" s="11"/>
      <c r="AC316" s="89"/>
      <c r="AD316" s="50"/>
      <c r="AI316" s="11"/>
      <c r="AJ316" s="48"/>
      <c r="AK316" s="11"/>
      <c r="AO316" s="11"/>
      <c r="AQ316" s="11"/>
      <c r="AU316" s="11"/>
      <c r="AV316" s="11"/>
      <c r="BH316" s="48"/>
      <c r="BY316" s="3"/>
    </row>
    <row r="317" spans="1:77">
      <c r="A317" s="53"/>
      <c r="B317" s="53"/>
      <c r="C317" s="53"/>
      <c r="D317" s="76"/>
      <c r="E317" s="76"/>
      <c r="F317" s="56"/>
      <c r="G317" s="53"/>
      <c r="H317" s="53"/>
      <c r="I317" s="53"/>
      <c r="J317" s="56"/>
      <c r="O317" s="53"/>
      <c r="Q317" s="53"/>
      <c r="R317" s="53"/>
      <c r="S317" s="53"/>
      <c r="T317" s="48"/>
      <c r="U317" s="12"/>
      <c r="AC317" s="90"/>
      <c r="AI317" s="12"/>
      <c r="AO317" s="11"/>
      <c r="AW317" s="53"/>
      <c r="AX317" s="53"/>
      <c r="AY317" s="53"/>
      <c r="AZ317" s="53"/>
      <c r="BA317" s="53"/>
      <c r="BI317" s="53"/>
      <c r="BX317" s="53"/>
      <c r="BY317" s="3"/>
    </row>
    <row r="318" spans="1:77">
      <c r="A318" s="53"/>
      <c r="B318" s="53"/>
      <c r="C318" s="53"/>
      <c r="D318" s="76"/>
      <c r="E318" s="76"/>
      <c r="F318" s="56"/>
      <c r="G318" s="53"/>
      <c r="H318" s="53"/>
      <c r="I318" s="53"/>
      <c r="J318" s="56"/>
      <c r="O318" s="53"/>
      <c r="Q318" s="53"/>
      <c r="R318" s="53"/>
      <c r="S318" s="53"/>
      <c r="T318" s="48"/>
      <c r="U318" s="12"/>
      <c r="AC318" s="88"/>
      <c r="AD318" s="12"/>
      <c r="AK318" s="12"/>
      <c r="AO318" s="11"/>
      <c r="AQ318" s="12"/>
      <c r="AU318" s="12"/>
      <c r="AV318" s="12"/>
      <c r="AW318" s="53"/>
      <c r="AX318" s="53"/>
      <c r="AY318" s="53"/>
      <c r="AZ318" s="53"/>
      <c r="BA318" s="53"/>
      <c r="BI318" s="53"/>
      <c r="BX318" s="53"/>
      <c r="BY318" s="3"/>
    </row>
    <row r="319" spans="1:77" s="53" customFormat="1">
      <c r="D319" s="76"/>
      <c r="E319" s="76"/>
      <c r="F319" s="56"/>
      <c r="J319" s="56"/>
      <c r="P319" s="56"/>
      <c r="T319" s="48"/>
      <c r="U319" s="11"/>
      <c r="AC319" s="90"/>
      <c r="AD319" s="48"/>
      <c r="AJ319" s="48"/>
      <c r="AO319" s="11"/>
      <c r="AQ319" s="11"/>
      <c r="AU319" s="11"/>
      <c r="AV319" s="11"/>
      <c r="BH319" s="48"/>
      <c r="BY319" s="3"/>
    </row>
    <row r="320" spans="1:77">
      <c r="A320" s="53"/>
      <c r="B320" s="53"/>
      <c r="C320" s="53"/>
      <c r="D320" s="76"/>
      <c r="E320" s="76"/>
      <c r="F320" s="56"/>
      <c r="G320" s="53"/>
      <c r="H320" s="53"/>
      <c r="I320" s="53"/>
      <c r="J320" s="56"/>
      <c r="O320" s="53"/>
      <c r="Q320" s="53"/>
      <c r="R320" s="53"/>
      <c r="S320" s="53"/>
      <c r="T320" s="48"/>
      <c r="AC320" s="90"/>
      <c r="AD320" s="12"/>
      <c r="AK320" s="12"/>
      <c r="AO320" s="53"/>
      <c r="AQ320" s="12"/>
      <c r="AU320" s="12"/>
      <c r="AV320" s="12"/>
      <c r="AW320" s="53"/>
      <c r="BA320" s="53"/>
      <c r="BI320" s="53"/>
      <c r="BV320" s="53"/>
      <c r="BX320" s="53"/>
      <c r="BY320" s="3"/>
    </row>
    <row r="321" spans="1:77">
      <c r="A321" s="11"/>
      <c r="B321" s="53"/>
      <c r="C321" s="53"/>
      <c r="D321" s="76"/>
      <c r="E321" s="76"/>
      <c r="F321" s="56"/>
      <c r="G321" s="53"/>
      <c r="H321" s="53"/>
      <c r="I321" s="53"/>
      <c r="J321" s="56"/>
      <c r="O321" s="53"/>
      <c r="Q321" s="53"/>
      <c r="R321" s="53"/>
      <c r="S321" s="53"/>
      <c r="T321" s="48"/>
      <c r="U321" s="12"/>
      <c r="AC321" s="90"/>
      <c r="AD321" s="12"/>
      <c r="AI321" s="12"/>
      <c r="AK321" s="12"/>
      <c r="AO321" s="11"/>
      <c r="AQ321" s="12"/>
      <c r="AU321" s="12"/>
      <c r="AV321" s="12"/>
      <c r="AW321" s="53"/>
      <c r="BA321" s="53"/>
      <c r="BI321" s="53"/>
      <c r="BV321" s="53"/>
      <c r="BX321" s="53"/>
      <c r="BY321" s="3"/>
    </row>
    <row r="322" spans="1:77" s="53" customFormat="1">
      <c r="D322" s="76"/>
      <c r="E322" s="76"/>
      <c r="F322" s="56"/>
      <c r="J322" s="56"/>
      <c r="P322" s="56"/>
      <c r="T322" s="48"/>
      <c r="U322" s="12"/>
      <c r="AC322" s="90"/>
      <c r="AD322" s="50"/>
      <c r="AI322" s="11"/>
      <c r="AJ322" s="48"/>
      <c r="AK322" s="11"/>
      <c r="AO322" s="11"/>
      <c r="AQ322" s="11"/>
      <c r="AU322" s="11"/>
      <c r="AV322" s="11"/>
      <c r="BH322" s="48"/>
      <c r="BY322" s="3"/>
    </row>
    <row r="323" spans="1:77">
      <c r="A323" s="53"/>
      <c r="B323" s="53"/>
      <c r="C323" s="53"/>
      <c r="D323" s="76"/>
      <c r="E323" s="76"/>
      <c r="F323" s="56"/>
      <c r="G323" s="53"/>
      <c r="H323" s="53"/>
      <c r="I323" s="53"/>
      <c r="J323" s="56"/>
      <c r="O323" s="53"/>
      <c r="Q323" s="53"/>
      <c r="R323" s="53"/>
      <c r="T323" s="48"/>
      <c r="AC323" s="88"/>
      <c r="AD323" s="12"/>
      <c r="AI323" s="12"/>
      <c r="AO323" s="53"/>
      <c r="AQ323" s="12"/>
      <c r="AU323" s="12"/>
      <c r="AV323" s="12"/>
      <c r="AW323" s="53"/>
      <c r="AZ323" s="53"/>
      <c r="BA323" s="53"/>
      <c r="BI323" s="53"/>
      <c r="BV323" s="53"/>
      <c r="BX323" s="53"/>
      <c r="BY323" s="3"/>
    </row>
    <row r="324" spans="1:77">
      <c r="A324" s="53"/>
      <c r="B324" s="53"/>
      <c r="C324" s="53"/>
      <c r="D324" s="76"/>
      <c r="E324" s="76"/>
      <c r="F324" s="56"/>
      <c r="G324" s="53"/>
      <c r="H324" s="53"/>
      <c r="I324" s="53"/>
      <c r="J324" s="56"/>
      <c r="O324" s="53"/>
      <c r="Q324" s="53"/>
      <c r="R324" s="53"/>
      <c r="T324" s="48"/>
      <c r="AC324" s="88"/>
      <c r="AD324" s="12"/>
      <c r="AK324" s="12"/>
      <c r="AO324" s="53"/>
      <c r="AQ324" s="12"/>
      <c r="AU324" s="12"/>
      <c r="AV324" s="12"/>
      <c r="AW324" s="53"/>
      <c r="AZ324" s="53"/>
      <c r="BA324" s="53"/>
      <c r="BI324" s="53"/>
      <c r="BV324" s="53"/>
      <c r="BX324" s="53"/>
      <c r="BY324" s="3"/>
    </row>
    <row r="325" spans="1:77" s="53" customFormat="1">
      <c r="A325" s="11"/>
      <c r="D325" s="76"/>
      <c r="E325" s="76"/>
      <c r="F325" s="56"/>
      <c r="J325" s="56"/>
      <c r="P325" s="56"/>
      <c r="T325" s="48"/>
      <c r="U325" s="11"/>
      <c r="AC325" s="88"/>
      <c r="AD325" s="48"/>
      <c r="AJ325" s="48"/>
      <c r="AO325" s="11"/>
      <c r="BH325" s="48"/>
      <c r="BY325" s="3"/>
    </row>
    <row r="326" spans="1:77" s="53" customFormat="1">
      <c r="D326" s="76"/>
      <c r="E326" s="76"/>
      <c r="F326" s="56"/>
      <c r="J326" s="56"/>
      <c r="P326" s="56"/>
      <c r="T326" s="50"/>
      <c r="AC326" s="90"/>
      <c r="AD326" s="11"/>
      <c r="AI326" s="11"/>
      <c r="AK326" s="11"/>
      <c r="AO326" s="11"/>
      <c r="AQ326" s="11"/>
      <c r="AU326" s="11"/>
      <c r="AV326" s="11"/>
      <c r="BY326" s="3"/>
    </row>
    <row r="327" spans="1:77" s="53" customFormat="1">
      <c r="D327" s="76"/>
      <c r="E327" s="76"/>
      <c r="F327" s="56"/>
      <c r="J327" s="56"/>
      <c r="P327" s="56"/>
      <c r="T327" s="50"/>
      <c r="U327" s="11"/>
      <c r="AC327" s="90"/>
      <c r="AD327" s="11"/>
      <c r="AI327" s="11"/>
      <c r="AK327" s="11"/>
      <c r="AQ327" s="11"/>
      <c r="AU327" s="11"/>
      <c r="AV327" s="11"/>
      <c r="BY327" s="3"/>
    </row>
    <row r="328" spans="1:77" s="53" customFormat="1">
      <c r="D328" s="76"/>
      <c r="E328" s="76"/>
      <c r="F328" s="56"/>
      <c r="J328" s="56"/>
      <c r="P328" s="56"/>
      <c r="T328" s="48"/>
      <c r="U328" s="12"/>
      <c r="AC328" s="90"/>
      <c r="AD328" s="11"/>
      <c r="AI328" s="11"/>
      <c r="AJ328" s="48"/>
      <c r="AQ328" s="11"/>
      <c r="AU328" s="11"/>
      <c r="AV328" s="11"/>
      <c r="BV328"/>
      <c r="BY328" s="3"/>
    </row>
    <row r="329" spans="1:77" s="53" customFormat="1">
      <c r="D329" s="76"/>
      <c r="E329" s="76"/>
      <c r="F329" s="56"/>
      <c r="J329" s="56"/>
      <c r="P329" s="56"/>
      <c r="T329" s="50"/>
      <c r="U329" s="11"/>
      <c r="AC329" s="90"/>
      <c r="BY329" s="3"/>
    </row>
    <row r="330" spans="1:77" s="53" customFormat="1">
      <c r="D330" s="76"/>
      <c r="E330" s="76"/>
      <c r="F330" s="56"/>
      <c r="J330" s="56"/>
      <c r="P330" s="56"/>
      <c r="T330" s="50"/>
      <c r="U330" s="11"/>
      <c r="AC330" s="90"/>
      <c r="AD330" s="11"/>
      <c r="AI330" s="11"/>
      <c r="AK330" s="11"/>
      <c r="AO330" s="11"/>
      <c r="AQ330" s="11"/>
      <c r="AU330" s="11"/>
      <c r="AV330" s="11"/>
      <c r="BY330" s="3"/>
    </row>
    <row r="331" spans="1:77" s="53" customFormat="1">
      <c r="D331" s="76"/>
      <c r="E331" s="76"/>
      <c r="F331" s="56"/>
      <c r="J331" s="56"/>
      <c r="P331" s="56"/>
      <c r="T331" s="48"/>
      <c r="U331" s="12"/>
      <c r="AC331" s="90"/>
      <c r="AD331" s="11"/>
      <c r="AI331" s="11"/>
      <c r="AJ331" s="48"/>
      <c r="AK331" s="11"/>
      <c r="AO331" s="11"/>
      <c r="AQ331" s="11"/>
      <c r="AU331" s="11"/>
      <c r="AV331" s="11"/>
      <c r="BV331"/>
      <c r="BY331" s="3"/>
    </row>
    <row r="332" spans="1:77" s="53" customFormat="1">
      <c r="D332" s="76"/>
      <c r="E332" s="76"/>
      <c r="F332" s="56"/>
      <c r="J332" s="56"/>
      <c r="P332" s="56"/>
      <c r="T332" s="11"/>
      <c r="AC332" s="90"/>
      <c r="AD332" s="11"/>
      <c r="AI332" s="11"/>
      <c r="AK332" s="11"/>
      <c r="AO332" s="11"/>
      <c r="AQ332" s="11"/>
      <c r="AU332" s="11"/>
      <c r="AV332" s="11"/>
      <c r="BH332" s="48"/>
      <c r="BY332" s="3"/>
    </row>
    <row r="333" spans="1:77" s="53" customFormat="1">
      <c r="D333" s="76"/>
      <c r="E333" s="76"/>
      <c r="F333" s="56"/>
      <c r="J333" s="56"/>
      <c r="P333" s="56"/>
      <c r="T333" s="48"/>
      <c r="U333" s="11"/>
      <c r="AC333" s="90"/>
      <c r="AD333" s="11"/>
      <c r="AI333" s="11"/>
      <c r="AJ333" s="48"/>
      <c r="AK333" s="11"/>
      <c r="AO333" s="11"/>
      <c r="AQ333" s="11"/>
      <c r="AU333" s="11"/>
      <c r="AV333" s="11"/>
      <c r="BY333" s="3"/>
    </row>
    <row r="334" spans="1:77">
      <c r="A334" s="53"/>
      <c r="B334" s="48"/>
      <c r="C334" s="48"/>
      <c r="D334" s="76"/>
      <c r="E334" s="76"/>
      <c r="F334" s="56"/>
      <c r="G334" s="53"/>
      <c r="H334" s="53"/>
      <c r="I334" s="53"/>
      <c r="J334" s="56"/>
      <c r="Q334" s="53"/>
      <c r="R334" s="53"/>
      <c r="T334" s="50"/>
      <c r="U334" s="11"/>
      <c r="AC334" s="90"/>
      <c r="AD334" s="12"/>
      <c r="AK334" s="12"/>
      <c r="AQ334" s="12"/>
      <c r="AV334" s="12"/>
      <c r="AW334" s="53"/>
      <c r="AX334" s="53"/>
      <c r="AY334" s="53"/>
      <c r="AZ334" s="53"/>
      <c r="BA334" s="53"/>
      <c r="BI334" s="53"/>
      <c r="BV334" s="53"/>
      <c r="BX334" s="53"/>
      <c r="BY334" s="3"/>
    </row>
    <row r="335" spans="1:77">
      <c r="A335" s="53"/>
      <c r="B335" s="48"/>
      <c r="C335" s="48"/>
      <c r="D335" s="76"/>
      <c r="E335" s="76"/>
      <c r="F335" s="56"/>
      <c r="G335" s="53"/>
      <c r="H335" s="53"/>
      <c r="I335" s="53"/>
      <c r="J335" s="56"/>
      <c r="Q335" s="53"/>
      <c r="R335" s="53"/>
      <c r="T335" s="50"/>
      <c r="U335" s="11"/>
      <c r="AC335" s="90"/>
      <c r="AW335" s="53"/>
      <c r="AX335" s="53"/>
      <c r="AY335" s="53"/>
      <c r="AZ335" s="53"/>
      <c r="BA335" s="53"/>
      <c r="BI335" s="53"/>
      <c r="BV335" s="53"/>
      <c r="BX335" s="53"/>
      <c r="BY335" s="3"/>
    </row>
    <row r="336" spans="1:77">
      <c r="A336" s="53"/>
      <c r="B336" s="48"/>
      <c r="C336" s="48"/>
      <c r="D336" s="76"/>
      <c r="E336" s="76"/>
      <c r="F336" s="56"/>
      <c r="G336" s="53"/>
      <c r="H336" s="53"/>
      <c r="I336" s="53"/>
      <c r="J336" s="56"/>
      <c r="O336" s="53"/>
      <c r="Q336" s="53"/>
      <c r="R336" s="53"/>
      <c r="T336" s="50"/>
      <c r="U336" s="53"/>
      <c r="AC336" s="85"/>
      <c r="AD336" s="12"/>
      <c r="AI336" s="12"/>
      <c r="AK336" s="12"/>
      <c r="AO336" s="12"/>
      <c r="AQ336" s="12"/>
      <c r="AU336" s="12"/>
      <c r="AV336" s="12"/>
      <c r="AW336" s="53"/>
      <c r="AX336" s="53"/>
      <c r="AY336" s="53"/>
      <c r="AZ336" s="53"/>
      <c r="BA336" s="53"/>
      <c r="BI336" s="53"/>
      <c r="BV336" s="53"/>
      <c r="BX336" s="53"/>
      <c r="BY336" s="3"/>
    </row>
    <row r="337" spans="1:77" s="53" customFormat="1">
      <c r="B337" s="48"/>
      <c r="C337" s="48"/>
      <c r="D337" s="76"/>
      <c r="E337" s="76"/>
      <c r="F337" s="56"/>
      <c r="J337" s="56"/>
      <c r="P337" s="56"/>
      <c r="AC337" s="88"/>
      <c r="AD337" s="11"/>
      <c r="AI337" s="11"/>
      <c r="AJ337" s="48"/>
      <c r="AK337" s="11"/>
      <c r="AQ337" s="11"/>
      <c r="AU337" s="11"/>
      <c r="AV337" s="11"/>
      <c r="BH337" s="48"/>
      <c r="BY337" s="3"/>
    </row>
    <row r="338" spans="1:77">
      <c r="A338" s="53"/>
      <c r="B338" s="53"/>
      <c r="C338" s="53"/>
      <c r="D338" s="76"/>
      <c r="E338" s="76"/>
      <c r="F338" s="56"/>
      <c r="G338" s="53"/>
      <c r="H338" s="53"/>
      <c r="I338" s="53"/>
      <c r="J338" s="56"/>
      <c r="O338" s="53"/>
      <c r="Q338" s="53"/>
      <c r="T338" s="50"/>
      <c r="U338" s="12"/>
      <c r="AC338" s="88"/>
      <c r="AD338" s="12"/>
      <c r="AK338" s="12"/>
      <c r="AO338" s="12"/>
      <c r="AQ338" s="12"/>
      <c r="AU338" s="12"/>
      <c r="AV338" s="12"/>
      <c r="AW338" s="53"/>
      <c r="BA338" s="53"/>
      <c r="BI338" s="53"/>
      <c r="BX338" s="53"/>
      <c r="BY338" s="3"/>
    </row>
    <row r="339" spans="1:77">
      <c r="A339" s="53"/>
      <c r="B339" s="53"/>
      <c r="C339" s="53"/>
      <c r="D339" s="76"/>
      <c r="E339" s="76"/>
      <c r="F339" s="56"/>
      <c r="G339" s="53"/>
      <c r="H339" s="53"/>
      <c r="I339" s="53"/>
      <c r="J339" s="56"/>
      <c r="O339" s="53"/>
      <c r="Q339" s="53"/>
      <c r="T339" s="48"/>
      <c r="U339" s="12"/>
      <c r="AC339" s="90"/>
      <c r="AD339" s="12"/>
      <c r="AK339" s="12"/>
      <c r="AO339" s="12"/>
      <c r="AQ339" s="12"/>
      <c r="AU339" s="12"/>
      <c r="AV339" s="12"/>
      <c r="AW339" s="53"/>
      <c r="BA339" s="53"/>
      <c r="BI339" s="53"/>
      <c r="BX339" s="53"/>
      <c r="BY339" s="3"/>
    </row>
    <row r="340" spans="1:77" s="53" customFormat="1">
      <c r="D340" s="76"/>
      <c r="E340" s="76"/>
      <c r="F340" s="56"/>
      <c r="J340" s="56"/>
      <c r="P340" s="56"/>
      <c r="T340" s="48"/>
      <c r="U340" s="12"/>
      <c r="AC340" s="90"/>
      <c r="AD340" s="48"/>
      <c r="AJ340" s="48"/>
      <c r="AO340" s="11"/>
      <c r="BH340" s="48"/>
      <c r="BV340"/>
      <c r="BY340" s="3"/>
    </row>
    <row r="341" spans="1:77">
      <c r="A341" s="53"/>
      <c r="B341" s="53"/>
      <c r="C341" s="53"/>
      <c r="D341" s="76"/>
      <c r="E341" s="76"/>
      <c r="F341" s="56"/>
      <c r="G341" s="53"/>
      <c r="H341" s="53"/>
      <c r="I341" s="53"/>
      <c r="J341" s="56"/>
      <c r="O341" s="53"/>
      <c r="Q341" s="53"/>
      <c r="R341" s="53"/>
      <c r="T341" s="48"/>
      <c r="U341" s="53"/>
      <c r="AC341" s="90"/>
      <c r="AO341" s="12"/>
      <c r="AU341" s="12"/>
      <c r="AW341" s="53"/>
      <c r="AX341" s="53"/>
      <c r="AY341" s="53"/>
      <c r="AZ341" s="53"/>
      <c r="BA341" s="53"/>
      <c r="BI341" s="53"/>
      <c r="BV341" s="53"/>
      <c r="BX341" s="53"/>
      <c r="BY341" s="3"/>
    </row>
    <row r="342" spans="1:77">
      <c r="A342" s="53"/>
      <c r="B342" s="53"/>
      <c r="C342" s="53"/>
      <c r="D342" s="76"/>
      <c r="E342" s="76"/>
      <c r="F342" s="56"/>
      <c r="G342" s="53"/>
      <c r="H342" s="53"/>
      <c r="I342" s="53"/>
      <c r="J342" s="56"/>
      <c r="O342" s="53"/>
      <c r="R342" s="53"/>
      <c r="T342" s="50"/>
      <c r="U342" s="11"/>
      <c r="AC342" s="90"/>
      <c r="AW342" s="53"/>
      <c r="AX342" s="53"/>
      <c r="AY342" s="53"/>
      <c r="AZ342" s="53"/>
      <c r="BA342" s="53"/>
      <c r="BI342" s="53"/>
      <c r="BV342" s="53"/>
      <c r="BX342" s="53"/>
      <c r="BY342" s="3"/>
    </row>
    <row r="343" spans="1:77">
      <c r="A343" s="53"/>
      <c r="B343" s="53"/>
      <c r="C343" s="53"/>
      <c r="D343" s="76"/>
      <c r="E343" s="76"/>
      <c r="F343" s="56"/>
      <c r="G343" s="53"/>
      <c r="H343" s="53"/>
      <c r="I343" s="53"/>
      <c r="J343" s="56"/>
      <c r="O343" s="53"/>
      <c r="Q343" s="53"/>
      <c r="R343" s="53"/>
      <c r="T343" s="48"/>
      <c r="U343" s="12"/>
      <c r="AC343" s="85"/>
      <c r="AD343" s="12"/>
      <c r="AI343" s="11"/>
      <c r="AJ343" s="48"/>
      <c r="AK343" s="11"/>
      <c r="AL343" s="53"/>
      <c r="AM343" s="53"/>
      <c r="AN343" s="53"/>
      <c r="AO343" s="53"/>
      <c r="AQ343" s="12"/>
      <c r="AU343" s="12"/>
      <c r="AV343" s="12"/>
      <c r="AW343" s="53"/>
      <c r="AX343" s="53"/>
      <c r="AY343" s="53"/>
      <c r="AZ343" s="53"/>
      <c r="BA343" s="53"/>
      <c r="BI343" s="53"/>
      <c r="BX343" s="53"/>
      <c r="BY343" s="3"/>
    </row>
    <row r="344" spans="1:77">
      <c r="A344" s="53"/>
      <c r="B344" s="53"/>
      <c r="C344" s="53"/>
      <c r="D344" s="76"/>
      <c r="E344" s="76"/>
      <c r="F344" s="56"/>
      <c r="G344" s="53"/>
      <c r="H344" s="53"/>
      <c r="I344" s="53"/>
      <c r="J344" s="56"/>
      <c r="O344" s="53"/>
      <c r="Q344" s="53"/>
      <c r="R344" s="53"/>
      <c r="T344" s="48"/>
      <c r="U344" s="11"/>
      <c r="AC344" s="88"/>
      <c r="AD344" s="12"/>
      <c r="AI344" s="12"/>
      <c r="AK344" s="12"/>
      <c r="AO344" s="12"/>
      <c r="AQ344" s="12"/>
      <c r="AU344" s="12"/>
      <c r="AV344" s="12"/>
      <c r="AW344" s="53"/>
      <c r="AX344" s="53"/>
      <c r="AY344" s="53"/>
      <c r="AZ344" s="53"/>
      <c r="BA344" s="53"/>
      <c r="BI344" s="53"/>
      <c r="BV344" s="53"/>
      <c r="BX344" s="53"/>
      <c r="BY344" s="3"/>
    </row>
    <row r="345" spans="1:77">
      <c r="A345" s="53"/>
      <c r="B345" s="53"/>
      <c r="C345" s="53"/>
      <c r="D345" s="76"/>
      <c r="E345" s="76"/>
      <c r="F345" s="56"/>
      <c r="G345" s="53"/>
      <c r="H345" s="53"/>
      <c r="I345" s="53"/>
      <c r="J345" s="56"/>
      <c r="O345" s="53"/>
      <c r="Q345" s="53"/>
      <c r="R345" s="53"/>
      <c r="T345" s="50"/>
      <c r="U345" s="11"/>
      <c r="AC345" s="85"/>
      <c r="AD345" s="12"/>
      <c r="AK345" s="12"/>
      <c r="AO345" s="12"/>
      <c r="AQ345" s="12"/>
      <c r="AU345" s="12"/>
      <c r="AV345" s="12"/>
      <c r="AW345" s="53"/>
      <c r="AX345" s="53"/>
      <c r="AY345" s="53"/>
      <c r="AZ345" s="53"/>
      <c r="BA345" s="53"/>
      <c r="BI345" s="53"/>
      <c r="BV345" s="53"/>
      <c r="BX345" s="53"/>
      <c r="BY345" s="3"/>
    </row>
    <row r="346" spans="1:77">
      <c r="A346" s="53"/>
      <c r="B346" s="53"/>
      <c r="C346" s="53"/>
      <c r="D346" s="76"/>
      <c r="E346" s="76"/>
      <c r="F346" s="56"/>
      <c r="G346" s="53"/>
      <c r="H346" s="53"/>
      <c r="I346" s="53"/>
      <c r="J346" s="56"/>
      <c r="O346" s="53"/>
      <c r="Q346" s="53"/>
      <c r="R346" s="53"/>
      <c r="T346" s="48"/>
      <c r="U346" s="12"/>
      <c r="AD346" s="12"/>
      <c r="AI346" s="53"/>
      <c r="AJ346" s="48"/>
      <c r="AK346" s="11"/>
      <c r="AL346" s="53"/>
      <c r="AM346" s="53"/>
      <c r="AN346" s="53"/>
      <c r="AO346" s="53"/>
      <c r="AQ346" s="12"/>
      <c r="AU346" s="12"/>
      <c r="AV346" s="12"/>
      <c r="AW346" s="53"/>
      <c r="AX346" s="53"/>
      <c r="AY346" s="53"/>
      <c r="AZ346" s="53"/>
      <c r="BA346" s="53"/>
      <c r="BI346" s="53"/>
      <c r="BX346" s="53"/>
      <c r="BY346" s="3"/>
    </row>
    <row r="347" spans="1:77" s="53" customFormat="1">
      <c r="D347" s="76"/>
      <c r="E347" s="76"/>
      <c r="F347" s="56"/>
      <c r="J347" s="56"/>
      <c r="P347" s="56"/>
      <c r="AC347" s="90"/>
      <c r="AD347" s="11"/>
      <c r="AK347" s="11"/>
      <c r="AQ347" s="11"/>
      <c r="AU347" s="11"/>
      <c r="AV347" s="11"/>
      <c r="BH347" s="48"/>
      <c r="BY347" s="3"/>
    </row>
    <row r="348" spans="1:77">
      <c r="A348" s="53"/>
      <c r="B348" s="53"/>
      <c r="C348" s="53"/>
      <c r="D348" s="76"/>
      <c r="E348" s="76"/>
      <c r="F348" s="56"/>
      <c r="G348" s="53"/>
      <c r="H348" s="53"/>
      <c r="I348" s="53"/>
      <c r="J348" s="56"/>
      <c r="O348" s="53"/>
      <c r="Q348" s="53"/>
      <c r="R348" s="53"/>
      <c r="T348" s="48"/>
      <c r="U348" s="11"/>
      <c r="AC348" s="85"/>
      <c r="AD348" s="12"/>
      <c r="AI348" s="11"/>
      <c r="AJ348" s="48"/>
      <c r="AK348" s="11"/>
      <c r="AL348" s="53"/>
      <c r="AM348" s="53"/>
      <c r="AN348" s="53"/>
      <c r="AO348" s="11"/>
      <c r="AQ348" s="12"/>
      <c r="AU348" s="12"/>
      <c r="AV348" s="12"/>
      <c r="AW348" s="53"/>
      <c r="AX348" s="53"/>
      <c r="AY348" s="53"/>
      <c r="AZ348" s="53"/>
      <c r="BA348" s="53"/>
      <c r="BI348" s="53"/>
      <c r="BV348" s="53"/>
      <c r="BX348" s="53"/>
      <c r="BY348" s="3"/>
    </row>
    <row r="349" spans="1:77" s="53" customFormat="1">
      <c r="D349" s="76"/>
      <c r="E349" s="76"/>
      <c r="F349" s="56"/>
      <c r="J349" s="56"/>
      <c r="P349" s="56"/>
      <c r="T349" s="48"/>
      <c r="U349" s="11"/>
      <c r="AC349" s="90"/>
      <c r="AD349" s="11"/>
      <c r="AK349" s="11"/>
      <c r="AQ349" s="11"/>
      <c r="AU349" s="11"/>
      <c r="AV349" s="11"/>
      <c r="BH349" s="48"/>
      <c r="BY349" s="3"/>
    </row>
    <row r="350" spans="1:77" s="53" customFormat="1">
      <c r="D350" s="76"/>
      <c r="E350" s="76"/>
      <c r="F350" s="56"/>
      <c r="J350" s="56"/>
      <c r="P350" s="56"/>
      <c r="T350" s="48"/>
      <c r="U350" s="11"/>
      <c r="AC350" s="121"/>
      <c r="BY350" s="3"/>
    </row>
    <row r="351" spans="1:77" s="53" customFormat="1">
      <c r="D351" s="76"/>
      <c r="E351" s="76"/>
      <c r="F351" s="56"/>
      <c r="J351" s="56"/>
      <c r="P351" s="56"/>
      <c r="T351" s="50"/>
      <c r="U351" s="11"/>
      <c r="AC351" s="90"/>
      <c r="BY351" s="3"/>
    </row>
    <row r="352" spans="1:77" s="53" customFormat="1">
      <c r="D352" s="76"/>
      <c r="E352" s="76"/>
      <c r="F352" s="56"/>
      <c r="J352" s="56"/>
      <c r="P352" s="56"/>
      <c r="T352" s="48"/>
      <c r="U352" s="11"/>
      <c r="AC352" s="90"/>
      <c r="AQ352" s="11"/>
      <c r="AU352" s="11"/>
      <c r="AV352" s="11"/>
      <c r="BH352" s="48"/>
      <c r="BY352" s="3"/>
    </row>
    <row r="353" spans="1:77" s="53" customFormat="1">
      <c r="D353" s="76"/>
      <c r="E353" s="76"/>
      <c r="F353" s="56"/>
      <c r="J353" s="56"/>
      <c r="P353" s="56"/>
      <c r="T353" s="48"/>
      <c r="AC353" s="121"/>
      <c r="AI353" s="11"/>
      <c r="AU353" s="11"/>
      <c r="BY353" s="3"/>
    </row>
    <row r="354" spans="1:77" s="53" customFormat="1">
      <c r="D354" s="76"/>
      <c r="E354" s="76"/>
      <c r="F354" s="56"/>
      <c r="J354" s="56"/>
      <c r="P354" s="56"/>
      <c r="T354" s="48"/>
      <c r="AC354" s="90"/>
      <c r="BY354" s="3"/>
    </row>
    <row r="355" spans="1:77" s="53" customFormat="1">
      <c r="D355" s="76"/>
      <c r="E355" s="76"/>
      <c r="F355" s="56"/>
      <c r="J355" s="56"/>
      <c r="P355" s="56"/>
      <c r="T355" s="48"/>
      <c r="U355" s="11"/>
      <c r="AC355" s="90"/>
      <c r="AD355" s="48"/>
      <c r="AJ355" s="48"/>
      <c r="BH355" s="48"/>
      <c r="BY355" s="3"/>
    </row>
    <row r="356" spans="1:77" s="53" customFormat="1">
      <c r="D356" s="76"/>
      <c r="E356" s="76"/>
      <c r="F356" s="56"/>
      <c r="J356" s="56"/>
      <c r="P356" s="56"/>
      <c r="T356" s="48"/>
      <c r="U356" s="11"/>
      <c r="AC356" s="121"/>
      <c r="AD356" s="50"/>
      <c r="AJ356" s="48"/>
      <c r="AK356" s="11"/>
      <c r="AO356" s="11"/>
      <c r="AQ356" s="11"/>
      <c r="AU356" s="11"/>
      <c r="AV356" s="11"/>
      <c r="BH356" s="48"/>
      <c r="BY356" s="3"/>
    </row>
    <row r="357" spans="1:77" s="53" customFormat="1">
      <c r="D357" s="76"/>
      <c r="E357" s="76"/>
      <c r="F357" s="56"/>
      <c r="J357" s="56"/>
      <c r="P357" s="56"/>
      <c r="T357" s="50"/>
      <c r="AC357" s="90"/>
      <c r="AD357" s="48"/>
      <c r="AJ357" s="48"/>
      <c r="AO357" s="11"/>
      <c r="BH357" s="48"/>
      <c r="BY357" s="3"/>
    </row>
    <row r="358" spans="1:77">
      <c r="A358" s="53"/>
      <c r="B358" s="53"/>
      <c r="C358" s="53"/>
      <c r="D358" s="76"/>
      <c r="E358" s="76"/>
      <c r="F358" s="56"/>
      <c r="G358" s="53"/>
      <c r="H358" s="53"/>
      <c r="I358" s="53"/>
      <c r="J358" s="56"/>
      <c r="O358" s="53"/>
      <c r="Q358" s="53"/>
      <c r="R358" s="53"/>
      <c r="T358" s="50"/>
      <c r="U358" s="12"/>
      <c r="AC358" s="90"/>
      <c r="AO358" s="11"/>
      <c r="AW358" s="53"/>
      <c r="AX358" s="53"/>
      <c r="AY358" s="53"/>
      <c r="AZ358" s="53"/>
      <c r="BA358" s="53"/>
      <c r="BI358" s="53"/>
      <c r="BV358" s="53"/>
      <c r="BX358" s="53"/>
      <c r="BY358" s="3"/>
    </row>
    <row r="359" spans="1:77">
      <c r="A359" s="53"/>
      <c r="B359" s="53"/>
      <c r="C359" s="53"/>
      <c r="D359" s="76"/>
      <c r="E359" s="76"/>
      <c r="F359" s="56"/>
      <c r="G359" s="53"/>
      <c r="H359" s="53"/>
      <c r="I359" s="53"/>
      <c r="J359" s="56"/>
      <c r="O359" s="53"/>
      <c r="Q359" s="53"/>
      <c r="R359" s="53"/>
      <c r="T359" s="48"/>
      <c r="AC359" s="90"/>
      <c r="AD359" s="12"/>
      <c r="AI359" s="12"/>
      <c r="AK359" s="12"/>
      <c r="AO359" s="11"/>
      <c r="AQ359" s="12"/>
      <c r="AU359" s="12"/>
      <c r="AV359" s="12"/>
      <c r="AW359" s="53"/>
      <c r="AX359" s="53"/>
      <c r="AY359" s="53"/>
      <c r="AZ359" s="53"/>
      <c r="BA359" s="53"/>
      <c r="BI359" s="53"/>
      <c r="BV359" s="53"/>
      <c r="BX359" s="53"/>
      <c r="BY359" s="3"/>
    </row>
    <row r="360" spans="1:77" s="53" customFormat="1">
      <c r="D360" s="76"/>
      <c r="E360" s="76"/>
      <c r="F360" s="56"/>
      <c r="J360" s="56"/>
      <c r="P360" s="56"/>
      <c r="T360" s="48"/>
      <c r="U360"/>
      <c r="AC360" s="90"/>
      <c r="AD360" s="48"/>
      <c r="AJ360" s="48"/>
      <c r="AO360" s="11"/>
      <c r="BH360" s="48"/>
      <c r="BY360" s="3"/>
    </row>
    <row r="361" spans="1:77">
      <c r="A361" s="80"/>
      <c r="B361" s="53"/>
      <c r="C361" s="53"/>
      <c r="D361" s="76"/>
      <c r="E361" s="76"/>
      <c r="F361" s="56"/>
      <c r="G361" s="53"/>
      <c r="H361" s="53"/>
      <c r="I361" s="53"/>
      <c r="J361" s="56"/>
      <c r="O361" s="53"/>
      <c r="Q361" s="53"/>
      <c r="T361" s="48"/>
      <c r="U361" s="12"/>
      <c r="AC361" s="88"/>
      <c r="AD361" s="12"/>
      <c r="AI361" s="12"/>
      <c r="AK361" s="12"/>
      <c r="AQ361" s="12"/>
      <c r="AU361" s="11"/>
      <c r="AV361" s="12"/>
      <c r="AW361" s="53"/>
      <c r="BA361" s="53"/>
      <c r="BI361" s="53"/>
      <c r="BV361" s="53"/>
      <c r="BX361" s="53"/>
      <c r="BY361" s="3"/>
    </row>
    <row r="362" spans="1:77">
      <c r="A362" s="80"/>
      <c r="B362" s="53"/>
      <c r="C362" s="53"/>
      <c r="D362" s="76"/>
      <c r="E362" s="76"/>
      <c r="F362" s="56"/>
      <c r="G362" s="53"/>
      <c r="H362" s="53"/>
      <c r="I362" s="53"/>
      <c r="J362" s="56"/>
      <c r="O362" s="53"/>
      <c r="Q362" s="53"/>
      <c r="R362" s="53"/>
      <c r="T362" s="48"/>
      <c r="U362" s="11"/>
      <c r="AC362" s="88"/>
      <c r="AW362" s="53"/>
      <c r="BA362" s="53"/>
      <c r="BI362" s="53"/>
      <c r="BV362" s="53"/>
      <c r="BX362" s="53"/>
      <c r="BY362" s="3"/>
    </row>
    <row r="363" spans="1:77">
      <c r="A363" s="80"/>
      <c r="B363" s="53"/>
      <c r="C363" s="53"/>
      <c r="D363" s="76"/>
      <c r="E363" s="76"/>
      <c r="F363" s="56"/>
      <c r="G363" s="53"/>
      <c r="H363" s="53"/>
      <c r="I363" s="53"/>
      <c r="J363" s="56"/>
      <c r="O363" s="53"/>
      <c r="Q363" s="53"/>
      <c r="R363" s="53"/>
      <c r="S363" s="53"/>
      <c r="T363" s="48"/>
      <c r="U363" s="11"/>
      <c r="AC363" s="88"/>
      <c r="AD363" s="12"/>
      <c r="AI363" s="12"/>
      <c r="AK363" s="12"/>
      <c r="AO363" s="12"/>
      <c r="AQ363" s="12"/>
      <c r="AU363" s="12"/>
      <c r="AV363" s="12"/>
      <c r="AW363" s="53"/>
      <c r="BA363" s="53"/>
      <c r="BI363" s="53"/>
      <c r="BV363" s="53"/>
      <c r="BX363" s="53"/>
      <c r="BY363" s="3"/>
    </row>
    <row r="364" spans="1:77">
      <c r="A364" s="80"/>
      <c r="B364" s="53"/>
      <c r="C364" s="53"/>
      <c r="D364" s="76"/>
      <c r="E364" s="76"/>
      <c r="F364" s="56"/>
      <c r="G364" s="53"/>
      <c r="H364" s="53"/>
      <c r="I364" s="53"/>
      <c r="J364" s="56"/>
      <c r="O364" s="53"/>
      <c r="Q364" s="53"/>
      <c r="T364" s="48"/>
      <c r="U364" s="12"/>
      <c r="AC364" s="90"/>
      <c r="AU364" s="53"/>
      <c r="AW364" s="53"/>
      <c r="BA364" s="53"/>
      <c r="BI364" s="53"/>
      <c r="BV364" s="53"/>
      <c r="BX364" s="53"/>
      <c r="BY364" s="3"/>
    </row>
    <row r="365" spans="1:77">
      <c r="A365" s="80"/>
      <c r="B365" s="53"/>
      <c r="C365" s="53"/>
      <c r="D365" s="76"/>
      <c r="E365" s="76"/>
      <c r="F365" s="56"/>
      <c r="G365" s="53"/>
      <c r="H365" s="53"/>
      <c r="I365" s="53"/>
      <c r="J365" s="56"/>
      <c r="O365" s="53"/>
      <c r="Q365" s="53"/>
      <c r="R365" s="53"/>
      <c r="T365" s="48"/>
      <c r="U365" s="53"/>
      <c r="AI365" s="12"/>
      <c r="AO365" s="12"/>
      <c r="AU365" s="12"/>
      <c r="AW365" s="53"/>
      <c r="BA365" s="53"/>
      <c r="BI365" s="53"/>
      <c r="BV365" s="53"/>
      <c r="BX365" s="53"/>
      <c r="BY365" s="3"/>
    </row>
    <row r="366" spans="1:77" s="53" customFormat="1">
      <c r="A366" s="80"/>
      <c r="D366" s="76"/>
      <c r="E366" s="76"/>
      <c r="F366" s="56"/>
      <c r="J366" s="56"/>
      <c r="P366" s="56"/>
      <c r="T366" s="48"/>
      <c r="U366" s="11"/>
      <c r="AC366" s="88"/>
      <c r="AD366" s="48"/>
      <c r="AI366" s="11"/>
      <c r="AJ366" s="48"/>
      <c r="BH366" s="48"/>
      <c r="BY366" s="3"/>
    </row>
    <row r="367" spans="1:77" s="53" customFormat="1">
      <c r="A367" s="80"/>
      <c r="D367" s="76"/>
      <c r="E367" s="76"/>
      <c r="F367" s="56"/>
      <c r="J367" s="56"/>
      <c r="P367" s="56"/>
      <c r="T367" s="48"/>
      <c r="U367" s="11"/>
      <c r="AC367" s="88"/>
      <c r="AJ367" s="48"/>
      <c r="BH367" s="48"/>
      <c r="BY367" s="3"/>
    </row>
    <row r="368" spans="1:77">
      <c r="A368" s="53"/>
      <c r="B368" s="53"/>
      <c r="C368" s="53"/>
      <c r="D368" s="76"/>
      <c r="E368" s="76"/>
      <c r="F368" s="56"/>
      <c r="G368" s="53"/>
      <c r="H368" s="53"/>
      <c r="I368" s="53"/>
      <c r="O368" s="53"/>
      <c r="Q368" s="53"/>
      <c r="R368" s="53"/>
      <c r="S368" s="53"/>
      <c r="T368" s="50"/>
      <c r="U368" s="53"/>
      <c r="AC368" s="88"/>
      <c r="AI368" s="12"/>
      <c r="AW368" s="53"/>
      <c r="BA368" s="53"/>
      <c r="BI368" s="53"/>
      <c r="BV368" s="53"/>
      <c r="BX368" s="53"/>
      <c r="BY368" s="3"/>
    </row>
    <row r="369" spans="1:77">
      <c r="A369" s="53"/>
      <c r="B369" s="53"/>
      <c r="C369" s="53"/>
      <c r="D369" s="76"/>
      <c r="E369" s="76"/>
      <c r="F369" s="56"/>
      <c r="G369" s="53"/>
      <c r="H369" s="53"/>
      <c r="I369" s="53"/>
      <c r="O369" s="53"/>
      <c r="Q369" s="53"/>
      <c r="R369" s="53"/>
      <c r="T369" s="50"/>
      <c r="U369" s="11"/>
      <c r="AC369" s="90"/>
      <c r="AD369" s="12"/>
      <c r="AI369" s="12"/>
      <c r="AK369" s="12"/>
      <c r="AO369" s="12"/>
      <c r="AQ369" s="12"/>
      <c r="AU369" s="12"/>
      <c r="AV369" s="12"/>
      <c r="AW369" s="53"/>
      <c r="BA369" s="53"/>
      <c r="BI369" s="53"/>
      <c r="BV369" s="53"/>
      <c r="BX369" s="53"/>
      <c r="BY369" s="3"/>
    </row>
    <row r="370" spans="1:77">
      <c r="A370" s="53"/>
      <c r="B370" s="53"/>
      <c r="C370" s="53"/>
      <c r="D370" s="76"/>
      <c r="E370" s="76"/>
      <c r="F370" s="71"/>
      <c r="G370" s="11"/>
      <c r="H370" s="11"/>
      <c r="I370" s="53"/>
      <c r="O370" s="53"/>
      <c r="Q370" s="11"/>
      <c r="R370" s="11"/>
      <c r="S370" s="53"/>
      <c r="T370" s="48"/>
      <c r="U370" s="53"/>
      <c r="AC370" s="85"/>
      <c r="AI370" s="12"/>
      <c r="AO370" s="12"/>
      <c r="AW370" s="11"/>
      <c r="BA370" s="11"/>
      <c r="BI370" s="53"/>
      <c r="BV370" s="53"/>
      <c r="BX370" s="53"/>
      <c r="BY370" s="3"/>
    </row>
    <row r="371" spans="1:77" s="53" customFormat="1">
      <c r="D371" s="76"/>
      <c r="E371" s="76"/>
      <c r="F371" s="71"/>
      <c r="J371" s="56"/>
      <c r="P371" s="56"/>
      <c r="T371" s="48"/>
      <c r="U371" s="11"/>
      <c r="AC371" s="90"/>
      <c r="AD371" s="11"/>
      <c r="AJ371" s="48"/>
      <c r="AK371" s="11"/>
      <c r="AQ371" s="11"/>
      <c r="AU371" s="11"/>
      <c r="AV371" s="11"/>
      <c r="BH371" s="48"/>
      <c r="BY371" s="3"/>
    </row>
    <row r="372" spans="1:77">
      <c r="A372" s="53"/>
      <c r="B372" s="53"/>
      <c r="C372" s="53"/>
      <c r="D372" s="76"/>
      <c r="E372" s="76"/>
      <c r="F372" s="56"/>
      <c r="G372" s="53"/>
      <c r="H372" s="53"/>
      <c r="I372" s="53"/>
      <c r="J372" s="56"/>
      <c r="O372" s="53"/>
      <c r="Q372" s="53"/>
      <c r="T372" s="48"/>
      <c r="AC372" s="90"/>
      <c r="AD372" s="12"/>
      <c r="AI372" s="12"/>
      <c r="AK372" s="12"/>
      <c r="AO372" s="12"/>
      <c r="AQ372" s="12"/>
      <c r="AU372" s="12"/>
      <c r="AV372" s="12"/>
      <c r="AW372" s="53"/>
      <c r="AX372" s="53"/>
      <c r="AY372" s="53"/>
      <c r="BA372" s="53"/>
      <c r="BI372" s="53"/>
      <c r="BV372" s="53"/>
      <c r="BX372" s="53"/>
      <c r="BY372" s="3"/>
    </row>
    <row r="373" spans="1:77">
      <c r="A373" s="53"/>
      <c r="B373" s="53"/>
      <c r="C373" s="53"/>
      <c r="D373" s="76"/>
      <c r="E373" s="76"/>
      <c r="F373" s="56"/>
      <c r="G373" s="53"/>
      <c r="H373" s="53"/>
      <c r="I373" s="53"/>
      <c r="J373" s="56"/>
      <c r="O373" s="53"/>
      <c r="Q373" s="53"/>
      <c r="T373" s="48"/>
      <c r="AC373" s="88"/>
      <c r="AI373" s="12"/>
      <c r="AW373" s="53"/>
      <c r="AX373" s="53"/>
      <c r="AY373" s="53"/>
      <c r="BA373" s="53"/>
      <c r="BI373" s="53"/>
      <c r="BV373" s="53"/>
      <c r="BX373" s="53"/>
      <c r="BY373" s="3"/>
    </row>
    <row r="374" spans="1:77" s="53" customFormat="1">
      <c r="D374" s="76"/>
      <c r="E374" s="76"/>
      <c r="F374" s="71"/>
      <c r="J374" s="56"/>
      <c r="P374" s="56"/>
      <c r="T374" s="48"/>
      <c r="U374" s="11"/>
      <c r="AC374" s="90"/>
      <c r="AD374" s="50"/>
      <c r="AI374" s="11"/>
      <c r="AJ374" s="48"/>
      <c r="AK374" s="11"/>
      <c r="AO374" s="11"/>
      <c r="AQ374" s="11"/>
      <c r="AU374" s="11"/>
      <c r="AV374" s="11"/>
      <c r="BH374" s="48"/>
      <c r="BY374" s="3"/>
    </row>
    <row r="375" spans="1:77" s="53" customFormat="1">
      <c r="D375" s="76"/>
      <c r="E375" s="76"/>
      <c r="F375" s="56"/>
      <c r="J375" s="56"/>
      <c r="P375" s="56"/>
      <c r="T375" s="50"/>
      <c r="AC375" s="88"/>
      <c r="AD375" s="11"/>
      <c r="AK375" s="11"/>
      <c r="AO375" s="11"/>
      <c r="AQ375" s="11"/>
      <c r="AU375" s="11"/>
      <c r="AV375" s="11"/>
      <c r="BY375" s="3"/>
    </row>
    <row r="376" spans="1:77" s="53" customFormat="1">
      <c r="D376" s="76"/>
      <c r="E376" s="76"/>
      <c r="F376" s="56"/>
      <c r="J376" s="56"/>
      <c r="P376" s="56"/>
      <c r="T376" s="50"/>
      <c r="AC376" s="90"/>
      <c r="AD376" s="11"/>
      <c r="AK376" s="11"/>
      <c r="AO376" s="11"/>
      <c r="AQ376" s="11"/>
      <c r="AU376" s="11"/>
      <c r="AV376" s="11"/>
      <c r="BY376" s="3"/>
    </row>
    <row r="377" spans="1:77" s="53" customFormat="1">
      <c r="D377" s="76"/>
      <c r="E377" s="76"/>
      <c r="F377" s="56"/>
      <c r="J377" s="56"/>
      <c r="P377" s="56"/>
      <c r="T377" s="48"/>
      <c r="U377" s="12"/>
      <c r="AC377" s="90"/>
      <c r="AI377" s="11"/>
      <c r="AJ377" s="48"/>
      <c r="AO377" s="11"/>
      <c r="AU377" s="11"/>
      <c r="BV377"/>
      <c r="BY377" s="3"/>
    </row>
    <row r="378" spans="1:77" s="53" customFormat="1">
      <c r="D378" s="76"/>
      <c r="E378" s="76"/>
      <c r="F378" s="56"/>
      <c r="J378" s="56"/>
      <c r="P378" s="56"/>
      <c r="T378" s="50"/>
      <c r="U378" s="11"/>
      <c r="AC378" s="90"/>
      <c r="AI378" s="11"/>
      <c r="BY378" s="3"/>
    </row>
    <row r="379" spans="1:77" s="53" customFormat="1">
      <c r="D379" s="76"/>
      <c r="E379" s="76"/>
      <c r="F379" s="56"/>
      <c r="J379" s="56"/>
      <c r="P379" s="56"/>
      <c r="T379" s="50"/>
      <c r="U379" s="11"/>
      <c r="AC379" s="90"/>
      <c r="AD379" s="11"/>
      <c r="AI379" s="11"/>
      <c r="AK379" s="11"/>
      <c r="AO379" s="11"/>
      <c r="AQ379" s="11"/>
      <c r="AU379" s="11"/>
      <c r="AV379" s="11"/>
      <c r="BY379" s="3"/>
    </row>
    <row r="380" spans="1:77" s="53" customFormat="1">
      <c r="D380" s="76"/>
      <c r="E380" s="76"/>
      <c r="F380" s="71"/>
      <c r="G380" s="11"/>
      <c r="H380" s="11"/>
      <c r="J380" s="56"/>
      <c r="O380" s="11"/>
      <c r="P380" s="56"/>
      <c r="Q380" s="11"/>
      <c r="T380" s="48"/>
      <c r="U380" s="12"/>
      <c r="AC380" s="88"/>
      <c r="AD380" s="11"/>
      <c r="AI380" s="11"/>
      <c r="AJ380" s="48"/>
      <c r="AK380" s="11"/>
      <c r="AO380" s="11"/>
      <c r="AQ380" s="11"/>
      <c r="AU380" s="11"/>
      <c r="AV380" s="11"/>
      <c r="AW380" s="11"/>
      <c r="BA380" s="11"/>
      <c r="BV380"/>
      <c r="BY380" s="3"/>
    </row>
    <row r="381" spans="1:77" s="53" customFormat="1">
      <c r="D381" s="76"/>
      <c r="E381" s="76"/>
      <c r="F381" s="56"/>
      <c r="J381" s="56"/>
      <c r="P381" s="56"/>
      <c r="U381" s="11"/>
      <c r="AC381" s="88"/>
      <c r="AD381" s="11"/>
      <c r="AI381" s="11"/>
      <c r="AK381" s="11"/>
      <c r="AO381" s="11"/>
      <c r="AQ381" s="11"/>
      <c r="AU381" s="11"/>
      <c r="AV381" s="11"/>
      <c r="BH381" s="48"/>
      <c r="BY381" s="3"/>
    </row>
    <row r="382" spans="1:77" s="53" customFormat="1">
      <c r="D382" s="76"/>
      <c r="E382" s="76"/>
      <c r="F382" s="71"/>
      <c r="G382" s="11"/>
      <c r="H382" s="11"/>
      <c r="J382" s="56"/>
      <c r="O382" s="11"/>
      <c r="P382" s="56"/>
      <c r="Q382" s="11"/>
      <c r="T382" s="48"/>
      <c r="U382" s="11"/>
      <c r="AC382" s="90"/>
      <c r="AJ382" s="48"/>
      <c r="AW382" s="11"/>
      <c r="BA382" s="11"/>
      <c r="BY382" s="3"/>
    </row>
    <row r="383" spans="1:77" s="53" customFormat="1">
      <c r="D383" s="76"/>
      <c r="E383" s="76"/>
      <c r="F383" s="56"/>
      <c r="J383" s="56"/>
      <c r="P383" s="56"/>
      <c r="T383" s="50"/>
      <c r="U383" s="11"/>
      <c r="AC383" s="90"/>
      <c r="AW383" s="11"/>
      <c r="BY383" s="3"/>
    </row>
    <row r="384" spans="1:77">
      <c r="A384" s="53"/>
      <c r="B384" s="53"/>
      <c r="C384" s="53"/>
      <c r="D384" s="76"/>
      <c r="E384" s="76"/>
      <c r="F384" s="71"/>
      <c r="G384" s="53"/>
      <c r="H384" s="53"/>
      <c r="I384" s="53"/>
      <c r="J384" s="56"/>
      <c r="K384" s="53"/>
      <c r="O384" s="53"/>
      <c r="Q384" s="53"/>
      <c r="R384" s="53"/>
      <c r="T384" s="48"/>
      <c r="U384" s="12"/>
      <c r="AC384" s="90"/>
      <c r="AI384" s="53"/>
      <c r="AO384" s="12"/>
      <c r="AW384" s="53"/>
      <c r="AX384" s="53"/>
      <c r="AY384" s="53"/>
      <c r="BA384" s="53"/>
      <c r="BI384" s="53"/>
      <c r="BX384" s="53"/>
      <c r="BY384" s="3"/>
    </row>
    <row r="385" spans="1:77">
      <c r="A385" s="53"/>
      <c r="B385" s="53"/>
      <c r="C385" s="53"/>
      <c r="D385" s="76"/>
      <c r="E385" s="76"/>
      <c r="F385" s="71"/>
      <c r="G385" s="53"/>
      <c r="H385" s="53"/>
      <c r="I385" s="53"/>
      <c r="J385" s="56"/>
      <c r="O385" s="53"/>
      <c r="Q385" s="53"/>
      <c r="T385" s="48"/>
      <c r="U385" s="12"/>
      <c r="AC385" s="90"/>
      <c r="AD385" s="12"/>
      <c r="AI385" s="12"/>
      <c r="AK385" s="12"/>
      <c r="AO385" s="12"/>
      <c r="AQ385" s="12"/>
      <c r="AV385" s="12"/>
      <c r="AW385" s="53"/>
      <c r="BA385" s="53"/>
      <c r="BI385" s="53"/>
      <c r="BV385" s="53"/>
      <c r="BX385" s="53"/>
      <c r="BY385" s="3"/>
    </row>
    <row r="386" spans="1:77">
      <c r="A386" s="53"/>
      <c r="B386" s="53"/>
      <c r="C386" s="53"/>
      <c r="D386" s="76"/>
      <c r="E386" s="76"/>
      <c r="F386" s="71"/>
      <c r="G386" s="53"/>
      <c r="H386" s="53"/>
      <c r="I386" s="53"/>
      <c r="J386" s="56"/>
      <c r="O386" s="53"/>
      <c r="Q386" s="53"/>
      <c r="T386" s="48"/>
      <c r="U386" s="12"/>
      <c r="AC386" s="85"/>
      <c r="AD386" s="12"/>
      <c r="AI386" s="53"/>
      <c r="AK386" s="12"/>
      <c r="AO386" s="12"/>
      <c r="AQ386" s="12"/>
      <c r="AU386" s="12"/>
      <c r="AV386" s="12"/>
      <c r="AW386" s="53"/>
      <c r="BA386" s="53"/>
      <c r="BI386" s="53"/>
      <c r="BV386" s="53"/>
      <c r="BX386" s="53"/>
      <c r="BY386" s="3"/>
    </row>
    <row r="387" spans="1:77">
      <c r="A387" s="11"/>
      <c r="B387" s="53"/>
      <c r="C387" s="53"/>
      <c r="D387" s="76"/>
      <c r="E387" s="76"/>
      <c r="F387" s="71"/>
      <c r="G387" s="53"/>
      <c r="H387" s="53"/>
      <c r="I387" s="53"/>
      <c r="J387" s="56"/>
      <c r="O387" s="53"/>
      <c r="Q387" s="53"/>
      <c r="R387" s="53"/>
      <c r="T387" s="50"/>
      <c r="U387" s="53"/>
      <c r="AC387" s="90"/>
      <c r="AD387" s="12"/>
      <c r="AI387" s="12"/>
      <c r="AQ387" s="12"/>
      <c r="AV387" s="12"/>
      <c r="AW387" s="11"/>
      <c r="BA387" s="53"/>
      <c r="BI387" s="53"/>
      <c r="BV387" s="53"/>
      <c r="BX387" s="53"/>
      <c r="BY387" s="3"/>
    </row>
    <row r="388" spans="1:77">
      <c r="A388" s="53"/>
      <c r="B388" s="53"/>
      <c r="C388" s="53"/>
      <c r="D388" s="76"/>
      <c r="E388" s="76"/>
      <c r="F388" s="56"/>
      <c r="G388" s="53"/>
      <c r="H388" s="53"/>
      <c r="I388" s="53"/>
      <c r="J388" s="56"/>
      <c r="O388" s="53"/>
      <c r="Q388" s="53"/>
      <c r="R388" s="53"/>
      <c r="T388" s="48"/>
      <c r="U388" s="12"/>
      <c r="AC388" s="85"/>
      <c r="AI388" s="53"/>
      <c r="AO388" s="12"/>
      <c r="AW388" s="53"/>
      <c r="BA388" s="53"/>
      <c r="BI388" s="53"/>
      <c r="BX388" s="53"/>
      <c r="BY388" s="3"/>
    </row>
    <row r="389" spans="1:77" s="53" customFormat="1">
      <c r="D389" s="76"/>
      <c r="E389" s="76"/>
      <c r="F389" s="56"/>
      <c r="J389" s="56"/>
      <c r="P389" s="56"/>
      <c r="T389" s="50"/>
      <c r="U389" s="11"/>
      <c r="AC389" s="90"/>
      <c r="AD389" s="11"/>
      <c r="AK389" s="11"/>
      <c r="AO389" s="11"/>
      <c r="AQ389" s="11"/>
      <c r="AV389" s="11"/>
      <c r="BY389" s="3"/>
    </row>
    <row r="390" spans="1:77">
      <c r="A390" s="53"/>
      <c r="B390" s="53"/>
      <c r="C390" s="53"/>
      <c r="D390" s="76"/>
      <c r="E390" s="76"/>
      <c r="F390" s="56"/>
      <c r="G390" s="53"/>
      <c r="H390" s="53"/>
      <c r="I390" s="53"/>
      <c r="J390" s="56"/>
      <c r="O390" s="53"/>
      <c r="Q390" s="53"/>
      <c r="T390" s="50"/>
      <c r="U390" s="53"/>
      <c r="AC390" s="90"/>
      <c r="AW390" s="53"/>
      <c r="BA390" s="53"/>
      <c r="BI390" s="53"/>
      <c r="BV390" s="53"/>
      <c r="BX390" s="53"/>
      <c r="BY390" s="3"/>
    </row>
    <row r="391" spans="1:77" s="53" customFormat="1">
      <c r="D391" s="76"/>
      <c r="E391" s="76"/>
      <c r="F391" s="56"/>
      <c r="J391" s="56"/>
      <c r="P391" s="56"/>
      <c r="T391" s="48"/>
      <c r="AC391" s="90"/>
      <c r="AD391" s="11"/>
      <c r="AK391" s="11"/>
      <c r="AO391" s="11"/>
      <c r="AQ391" s="11"/>
      <c r="AU391" s="11"/>
      <c r="AV391" s="11"/>
      <c r="BY391" s="3"/>
    </row>
    <row r="392" spans="1:77">
      <c r="A392" s="53"/>
      <c r="B392" s="53"/>
      <c r="C392" s="53"/>
      <c r="D392" s="76"/>
      <c r="E392" s="76"/>
      <c r="F392" s="56"/>
      <c r="G392" s="53"/>
      <c r="H392" s="53"/>
      <c r="I392" s="53"/>
      <c r="J392" s="56"/>
      <c r="K392" s="53"/>
      <c r="O392" s="53"/>
      <c r="Q392" s="53"/>
      <c r="R392" s="53"/>
      <c r="T392" s="48"/>
      <c r="U392" s="12"/>
      <c r="AC392" s="90"/>
      <c r="AI392" s="53"/>
      <c r="AW392" s="53"/>
      <c r="AX392" s="53"/>
      <c r="AY392" s="53"/>
      <c r="BA392" s="53"/>
      <c r="BI392" s="53"/>
      <c r="BX392" s="53"/>
      <c r="BY392" s="3"/>
    </row>
    <row r="393" spans="1:77">
      <c r="A393" s="53"/>
      <c r="B393" s="53"/>
      <c r="C393" s="53"/>
      <c r="D393" s="76"/>
      <c r="E393" s="76"/>
      <c r="F393" s="56"/>
      <c r="G393" s="53"/>
      <c r="H393" s="53"/>
      <c r="I393" s="53"/>
      <c r="J393" s="56"/>
      <c r="O393" s="53"/>
      <c r="Q393" s="53"/>
      <c r="T393" s="48"/>
      <c r="U393" s="12"/>
      <c r="AC393" s="90"/>
      <c r="AD393" s="12"/>
      <c r="AI393" s="12"/>
      <c r="AK393" s="12"/>
      <c r="AO393" s="12"/>
      <c r="AQ393" s="12"/>
      <c r="AU393" s="12"/>
      <c r="AV393" s="12"/>
      <c r="AW393" s="53"/>
      <c r="BA393" s="53"/>
      <c r="BI393" s="53"/>
      <c r="BV393" s="53"/>
      <c r="BX393" s="53"/>
      <c r="BY393" s="3"/>
    </row>
    <row r="394" spans="1:77">
      <c r="A394" s="53"/>
      <c r="B394" s="53"/>
      <c r="C394" s="53"/>
      <c r="D394" s="76"/>
      <c r="E394" s="76"/>
      <c r="F394" s="56"/>
      <c r="G394" s="53"/>
      <c r="H394" s="53"/>
      <c r="I394" s="53"/>
      <c r="J394" s="56"/>
      <c r="O394" s="53"/>
      <c r="Q394" s="53"/>
      <c r="T394" s="48"/>
      <c r="AC394" s="85"/>
      <c r="AI394" s="53"/>
      <c r="AO394" s="12"/>
      <c r="AW394" s="53"/>
      <c r="BA394" s="53"/>
      <c r="BI394" s="53"/>
      <c r="BV394" s="53"/>
      <c r="BX394" s="53"/>
      <c r="BY394" s="3"/>
    </row>
    <row r="395" spans="1:77">
      <c r="A395" s="53"/>
      <c r="B395" s="53"/>
      <c r="C395" s="53"/>
      <c r="D395" s="76"/>
      <c r="E395" s="76"/>
      <c r="F395" s="56"/>
      <c r="G395" s="53"/>
      <c r="H395" s="53"/>
      <c r="I395" s="53"/>
      <c r="J395" s="56"/>
      <c r="O395" s="53"/>
      <c r="Q395" s="53"/>
      <c r="R395" s="53"/>
      <c r="T395" s="50"/>
      <c r="U395" s="11"/>
      <c r="AC395" s="85"/>
      <c r="AW395" s="53"/>
      <c r="BA395" s="53"/>
      <c r="BI395" s="53"/>
      <c r="BV395" s="53"/>
      <c r="BX395" s="53"/>
      <c r="BY395" s="3"/>
    </row>
    <row r="396" spans="1:77">
      <c r="A396" s="53"/>
      <c r="B396" s="53"/>
      <c r="C396" s="53"/>
      <c r="D396" s="76"/>
      <c r="E396" s="76"/>
      <c r="F396" s="56"/>
      <c r="G396" s="53"/>
      <c r="H396" s="53"/>
      <c r="I396" s="53"/>
      <c r="J396" s="56"/>
      <c r="O396" s="53"/>
      <c r="Q396" s="53"/>
      <c r="R396" s="53"/>
      <c r="T396" s="48"/>
      <c r="AC396" s="85"/>
      <c r="AD396" s="12"/>
      <c r="AI396" s="11"/>
      <c r="AK396" s="12"/>
      <c r="AO396" s="12"/>
      <c r="AQ396" s="12"/>
      <c r="AU396" s="12"/>
      <c r="AV396" s="12"/>
      <c r="AW396" s="53"/>
      <c r="BA396" s="53"/>
      <c r="BI396" s="53"/>
      <c r="BX396" s="53"/>
      <c r="BY396" s="3"/>
    </row>
    <row r="397" spans="1:77" s="53" customFormat="1">
      <c r="D397" s="76"/>
      <c r="E397" s="76"/>
      <c r="F397" s="56"/>
      <c r="J397" s="56"/>
      <c r="P397" s="56"/>
      <c r="T397" s="48"/>
      <c r="U397" s="11"/>
      <c r="AC397" s="90"/>
      <c r="AD397" s="11"/>
      <c r="AI397" s="11"/>
      <c r="AJ397" s="48"/>
      <c r="AK397" s="11"/>
      <c r="AO397" s="11"/>
      <c r="AQ397" s="11"/>
      <c r="AU397" s="11"/>
      <c r="AV397" s="11"/>
      <c r="AW397" s="11"/>
      <c r="BH397" s="48"/>
      <c r="BY397" s="3"/>
    </row>
    <row r="398" spans="1:77">
      <c r="A398" s="53"/>
      <c r="B398" s="53"/>
      <c r="C398" s="53"/>
      <c r="D398" s="76"/>
      <c r="E398" s="76"/>
      <c r="F398" s="56"/>
      <c r="G398" s="53"/>
      <c r="H398" s="53"/>
      <c r="I398" s="53"/>
      <c r="J398" s="56"/>
      <c r="K398" s="53"/>
      <c r="O398" s="53"/>
      <c r="Q398" s="53"/>
      <c r="R398" s="53"/>
      <c r="T398" s="48"/>
      <c r="U398" s="11"/>
      <c r="AC398" s="90"/>
      <c r="AI398" s="11"/>
      <c r="AW398" s="53"/>
      <c r="AX398" s="53"/>
      <c r="AY398" s="53"/>
      <c r="BA398" s="53"/>
      <c r="BI398" s="53"/>
      <c r="BV398" s="53"/>
      <c r="BX398" s="53"/>
      <c r="BY398" s="3"/>
    </row>
    <row r="399" spans="1:77" s="53" customFormat="1">
      <c r="D399" s="76"/>
      <c r="E399" s="76"/>
      <c r="F399" s="56"/>
      <c r="J399" s="56"/>
      <c r="P399" s="56"/>
      <c r="T399" s="48"/>
      <c r="U399" s="11"/>
      <c r="AC399" s="90"/>
      <c r="AD399" s="48"/>
      <c r="AI399" s="11"/>
      <c r="AJ399" s="48"/>
      <c r="AO399" s="11"/>
      <c r="BH399" s="48"/>
      <c r="BY399" s="3"/>
    </row>
    <row r="400" spans="1:77" s="53" customFormat="1">
      <c r="A400" s="11"/>
      <c r="D400" s="76"/>
      <c r="E400" s="76"/>
      <c r="F400" s="56"/>
      <c r="J400" s="56"/>
      <c r="P400" s="56"/>
      <c r="T400" s="48"/>
      <c r="AC400" s="90"/>
      <c r="AD400" s="48"/>
      <c r="AI400" s="11"/>
      <c r="AJ400" s="48"/>
      <c r="AK400" s="11"/>
      <c r="AO400" s="11"/>
      <c r="AW400" s="11"/>
      <c r="BH400" s="48"/>
      <c r="BY400" s="3"/>
    </row>
    <row r="401" spans="1:77" s="53" customFormat="1">
      <c r="D401" s="76"/>
      <c r="E401" s="76"/>
      <c r="F401" s="56"/>
      <c r="J401" s="56"/>
      <c r="P401" s="56"/>
      <c r="T401" s="11"/>
      <c r="U401" s="11"/>
      <c r="AC401" s="90"/>
      <c r="AD401" s="11"/>
      <c r="AI401" s="11"/>
      <c r="AJ401" s="48"/>
      <c r="AK401" s="11"/>
      <c r="AO401" s="11"/>
      <c r="AQ401" s="11"/>
      <c r="AU401" s="11"/>
      <c r="AV401" s="11"/>
      <c r="BH401" s="48"/>
      <c r="BY401" s="3"/>
    </row>
    <row r="402" spans="1:77">
      <c r="A402" s="53"/>
      <c r="B402" s="53"/>
      <c r="C402" s="53"/>
      <c r="D402" s="76"/>
      <c r="E402" s="76"/>
      <c r="F402" s="56"/>
      <c r="G402" s="53"/>
      <c r="H402" s="53"/>
      <c r="I402" s="53"/>
      <c r="J402" s="56"/>
      <c r="O402" s="53"/>
      <c r="Q402" s="53"/>
      <c r="R402" s="53"/>
      <c r="T402" s="48"/>
      <c r="U402" s="11"/>
      <c r="AC402" s="85"/>
      <c r="AD402" s="12"/>
      <c r="AI402" s="11"/>
      <c r="AK402" s="12"/>
      <c r="AO402" s="12"/>
      <c r="AQ402" s="12"/>
      <c r="AU402" s="12"/>
      <c r="AV402" s="12"/>
      <c r="AW402" s="53"/>
      <c r="BA402" s="53"/>
      <c r="BI402" s="53"/>
      <c r="BV402" s="53"/>
      <c r="BX402" s="53"/>
      <c r="BY402" s="3"/>
    </row>
    <row r="403" spans="1:77">
      <c r="A403" s="53"/>
      <c r="B403" s="53"/>
      <c r="C403" s="53"/>
      <c r="D403" s="76"/>
      <c r="E403" s="76"/>
      <c r="F403" s="56"/>
      <c r="G403" s="53"/>
      <c r="H403" s="53"/>
      <c r="I403" s="53"/>
      <c r="O403" s="53"/>
      <c r="Q403" s="53"/>
      <c r="T403" s="50"/>
      <c r="U403" s="11"/>
      <c r="AC403" s="88"/>
      <c r="AW403" s="53"/>
      <c r="BA403" s="53"/>
      <c r="BI403" s="53"/>
      <c r="BV403" s="53"/>
      <c r="BX403" s="53"/>
      <c r="BY403" s="3"/>
    </row>
    <row r="404" spans="1:77">
      <c r="A404" s="11"/>
      <c r="B404" s="53"/>
      <c r="C404" s="53"/>
      <c r="D404" s="76"/>
      <c r="E404" s="76"/>
      <c r="F404" s="56"/>
      <c r="G404" s="53"/>
      <c r="H404" s="53"/>
      <c r="I404" s="53"/>
      <c r="O404" s="53"/>
      <c r="Q404" s="53"/>
      <c r="T404" s="48"/>
      <c r="U404" s="12"/>
      <c r="AC404" s="85"/>
      <c r="AD404" s="12"/>
      <c r="AI404" s="12"/>
      <c r="AK404" s="12"/>
      <c r="AO404" s="12"/>
      <c r="AQ404" s="12"/>
      <c r="AU404" s="73"/>
      <c r="AV404" s="12"/>
      <c r="AW404" s="11"/>
      <c r="BA404" s="53"/>
      <c r="BI404" s="53"/>
      <c r="BX404" s="53"/>
      <c r="BY404" s="3"/>
    </row>
    <row r="405" spans="1:77">
      <c r="A405" s="53"/>
      <c r="B405" s="53"/>
      <c r="C405" s="53"/>
      <c r="D405" s="76"/>
      <c r="E405" s="76"/>
      <c r="F405" s="56"/>
      <c r="G405" s="53"/>
      <c r="H405" s="53"/>
      <c r="I405" s="53"/>
      <c r="Q405" s="53"/>
      <c r="T405" s="50"/>
      <c r="U405" s="11"/>
      <c r="AC405" s="90"/>
      <c r="AD405" s="12"/>
      <c r="AI405" s="12"/>
      <c r="AK405" s="12"/>
      <c r="AO405" s="12"/>
      <c r="AQ405" s="12"/>
      <c r="AU405" s="12"/>
      <c r="AV405" s="12"/>
      <c r="AW405" s="53"/>
      <c r="BA405" s="53"/>
      <c r="BI405" s="53"/>
      <c r="BV405" s="53"/>
      <c r="BX405" s="53"/>
      <c r="BY405" s="3"/>
    </row>
    <row r="406" spans="1:77">
      <c r="A406" s="53"/>
      <c r="B406" s="53"/>
      <c r="C406" s="53"/>
      <c r="D406" s="76"/>
      <c r="E406" s="76"/>
      <c r="F406" s="56"/>
      <c r="G406" s="53"/>
      <c r="H406" s="53"/>
      <c r="I406" s="53"/>
      <c r="O406" s="53"/>
      <c r="Q406" s="53"/>
      <c r="R406" s="53"/>
      <c r="T406" s="50"/>
      <c r="U406" s="11"/>
      <c r="AC406" s="85"/>
      <c r="AO406" s="12"/>
      <c r="AW406" s="53"/>
      <c r="BA406" s="53"/>
      <c r="BI406" s="53"/>
      <c r="BV406" s="53"/>
      <c r="BX406" s="53"/>
      <c r="BY406" s="3"/>
    </row>
    <row r="407" spans="1:77">
      <c r="A407" s="53"/>
      <c r="B407" s="53"/>
      <c r="C407" s="53"/>
      <c r="D407" s="76"/>
      <c r="E407" s="76"/>
      <c r="F407" s="56"/>
      <c r="G407" s="53"/>
      <c r="H407" s="53"/>
      <c r="I407" s="53"/>
      <c r="O407" s="53"/>
      <c r="Q407" s="53"/>
      <c r="T407" s="48"/>
      <c r="U407" s="12"/>
      <c r="AC407" s="85"/>
      <c r="AI407" s="12"/>
      <c r="AU407" s="51"/>
      <c r="AW407" s="53"/>
      <c r="BA407" s="53"/>
      <c r="BI407" s="53"/>
      <c r="BX407" s="53"/>
      <c r="BY407" s="3"/>
    </row>
    <row r="408" spans="1:77" s="53" customFormat="1">
      <c r="D408" s="76"/>
      <c r="E408" s="76"/>
      <c r="F408" s="56"/>
      <c r="J408" s="56"/>
      <c r="P408" s="56"/>
      <c r="U408" s="11"/>
      <c r="AC408" s="90"/>
      <c r="AD408" s="11"/>
      <c r="AI408" s="11"/>
      <c r="AJ408" s="48"/>
      <c r="AK408" s="11"/>
      <c r="AO408" s="11"/>
      <c r="AQ408" s="11"/>
      <c r="AU408" s="11"/>
      <c r="AV408" s="11"/>
      <c r="BH408" s="48"/>
      <c r="BY408" s="3"/>
    </row>
    <row r="409" spans="1:77">
      <c r="A409" s="53"/>
      <c r="B409" s="53"/>
      <c r="C409" s="53"/>
      <c r="D409" s="76"/>
      <c r="E409" s="76"/>
      <c r="F409" s="56"/>
      <c r="G409" s="53"/>
      <c r="H409" s="53"/>
      <c r="I409" s="53"/>
      <c r="O409" s="53"/>
      <c r="Q409" s="53"/>
      <c r="T409" s="48"/>
      <c r="U409" s="11"/>
      <c r="AC409" s="85"/>
      <c r="AD409" s="12"/>
      <c r="AI409" s="12"/>
      <c r="AK409" s="12"/>
      <c r="AO409" s="12"/>
      <c r="AQ409" s="12"/>
      <c r="AU409" s="73"/>
      <c r="AV409" s="12"/>
      <c r="AW409" s="53"/>
      <c r="BA409" s="53"/>
      <c r="BI409" s="53"/>
      <c r="BV409" s="53"/>
      <c r="BX409" s="53"/>
      <c r="BY409" s="3"/>
    </row>
    <row r="410" spans="1:77">
      <c r="A410" s="53"/>
      <c r="B410" s="53"/>
      <c r="C410" s="53"/>
      <c r="D410" s="76"/>
      <c r="E410" s="76"/>
      <c r="F410" s="56"/>
      <c r="G410" s="53"/>
      <c r="H410" s="53"/>
      <c r="I410" s="53"/>
      <c r="J410" s="56"/>
      <c r="O410" s="53"/>
      <c r="Q410" s="53"/>
      <c r="T410" s="48"/>
      <c r="U410" s="12"/>
      <c r="AC410" s="90"/>
      <c r="AD410" s="12"/>
      <c r="AI410" s="12"/>
      <c r="AK410" s="12"/>
      <c r="AO410" s="12"/>
      <c r="AQ410" s="12"/>
      <c r="AU410" s="12"/>
      <c r="AV410" s="12"/>
      <c r="AW410" s="53"/>
      <c r="BA410" s="53"/>
      <c r="BI410" s="53"/>
      <c r="BV410" s="53"/>
      <c r="BX410" s="53"/>
      <c r="BY410" s="3"/>
    </row>
    <row r="411" spans="1:77">
      <c r="A411" s="53"/>
      <c r="B411" s="53"/>
      <c r="C411" s="53"/>
      <c r="D411" s="76"/>
      <c r="E411" s="76"/>
      <c r="F411" s="56"/>
      <c r="G411" s="53"/>
      <c r="H411" s="53"/>
      <c r="I411" s="53"/>
      <c r="J411" s="56"/>
      <c r="O411" s="53"/>
      <c r="Q411" s="53"/>
      <c r="T411" s="50"/>
      <c r="U411" s="12"/>
      <c r="AC411" s="88"/>
      <c r="AI411" s="12"/>
      <c r="AU411" s="12"/>
      <c r="AW411" s="11"/>
      <c r="BA411" s="53"/>
      <c r="BI411" s="53"/>
      <c r="BV411" s="53"/>
      <c r="BX411" s="53"/>
      <c r="BY411" s="3"/>
    </row>
    <row r="412" spans="1:77" s="53" customFormat="1">
      <c r="D412" s="76"/>
      <c r="E412" s="76"/>
      <c r="F412" s="56"/>
      <c r="J412" s="56"/>
      <c r="P412" s="56"/>
      <c r="T412" s="48"/>
      <c r="U412" s="11"/>
      <c r="AC412" s="90"/>
      <c r="AD412" s="50"/>
      <c r="AI412" s="11"/>
      <c r="AJ412" s="48"/>
      <c r="AK412" s="11"/>
      <c r="AO412" s="11"/>
      <c r="AQ412" s="11"/>
      <c r="AU412" s="11"/>
      <c r="AV412" s="11"/>
      <c r="BH412" s="48"/>
      <c r="BY412" s="3"/>
    </row>
    <row r="413" spans="1:77">
      <c r="A413" s="53"/>
      <c r="B413" s="53"/>
      <c r="C413" s="53"/>
      <c r="D413" s="76"/>
      <c r="E413" s="76"/>
      <c r="F413" s="56"/>
      <c r="G413" s="53"/>
      <c r="H413" s="53"/>
      <c r="I413" s="53"/>
      <c r="O413" s="53"/>
      <c r="Q413" s="53"/>
      <c r="T413" s="48"/>
      <c r="U413" s="12"/>
      <c r="AC413" s="90"/>
      <c r="AD413" s="12"/>
      <c r="AI413" s="12"/>
      <c r="AK413" s="12"/>
      <c r="AO413" s="12"/>
      <c r="AQ413" s="12"/>
      <c r="AU413" s="12"/>
      <c r="AV413" s="12"/>
      <c r="AW413" s="53"/>
      <c r="BA413" s="53"/>
      <c r="BI413" s="53"/>
      <c r="BX413" s="53"/>
      <c r="BY413" s="3"/>
    </row>
    <row r="414" spans="1:77">
      <c r="A414" s="53"/>
      <c r="B414" s="53"/>
      <c r="C414" s="53"/>
      <c r="D414" s="76"/>
      <c r="E414" s="76"/>
      <c r="F414" s="56"/>
      <c r="G414" s="53"/>
      <c r="H414" s="53"/>
      <c r="I414" s="53"/>
      <c r="O414" s="53"/>
      <c r="Q414" s="53"/>
      <c r="T414" s="48"/>
      <c r="U414" s="12"/>
      <c r="AC414" s="90"/>
      <c r="AD414" s="12"/>
      <c r="AI414" s="12"/>
      <c r="AK414" s="12"/>
      <c r="AO414" s="12"/>
      <c r="AQ414" s="12"/>
      <c r="AU414" s="12"/>
      <c r="AV414" s="12"/>
      <c r="AW414" s="53"/>
      <c r="BA414" s="53"/>
      <c r="BI414" s="53"/>
      <c r="BX414" s="53"/>
      <c r="BY414" s="3"/>
    </row>
    <row r="415" spans="1:77" s="53" customFormat="1">
      <c r="D415" s="76"/>
      <c r="E415" s="76"/>
      <c r="F415" s="56"/>
      <c r="J415" s="56"/>
      <c r="P415" s="56"/>
      <c r="T415" s="48"/>
      <c r="AA415" s="95"/>
      <c r="AB415" s="95"/>
      <c r="AC415" s="90"/>
      <c r="AD415" s="48"/>
      <c r="AI415" s="11"/>
      <c r="AJ415" s="48"/>
      <c r="AO415" s="11"/>
      <c r="BH415" s="48"/>
      <c r="BY415" s="3"/>
    </row>
    <row r="416" spans="1:77">
      <c r="A416" s="53"/>
      <c r="B416" s="53"/>
      <c r="C416" s="53"/>
      <c r="D416" s="76"/>
      <c r="E416" s="76"/>
      <c r="F416" s="56"/>
      <c r="G416" s="53"/>
      <c r="H416" s="53"/>
      <c r="I416" s="53"/>
      <c r="J416" s="56"/>
      <c r="O416" s="53"/>
      <c r="Q416" s="53"/>
      <c r="R416" s="53"/>
      <c r="S416" s="53"/>
      <c r="T416" s="48"/>
      <c r="U416" s="12"/>
      <c r="AC416" s="90"/>
      <c r="AD416" s="12"/>
      <c r="AI416" s="12"/>
      <c r="AK416" s="12"/>
      <c r="AO416" s="12"/>
      <c r="AQ416" s="12"/>
      <c r="AU416" s="12"/>
      <c r="AV416" s="12"/>
      <c r="AW416" s="53"/>
      <c r="BA416" s="53"/>
      <c r="BI416" s="53"/>
      <c r="BV416" s="53"/>
      <c r="BX416" s="53"/>
      <c r="BY416" s="3"/>
    </row>
    <row r="417" spans="1:77">
      <c r="A417" s="53"/>
      <c r="B417" s="53"/>
      <c r="C417" s="53"/>
      <c r="D417" s="76"/>
      <c r="E417" s="76"/>
      <c r="F417" s="56"/>
      <c r="G417" s="53"/>
      <c r="H417" s="53"/>
      <c r="I417" s="53"/>
      <c r="J417" s="56"/>
      <c r="O417" s="53"/>
      <c r="Q417" s="53"/>
      <c r="R417" s="53"/>
      <c r="S417" s="53"/>
      <c r="T417" s="48"/>
      <c r="AC417" s="90"/>
      <c r="AI417" s="12"/>
      <c r="AU417" s="12"/>
      <c r="AW417" s="53"/>
      <c r="BA417" s="53"/>
      <c r="BI417" s="53"/>
      <c r="BV417" s="53"/>
      <c r="BX417" s="53"/>
      <c r="BY417" s="3"/>
    </row>
    <row r="418" spans="1:77" s="53" customFormat="1">
      <c r="D418" s="76"/>
      <c r="E418" s="76"/>
      <c r="F418" s="56"/>
      <c r="J418" s="56"/>
      <c r="P418" s="56"/>
      <c r="T418" s="48"/>
      <c r="AC418" s="90"/>
      <c r="AD418" s="50"/>
      <c r="AJ418" s="48"/>
      <c r="AK418" s="11"/>
      <c r="AQ418" s="11"/>
      <c r="AU418" s="11"/>
      <c r="AV418" s="11"/>
      <c r="BH418" s="48"/>
      <c r="BY418" s="3"/>
    </row>
    <row r="419" spans="1:77">
      <c r="A419" s="53"/>
      <c r="B419" s="53"/>
      <c r="C419" s="53"/>
      <c r="D419" s="76"/>
      <c r="E419" s="76"/>
      <c r="F419" s="56"/>
      <c r="G419" s="53"/>
      <c r="H419" s="53"/>
      <c r="I419" s="53"/>
      <c r="J419" s="56"/>
      <c r="O419" s="53"/>
      <c r="Q419" s="53"/>
      <c r="R419" s="53"/>
      <c r="T419" s="48"/>
      <c r="U419" s="12"/>
      <c r="AC419" s="90"/>
      <c r="AI419" s="53"/>
      <c r="AW419" s="53"/>
      <c r="BA419" s="53"/>
      <c r="BI419" s="53"/>
      <c r="BV419" s="53"/>
      <c r="BX419" s="53"/>
      <c r="BY419" s="3"/>
    </row>
    <row r="420" spans="1:77">
      <c r="A420" s="53"/>
      <c r="B420" s="53"/>
      <c r="C420" s="53"/>
      <c r="D420" s="76"/>
      <c r="E420" s="76"/>
      <c r="F420" s="56"/>
      <c r="G420" s="53"/>
      <c r="H420" s="53"/>
      <c r="I420" s="53"/>
      <c r="J420" s="56"/>
      <c r="O420" s="53"/>
      <c r="Q420" s="53"/>
      <c r="R420" s="53"/>
      <c r="T420" s="48"/>
      <c r="U420" s="12"/>
      <c r="AC420" s="90"/>
      <c r="AD420" s="12"/>
      <c r="AI420" s="11"/>
      <c r="AK420" s="12"/>
      <c r="AO420" s="12"/>
      <c r="AQ420" s="12"/>
      <c r="AU420" s="12"/>
      <c r="AV420" s="12"/>
      <c r="AW420" s="53"/>
      <c r="BA420" s="53"/>
      <c r="BI420" s="53"/>
      <c r="BV420" s="53"/>
      <c r="BX420" s="53"/>
      <c r="BY420" s="3"/>
    </row>
    <row r="421" spans="1:77" s="53" customFormat="1">
      <c r="D421" s="76"/>
      <c r="E421" s="76"/>
      <c r="F421" s="56"/>
      <c r="J421" s="56"/>
      <c r="P421" s="56"/>
      <c r="T421" s="48"/>
      <c r="U421" s="11"/>
      <c r="AC421" s="90"/>
      <c r="AD421" s="50"/>
      <c r="AJ421" s="48"/>
      <c r="AK421" s="11"/>
      <c r="AO421" s="11"/>
      <c r="AQ421" s="11"/>
      <c r="AU421" s="11"/>
      <c r="AV421" s="11"/>
      <c r="BH421" s="48"/>
      <c r="BY421" s="3"/>
    </row>
    <row r="422" spans="1:77">
      <c r="A422" s="53"/>
      <c r="B422" s="53"/>
      <c r="C422" s="53"/>
      <c r="D422" s="76"/>
      <c r="E422" s="76"/>
      <c r="F422" s="56"/>
      <c r="G422" s="53"/>
      <c r="H422" s="53"/>
      <c r="I422" s="53"/>
      <c r="J422" s="56"/>
      <c r="O422" s="53"/>
      <c r="Q422" s="53"/>
      <c r="T422" s="48"/>
      <c r="AC422" s="90"/>
      <c r="AQ422" s="12"/>
      <c r="AW422" s="53"/>
      <c r="AX422" s="53"/>
      <c r="AY422" s="53"/>
      <c r="BA422" s="53"/>
      <c r="BI422" s="53"/>
      <c r="BV422" s="53"/>
      <c r="BX422" s="53"/>
      <c r="BY422" s="3"/>
    </row>
    <row r="423" spans="1:77">
      <c r="A423" s="53"/>
      <c r="B423" s="53"/>
      <c r="C423" s="53"/>
      <c r="D423" s="76"/>
      <c r="E423" s="76"/>
      <c r="F423" s="56"/>
      <c r="G423" s="53"/>
      <c r="H423" s="53"/>
      <c r="I423" s="53"/>
      <c r="J423" s="56"/>
      <c r="O423" s="53"/>
      <c r="Q423" s="53"/>
      <c r="R423" s="53"/>
      <c r="T423" s="50"/>
      <c r="AC423" s="90"/>
      <c r="AI423" s="12"/>
      <c r="AW423" s="53"/>
      <c r="BA423" s="53"/>
      <c r="BI423" s="53"/>
      <c r="BV423" s="53"/>
      <c r="BX423" s="53"/>
      <c r="BY423" s="3"/>
    </row>
    <row r="424" spans="1:77">
      <c r="A424" s="53"/>
      <c r="B424" s="53"/>
      <c r="C424" s="53"/>
      <c r="D424" s="76"/>
      <c r="E424" s="76"/>
      <c r="F424" s="56"/>
      <c r="G424" s="53"/>
      <c r="H424" s="53"/>
      <c r="I424" s="53"/>
      <c r="J424" s="56"/>
      <c r="O424" s="53"/>
      <c r="Q424" s="53"/>
      <c r="R424" s="53"/>
      <c r="T424" s="48"/>
      <c r="U424" s="12"/>
      <c r="AC424" s="90"/>
      <c r="AO424" s="12"/>
      <c r="AW424" s="53"/>
      <c r="BA424" s="53"/>
      <c r="BI424" s="53"/>
      <c r="BV424" s="53"/>
      <c r="BX424" s="53"/>
      <c r="BY424" s="3"/>
    </row>
    <row r="425" spans="1:77">
      <c r="A425" s="53"/>
      <c r="B425" s="53"/>
      <c r="C425" s="53"/>
      <c r="D425" s="76"/>
      <c r="E425" s="76"/>
      <c r="F425" s="56"/>
      <c r="G425" s="53"/>
      <c r="H425" s="53"/>
      <c r="I425" s="53"/>
      <c r="J425" s="56"/>
      <c r="O425" s="53"/>
      <c r="Q425" s="53"/>
      <c r="T425" s="48"/>
      <c r="U425" s="12"/>
      <c r="AC425" s="90"/>
      <c r="AD425" s="12"/>
      <c r="AI425" s="12"/>
      <c r="AK425" s="12"/>
      <c r="AO425" s="12"/>
      <c r="AQ425" s="12"/>
      <c r="AU425" s="12"/>
      <c r="AV425" s="12"/>
      <c r="AW425" s="53"/>
      <c r="AX425" s="53"/>
      <c r="AY425" s="53"/>
      <c r="BA425" s="53"/>
      <c r="BI425" s="53"/>
      <c r="BV425" s="53"/>
      <c r="BX425" s="53"/>
      <c r="BY425" s="3"/>
    </row>
    <row r="426" spans="1:77" s="53" customFormat="1">
      <c r="D426" s="76"/>
      <c r="E426" s="76"/>
      <c r="F426" s="56"/>
      <c r="J426" s="56"/>
      <c r="O426" s="11"/>
      <c r="P426" s="56"/>
      <c r="T426" s="48"/>
      <c r="U426" s="12"/>
      <c r="AC426" s="90"/>
      <c r="AD426" s="50"/>
      <c r="AJ426" s="48"/>
      <c r="AK426" s="11"/>
      <c r="AO426" s="11"/>
      <c r="AQ426" s="11"/>
      <c r="AU426" s="11"/>
      <c r="AV426" s="11"/>
      <c r="BH426" s="48"/>
      <c r="BY426" s="3"/>
    </row>
    <row r="427" spans="1:77" s="53" customFormat="1">
      <c r="D427" s="76"/>
      <c r="E427" s="76"/>
      <c r="F427" s="56"/>
      <c r="J427" s="56"/>
      <c r="K427" s="11"/>
      <c r="L427" s="11"/>
      <c r="P427" s="56"/>
      <c r="T427" s="48"/>
      <c r="U427" s="11"/>
      <c r="V427" s="11"/>
      <c r="W427" s="11"/>
      <c r="Y427" s="11"/>
      <c r="Z427" s="11"/>
      <c r="AA427" s="11"/>
      <c r="AC427" s="90"/>
      <c r="AD427" s="50"/>
      <c r="AE427" s="11"/>
      <c r="AF427" s="11"/>
      <c r="AI427" s="11"/>
      <c r="AJ427" s="50"/>
      <c r="AK427" s="11"/>
      <c r="AL427" s="11"/>
      <c r="AP427" s="11"/>
      <c r="AQ427" s="11"/>
      <c r="AU427" s="11"/>
      <c r="AV427" s="11"/>
      <c r="BH427" s="48"/>
      <c r="BY427" s="3"/>
    </row>
    <row r="428" spans="1:77">
      <c r="A428" s="53"/>
      <c r="B428" s="53"/>
      <c r="C428" s="53"/>
      <c r="D428" s="76"/>
      <c r="E428" s="76"/>
      <c r="F428" s="56"/>
      <c r="G428" s="53"/>
      <c r="H428" s="53"/>
      <c r="I428" s="53"/>
      <c r="J428" s="56"/>
      <c r="O428" s="53"/>
      <c r="Q428" s="53"/>
      <c r="T428" s="48"/>
      <c r="AC428" s="90"/>
      <c r="AD428" s="12"/>
      <c r="AI428" s="12"/>
      <c r="AK428" s="12"/>
      <c r="AO428" s="12"/>
      <c r="AQ428" s="12"/>
      <c r="AU428" s="12"/>
      <c r="AV428" s="12"/>
      <c r="AW428" s="53"/>
      <c r="AX428" s="53"/>
      <c r="AY428" s="53"/>
      <c r="BA428" s="53"/>
      <c r="BI428" s="53"/>
      <c r="BV428" s="53"/>
      <c r="BX428" s="53"/>
      <c r="BY428" s="3"/>
    </row>
    <row r="429" spans="1:77">
      <c r="A429" s="53"/>
      <c r="B429" s="53"/>
      <c r="C429" s="53"/>
      <c r="D429" s="76"/>
      <c r="E429" s="76"/>
      <c r="F429" s="56"/>
      <c r="G429" s="53"/>
      <c r="H429" s="53"/>
      <c r="I429" s="53"/>
      <c r="J429" s="56"/>
      <c r="O429" s="53"/>
      <c r="Q429" s="53"/>
      <c r="T429" s="48"/>
      <c r="AC429" s="90"/>
      <c r="AO429" s="12"/>
      <c r="AW429" s="53"/>
      <c r="AX429" s="53"/>
      <c r="AY429" s="53"/>
      <c r="BA429" s="53"/>
      <c r="BI429" s="53"/>
      <c r="BV429" s="53"/>
      <c r="BX429" s="53"/>
      <c r="BY429" s="3"/>
    </row>
    <row r="430" spans="1:77" s="53" customFormat="1">
      <c r="D430" s="76"/>
      <c r="E430" s="76"/>
      <c r="F430" s="56"/>
      <c r="J430" s="56"/>
      <c r="P430" s="56"/>
      <c r="T430" s="48"/>
      <c r="U430" s="11"/>
      <c r="AC430" s="90"/>
      <c r="AD430" s="50"/>
      <c r="AI430" s="11"/>
      <c r="AJ430" s="48"/>
      <c r="AK430" s="11"/>
      <c r="AO430" s="11"/>
      <c r="AQ430" s="11"/>
      <c r="AU430" s="11"/>
      <c r="AV430" s="11"/>
      <c r="BH430" s="48"/>
      <c r="BY430" s="3"/>
    </row>
    <row r="431" spans="1:77">
      <c r="A431" s="53"/>
      <c r="B431" s="53"/>
      <c r="C431" s="53"/>
      <c r="D431" s="76"/>
      <c r="E431" s="76"/>
      <c r="F431" s="56"/>
      <c r="G431" s="53"/>
      <c r="H431" s="53"/>
      <c r="I431" s="53"/>
      <c r="J431" s="56"/>
      <c r="O431" s="53"/>
      <c r="Q431" s="53"/>
      <c r="R431" s="53"/>
      <c r="S431" s="53"/>
      <c r="T431" s="48"/>
      <c r="U431" s="12"/>
      <c r="AC431" s="90"/>
      <c r="AD431" s="12"/>
      <c r="AI431" s="11"/>
      <c r="AK431" s="12"/>
      <c r="AO431" s="11"/>
      <c r="AQ431" s="12"/>
      <c r="AU431" s="12"/>
      <c r="AV431" s="12"/>
      <c r="AW431" s="53"/>
      <c r="BA431" s="53"/>
      <c r="BI431" s="53"/>
      <c r="BV431" s="53"/>
      <c r="BX431" s="53"/>
      <c r="BY431" s="3"/>
    </row>
    <row r="432" spans="1:77">
      <c r="A432" s="53"/>
      <c r="B432" s="53"/>
      <c r="C432" s="53"/>
      <c r="D432" s="76"/>
      <c r="E432" s="76"/>
      <c r="F432" s="56"/>
      <c r="G432" s="53"/>
      <c r="H432" s="53"/>
      <c r="I432" s="53"/>
      <c r="J432" s="56"/>
      <c r="O432" s="53"/>
      <c r="Q432" s="53"/>
      <c r="R432" s="53"/>
      <c r="S432" s="53"/>
      <c r="T432" s="48"/>
      <c r="AC432" s="90"/>
      <c r="AD432" s="12"/>
      <c r="AI432" s="53"/>
      <c r="AK432" s="12"/>
      <c r="AO432" s="11"/>
      <c r="AQ432" s="12"/>
      <c r="AU432" s="12"/>
      <c r="AV432" s="12"/>
      <c r="AW432" s="53"/>
      <c r="BA432" s="53"/>
      <c r="BI432" s="53"/>
      <c r="BV432" s="53"/>
      <c r="BX432" s="53"/>
      <c r="BY432" s="3"/>
    </row>
    <row r="433" spans="1:77" s="53" customFormat="1">
      <c r="D433" s="76"/>
      <c r="E433" s="76"/>
      <c r="F433" s="56"/>
      <c r="J433" s="56"/>
      <c r="P433" s="71"/>
      <c r="T433" s="48"/>
      <c r="U433" s="11"/>
      <c r="AC433" s="90"/>
      <c r="AD433" s="50"/>
      <c r="AI433" s="11"/>
      <c r="AJ433" s="48"/>
      <c r="AK433" s="11"/>
      <c r="AO433" s="11"/>
      <c r="AQ433" s="11"/>
      <c r="AU433" s="11"/>
      <c r="AV433" s="11"/>
      <c r="BH433" s="48"/>
      <c r="BY433" s="3"/>
    </row>
    <row r="434" spans="1:77">
      <c r="A434" s="53"/>
      <c r="B434" s="53"/>
      <c r="C434" s="53"/>
      <c r="D434" s="76"/>
      <c r="E434" s="76"/>
      <c r="F434" s="56"/>
      <c r="G434" s="53"/>
      <c r="H434" s="53"/>
      <c r="I434" s="53"/>
      <c r="J434" s="56"/>
      <c r="O434" s="53"/>
      <c r="Q434" s="53"/>
      <c r="R434" s="53"/>
      <c r="S434" s="53"/>
      <c r="T434" s="50"/>
      <c r="AC434" s="90"/>
      <c r="AD434" s="12"/>
      <c r="AK434" s="12"/>
      <c r="AO434" s="53"/>
      <c r="AQ434" s="12"/>
      <c r="AU434" s="12"/>
      <c r="AV434" s="12"/>
      <c r="AW434" s="53"/>
      <c r="BA434" s="53"/>
      <c r="BI434" s="53"/>
      <c r="BX434" s="53"/>
      <c r="BY434" s="3"/>
    </row>
    <row r="435" spans="1:77">
      <c r="A435" s="53"/>
      <c r="B435" s="53"/>
      <c r="C435" s="53"/>
      <c r="D435" s="76"/>
      <c r="E435" s="76"/>
      <c r="F435" s="56"/>
      <c r="G435" s="53"/>
      <c r="H435" s="53"/>
      <c r="I435" s="53"/>
      <c r="J435" s="56"/>
      <c r="O435" s="53"/>
      <c r="Q435" s="53"/>
      <c r="R435" s="53"/>
      <c r="S435" s="53"/>
      <c r="T435" s="48"/>
      <c r="AC435" s="90"/>
      <c r="AI435" s="12"/>
      <c r="AO435" s="11"/>
      <c r="AW435" s="53"/>
      <c r="BA435" s="53"/>
      <c r="BI435" s="53"/>
      <c r="BX435" s="53"/>
      <c r="BY435" s="3"/>
    </row>
    <row r="436" spans="1:77" s="53" customFormat="1">
      <c r="D436" s="76"/>
      <c r="E436" s="76"/>
      <c r="F436" s="56"/>
      <c r="J436" s="56"/>
      <c r="P436" s="56"/>
      <c r="T436" s="48"/>
      <c r="U436" s="12"/>
      <c r="AC436" s="88"/>
      <c r="AD436" s="50"/>
      <c r="AI436" s="11"/>
      <c r="AJ436" s="48"/>
      <c r="AK436" s="11"/>
      <c r="AO436" s="11"/>
      <c r="AQ436" s="11"/>
      <c r="AU436" s="11"/>
      <c r="AV436" s="11"/>
      <c r="BH436" s="48"/>
      <c r="BV436"/>
      <c r="BY436" s="3"/>
    </row>
    <row r="437" spans="1:77" s="53" customFormat="1">
      <c r="D437" s="76"/>
      <c r="E437" s="76"/>
      <c r="F437" s="56"/>
      <c r="J437" s="56"/>
      <c r="P437" s="56"/>
      <c r="T437" s="50"/>
      <c r="U437" s="11"/>
      <c r="AC437" s="88"/>
      <c r="AD437" s="11"/>
      <c r="AK437" s="11"/>
      <c r="AO437" s="11"/>
      <c r="AQ437" s="11"/>
      <c r="AU437" s="11"/>
      <c r="AV437" s="11"/>
      <c r="BY437" s="3"/>
    </row>
    <row r="438" spans="1:77" s="53" customFormat="1">
      <c r="D438" s="76"/>
      <c r="E438" s="76"/>
      <c r="F438" s="56"/>
      <c r="J438" s="56"/>
      <c r="P438" s="56"/>
      <c r="T438" s="50"/>
      <c r="AC438" s="88"/>
      <c r="AD438" s="11"/>
      <c r="AK438" s="11"/>
      <c r="AO438" s="11"/>
      <c r="AQ438" s="11"/>
      <c r="AU438" s="11"/>
      <c r="AV438" s="11"/>
      <c r="BY438" s="3"/>
    </row>
    <row r="439" spans="1:77" s="53" customFormat="1">
      <c r="D439" s="76"/>
      <c r="E439" s="76"/>
      <c r="F439" s="56"/>
      <c r="J439" s="56"/>
      <c r="P439" s="56"/>
      <c r="T439" s="50"/>
      <c r="U439"/>
      <c r="AC439" s="90"/>
      <c r="AI439" s="11"/>
      <c r="AO439" s="11"/>
      <c r="AW439" s="11"/>
      <c r="BY439" s="3"/>
    </row>
    <row r="440" spans="1:77" s="53" customFormat="1">
      <c r="D440" s="76"/>
      <c r="E440" s="76"/>
      <c r="F440" s="56"/>
      <c r="J440" s="56"/>
      <c r="P440" s="56"/>
      <c r="T440" s="50"/>
      <c r="U440" s="11"/>
      <c r="AC440" s="90"/>
      <c r="AD440" s="11"/>
      <c r="AI440" s="11"/>
      <c r="AK440" s="11"/>
      <c r="AO440" s="11"/>
      <c r="AQ440" s="11"/>
      <c r="AU440" s="11"/>
      <c r="AV440" s="11"/>
      <c r="AW440" s="11"/>
      <c r="BY440" s="3"/>
    </row>
    <row r="441" spans="1:77" s="53" customFormat="1">
      <c r="D441" s="76"/>
      <c r="E441" s="76"/>
      <c r="F441" s="56"/>
      <c r="J441" s="56"/>
      <c r="P441" s="56"/>
      <c r="T441" s="48"/>
      <c r="U441" s="12"/>
      <c r="AC441" s="88"/>
      <c r="AI441" s="11"/>
      <c r="AW441" s="11"/>
      <c r="BY441" s="3"/>
    </row>
    <row r="442" spans="1:77" s="53" customFormat="1">
      <c r="D442" s="76"/>
      <c r="E442" s="76"/>
      <c r="F442" s="56"/>
      <c r="J442" s="56"/>
      <c r="P442" s="56"/>
      <c r="U442" s="11"/>
      <c r="AC442" s="90"/>
      <c r="AJ442" s="48"/>
      <c r="AO442" s="11"/>
      <c r="AU442" s="11"/>
      <c r="AW442" s="11"/>
      <c r="BH442" s="48"/>
      <c r="BY442" s="3"/>
    </row>
    <row r="443" spans="1:77" s="53" customFormat="1">
      <c r="D443" s="76"/>
      <c r="E443" s="76"/>
      <c r="F443" s="56"/>
      <c r="J443" s="56"/>
      <c r="P443" s="56"/>
      <c r="T443" s="48"/>
      <c r="U443" s="12"/>
      <c r="AC443" s="90"/>
      <c r="AD443" s="11"/>
      <c r="AI443" s="11"/>
      <c r="AK443" s="11"/>
      <c r="AO443" s="11"/>
      <c r="AQ443" s="11"/>
      <c r="AU443" s="11"/>
      <c r="AV443" s="11"/>
      <c r="BY443" s="3"/>
    </row>
    <row r="444" spans="1:77">
      <c r="A444" s="53"/>
      <c r="B444" s="53"/>
      <c r="C444" s="48"/>
      <c r="D444" s="76"/>
      <c r="E444" s="76"/>
      <c r="F444" s="56"/>
      <c r="G444" s="53"/>
      <c r="H444" s="53"/>
      <c r="I444" s="53"/>
      <c r="J444" s="56"/>
      <c r="O444" s="53"/>
      <c r="Q444" s="53"/>
      <c r="R444" s="53"/>
      <c r="T444" s="48"/>
      <c r="U444" s="12"/>
      <c r="AC444" s="90"/>
      <c r="AD444" s="12"/>
      <c r="AI444" s="12"/>
      <c r="AK444" s="12"/>
      <c r="AO444" s="12"/>
      <c r="AQ444" s="12"/>
      <c r="AU444" s="11"/>
      <c r="AV444" s="12"/>
      <c r="AW444" s="53"/>
      <c r="BA444" s="53"/>
      <c r="BI444" s="53"/>
      <c r="BV444" s="53"/>
      <c r="BX444" s="53"/>
      <c r="BY444" s="3"/>
    </row>
    <row r="445" spans="1:77">
      <c r="A445" s="53"/>
      <c r="B445" s="53"/>
      <c r="C445" s="48"/>
      <c r="D445" s="76"/>
      <c r="E445" s="76"/>
      <c r="F445" s="56"/>
      <c r="G445" s="53"/>
      <c r="H445" s="53"/>
      <c r="I445" s="53"/>
      <c r="J445" s="56"/>
      <c r="O445" s="53"/>
      <c r="Q445" s="53"/>
      <c r="R445" s="53"/>
      <c r="T445" s="48"/>
      <c r="AC445" s="90"/>
      <c r="AD445" s="12"/>
      <c r="AK445" s="12"/>
      <c r="AQ445" s="12"/>
      <c r="AU445" s="11"/>
      <c r="AV445" s="12"/>
      <c r="AW445" s="53"/>
      <c r="BA445" s="53"/>
      <c r="BI445" s="53"/>
      <c r="BV445" s="53"/>
      <c r="BX445" s="53"/>
      <c r="BY445" s="3"/>
    </row>
    <row r="446" spans="1:77" s="53" customFormat="1">
      <c r="C446" s="48"/>
      <c r="D446" s="76"/>
      <c r="E446" s="76"/>
      <c r="F446" s="56"/>
      <c r="J446" s="56"/>
      <c r="P446" s="56"/>
      <c r="T446" s="48"/>
      <c r="U446" s="11"/>
      <c r="AC446" s="88"/>
      <c r="AD446" s="50"/>
      <c r="AJ446" s="48"/>
      <c r="AK446" s="11"/>
      <c r="AO446" s="11"/>
      <c r="AQ446" s="11"/>
      <c r="AU446" s="11"/>
      <c r="AV446" s="11"/>
      <c r="BH446" s="48"/>
      <c r="BY446" s="3"/>
    </row>
    <row r="447" spans="1:77">
      <c r="A447" s="53"/>
      <c r="B447" s="53"/>
      <c r="C447" s="64"/>
      <c r="D447" s="76"/>
      <c r="E447" s="76"/>
      <c r="F447" s="56"/>
      <c r="G447" s="53"/>
      <c r="H447" s="53"/>
      <c r="I447" s="53"/>
      <c r="J447" s="56"/>
      <c r="O447" s="53"/>
      <c r="Q447" s="53"/>
      <c r="T447" s="50"/>
      <c r="U447" s="11"/>
      <c r="AC447" s="88"/>
      <c r="AD447" s="12"/>
      <c r="AI447" s="12"/>
      <c r="AK447" s="12"/>
      <c r="AO447" s="12"/>
      <c r="AQ447" s="12"/>
      <c r="AU447" s="12"/>
      <c r="AV447" s="12"/>
      <c r="AW447" s="53"/>
      <c r="AX447" s="53"/>
      <c r="AY447" s="53"/>
      <c r="AZ447" s="53"/>
      <c r="BA447" s="53"/>
      <c r="BI447" s="53"/>
      <c r="BV447" s="53"/>
      <c r="BX447" s="53"/>
      <c r="BY447" s="3"/>
    </row>
    <row r="448" spans="1:77">
      <c r="A448" s="53"/>
      <c r="B448" s="53"/>
      <c r="C448" s="64"/>
      <c r="D448" s="76"/>
      <c r="E448" s="76"/>
      <c r="F448" s="56"/>
      <c r="G448" s="53"/>
      <c r="H448" s="53"/>
      <c r="I448" s="53"/>
      <c r="J448" s="56"/>
      <c r="K448" s="53"/>
      <c r="L448" s="53"/>
      <c r="M448" s="53"/>
      <c r="N448" s="53"/>
      <c r="O448" s="53"/>
      <c r="Q448" s="53"/>
      <c r="R448" s="53"/>
      <c r="T448" s="48"/>
      <c r="AI448" s="51"/>
      <c r="AO448" s="53"/>
      <c r="AW448" s="53"/>
      <c r="BA448" s="53"/>
      <c r="BI448" s="53"/>
      <c r="BV448" s="53"/>
      <c r="BX448" s="53"/>
      <c r="BY448" s="3"/>
    </row>
    <row r="449" spans="1:77">
      <c r="A449" s="53"/>
      <c r="B449" s="53"/>
      <c r="C449" s="64"/>
      <c r="D449" s="76"/>
      <c r="E449" s="76"/>
      <c r="F449" s="56"/>
      <c r="G449" s="53"/>
      <c r="H449" s="53"/>
      <c r="I449" s="53"/>
      <c r="J449" s="56"/>
      <c r="O449" s="53"/>
      <c r="Q449" s="53"/>
      <c r="T449" s="48"/>
      <c r="U449" s="12"/>
      <c r="AC449" s="90"/>
      <c r="AI449" s="73"/>
      <c r="AU449" s="51"/>
      <c r="AW449" s="53"/>
      <c r="BA449" s="53"/>
      <c r="BI449" s="53"/>
      <c r="BV449" s="53"/>
      <c r="BX449" s="53"/>
      <c r="BY449" s="3"/>
    </row>
    <row r="450" spans="1:77" s="53" customFormat="1">
      <c r="C450" s="64"/>
      <c r="D450" s="76"/>
      <c r="E450" s="76"/>
      <c r="F450" s="56"/>
      <c r="J450" s="56"/>
      <c r="P450" s="56"/>
      <c r="T450" s="48"/>
      <c r="U450" s="11"/>
      <c r="AC450" s="90"/>
      <c r="AI450" s="11"/>
      <c r="BY450" s="3"/>
    </row>
    <row r="451" spans="1:77">
      <c r="A451" s="53"/>
      <c r="B451" s="53"/>
      <c r="C451" s="64"/>
      <c r="D451" s="76"/>
      <c r="E451" s="76"/>
      <c r="F451" s="71"/>
      <c r="G451" s="53"/>
      <c r="H451" s="53"/>
      <c r="I451" s="53"/>
      <c r="J451" s="56"/>
      <c r="O451" s="53"/>
      <c r="Q451" s="53"/>
      <c r="T451" s="50"/>
      <c r="U451" s="11"/>
      <c r="AC451" s="90"/>
      <c r="AU451" s="12"/>
      <c r="AW451" s="11"/>
      <c r="AX451" s="53"/>
      <c r="AY451" s="53"/>
      <c r="AZ451" s="53"/>
      <c r="BA451" s="53"/>
      <c r="BI451" s="53"/>
      <c r="BV451" s="11"/>
      <c r="BX451" s="53"/>
      <c r="BY451" s="3"/>
    </row>
    <row r="452" spans="1:77">
      <c r="A452" s="53"/>
      <c r="B452" s="53"/>
      <c r="C452" s="64"/>
      <c r="D452" s="76"/>
      <c r="E452" s="76"/>
      <c r="F452" s="56"/>
      <c r="G452" s="53"/>
      <c r="H452" s="53"/>
      <c r="I452" s="53"/>
      <c r="J452" s="56"/>
      <c r="K452" s="53"/>
      <c r="L452" s="53"/>
      <c r="M452" s="53"/>
      <c r="N452" s="53"/>
      <c r="O452" s="53"/>
      <c r="Q452" s="53"/>
      <c r="R452" s="53"/>
      <c r="T452" s="50"/>
      <c r="U452" s="12"/>
      <c r="AC452" s="85"/>
      <c r="AD452" s="12"/>
      <c r="AI452" s="51"/>
      <c r="AK452" s="12"/>
      <c r="AO452" s="53"/>
      <c r="AQ452" s="12"/>
      <c r="AU452" s="12"/>
      <c r="AV452" s="12"/>
      <c r="AW452" s="53"/>
      <c r="BA452" s="53"/>
      <c r="BI452" s="53"/>
      <c r="BV452" s="53"/>
      <c r="BX452" s="53"/>
      <c r="BY452" s="3"/>
    </row>
    <row r="453" spans="1:77">
      <c r="A453" s="53"/>
      <c r="B453" s="53"/>
      <c r="C453" s="64"/>
      <c r="D453" s="76"/>
      <c r="E453" s="76"/>
      <c r="F453" s="56"/>
      <c r="G453" s="53"/>
      <c r="H453" s="53"/>
      <c r="I453" s="53"/>
      <c r="J453" s="56"/>
      <c r="O453" s="53"/>
      <c r="Q453" s="53"/>
      <c r="T453" s="48"/>
      <c r="U453" s="12"/>
      <c r="AC453" s="90"/>
      <c r="AD453" s="12"/>
      <c r="AI453" s="73"/>
      <c r="AK453" s="12"/>
      <c r="AO453" s="12"/>
      <c r="AQ453" s="12"/>
      <c r="AU453" s="73"/>
      <c r="AV453" s="12"/>
      <c r="AW453" s="53"/>
      <c r="BA453" s="53"/>
      <c r="BI453" s="53"/>
      <c r="BV453" s="53"/>
      <c r="BX453" s="53"/>
      <c r="BY453" s="3"/>
    </row>
    <row r="454" spans="1:77">
      <c r="A454" s="53"/>
      <c r="B454" s="53"/>
      <c r="C454" s="64"/>
      <c r="D454" s="76"/>
      <c r="E454" s="76"/>
      <c r="F454" s="56"/>
      <c r="G454" s="53"/>
      <c r="H454" s="53"/>
      <c r="I454" s="53"/>
      <c r="J454" s="56"/>
      <c r="O454" s="53"/>
      <c r="Q454" s="53"/>
      <c r="R454" s="53"/>
      <c r="T454" s="48"/>
      <c r="U454" s="11"/>
      <c r="AC454" s="90"/>
      <c r="AD454" s="12"/>
      <c r="AK454" s="12"/>
      <c r="AO454" s="12"/>
      <c r="AQ454" s="12"/>
      <c r="AU454" s="12"/>
      <c r="AV454" s="12"/>
      <c r="AW454" s="53"/>
      <c r="AX454" s="53"/>
      <c r="AY454" s="53"/>
      <c r="AZ454" s="53"/>
      <c r="BA454" s="53"/>
      <c r="BI454" s="53"/>
      <c r="BV454" s="53"/>
      <c r="BX454" s="53"/>
      <c r="BY454" s="3"/>
    </row>
    <row r="455" spans="1:77">
      <c r="A455" s="53"/>
      <c r="B455" s="53"/>
      <c r="C455" s="64"/>
      <c r="D455" s="76"/>
      <c r="E455" s="76"/>
      <c r="F455" s="56"/>
      <c r="G455" s="53"/>
      <c r="H455" s="53"/>
      <c r="I455" s="53"/>
      <c r="J455" s="56"/>
      <c r="O455" s="53"/>
      <c r="Q455" s="53"/>
      <c r="R455" s="53"/>
      <c r="T455" s="48"/>
      <c r="AC455" s="85"/>
      <c r="AD455" s="12"/>
      <c r="AI455" s="11"/>
      <c r="AK455" s="12"/>
      <c r="AO455" s="12"/>
      <c r="AQ455" s="12"/>
      <c r="AU455" s="12"/>
      <c r="AV455" s="12"/>
      <c r="AW455" s="53"/>
      <c r="BA455" s="53"/>
      <c r="BI455" s="53"/>
      <c r="BV455" s="53"/>
      <c r="BX455" s="53"/>
      <c r="BY455" s="3"/>
    </row>
    <row r="456" spans="1:77" s="53" customFormat="1">
      <c r="C456" s="64"/>
      <c r="D456" s="76"/>
      <c r="E456" s="76"/>
      <c r="F456" s="56"/>
      <c r="J456" s="56"/>
      <c r="P456" s="56"/>
      <c r="T456" s="48"/>
      <c r="U456" s="11"/>
      <c r="AC456" s="90"/>
      <c r="AD456" s="48"/>
      <c r="AI456" s="51"/>
      <c r="AJ456" s="48"/>
      <c r="BH456" s="48"/>
      <c r="BY456" s="3"/>
    </row>
    <row r="457" spans="1:77" s="53" customFormat="1">
      <c r="C457" s="64"/>
      <c r="D457" s="76"/>
      <c r="E457" s="76"/>
      <c r="F457" s="56"/>
      <c r="J457" s="56"/>
      <c r="P457" s="56"/>
      <c r="T457" s="48"/>
      <c r="U457" s="11"/>
      <c r="AC457" s="90"/>
      <c r="AD457" s="50"/>
      <c r="AI457" s="73"/>
      <c r="AJ457" s="48"/>
      <c r="AK457" s="11"/>
      <c r="AO457" s="11"/>
      <c r="AQ457" s="11"/>
      <c r="AU457" s="73"/>
      <c r="AV457" s="11"/>
      <c r="BH457" s="48"/>
      <c r="BY457" s="3"/>
    </row>
    <row r="458" spans="1:77" s="53" customFormat="1">
      <c r="C458" s="64"/>
      <c r="D458" s="76"/>
      <c r="E458" s="76"/>
      <c r="F458" s="56"/>
      <c r="J458" s="56"/>
      <c r="P458" s="56"/>
      <c r="T458" s="48"/>
      <c r="AC458" s="90"/>
      <c r="AD458" s="11"/>
      <c r="AJ458" s="48"/>
      <c r="AK458" s="11"/>
      <c r="AQ458" s="11"/>
      <c r="AV458" s="11"/>
      <c r="AW458" s="11"/>
      <c r="BH458" s="48"/>
      <c r="BY458" s="3"/>
    </row>
    <row r="459" spans="1:77" s="53" customFormat="1">
      <c r="C459" s="64"/>
      <c r="D459" s="76"/>
      <c r="E459" s="76"/>
      <c r="F459" s="56"/>
      <c r="J459" s="56"/>
      <c r="P459" s="56"/>
      <c r="T459" s="48"/>
      <c r="U459" s="11"/>
      <c r="AC459" s="90"/>
      <c r="AD459" s="50"/>
      <c r="AJ459" s="48"/>
      <c r="AK459" s="11"/>
      <c r="AO459" s="11"/>
      <c r="AQ459" s="11"/>
      <c r="AU459" s="11"/>
      <c r="AV459" s="11"/>
      <c r="AW459" s="11"/>
      <c r="BH459" s="48"/>
      <c r="BY459" s="3"/>
    </row>
    <row r="460" spans="1:77">
      <c r="A460" s="53"/>
      <c r="B460" s="53"/>
      <c r="C460" s="53"/>
      <c r="D460" s="76"/>
      <c r="E460" s="76"/>
      <c r="F460" s="56"/>
      <c r="G460" s="53"/>
      <c r="H460" s="53"/>
      <c r="I460" s="53"/>
      <c r="J460" s="56"/>
      <c r="O460" s="53"/>
      <c r="Q460" s="53"/>
      <c r="R460" s="53"/>
      <c r="T460" s="48"/>
      <c r="AC460" s="90"/>
      <c r="AD460" s="12"/>
      <c r="AI460" s="12"/>
      <c r="AK460" s="12"/>
      <c r="AO460" s="11"/>
      <c r="AQ460" s="12"/>
      <c r="AU460" s="12"/>
      <c r="AV460" s="12"/>
      <c r="AW460" s="11"/>
      <c r="AZ460" s="53"/>
      <c r="BA460" s="53"/>
      <c r="BI460" s="53"/>
      <c r="BV460" s="53"/>
      <c r="BX460" s="53"/>
      <c r="BY460" s="3"/>
    </row>
    <row r="461" spans="1:77">
      <c r="A461" s="53"/>
      <c r="B461" s="53"/>
      <c r="C461" s="53"/>
      <c r="D461" s="76"/>
      <c r="E461" s="76"/>
      <c r="F461" s="56"/>
      <c r="G461" s="53"/>
      <c r="H461" s="53"/>
      <c r="I461" s="53"/>
      <c r="J461" s="56"/>
      <c r="O461" s="53"/>
      <c r="Q461" s="53"/>
      <c r="T461" s="48"/>
      <c r="U461" s="12"/>
      <c r="AC461" s="88"/>
      <c r="AD461" s="12"/>
      <c r="AI461" s="12"/>
      <c r="AK461" s="12"/>
      <c r="AO461" s="12"/>
      <c r="AQ461" s="12"/>
      <c r="AU461" s="12"/>
      <c r="AV461" s="12"/>
      <c r="AW461" s="11"/>
      <c r="AX461" s="53"/>
      <c r="AY461" s="53"/>
      <c r="BA461" s="53"/>
      <c r="BI461" s="53"/>
      <c r="BV461" s="53"/>
      <c r="BX461" s="53"/>
      <c r="BY461" s="3"/>
    </row>
    <row r="462" spans="1:77">
      <c r="A462" s="53"/>
      <c r="B462" s="53"/>
      <c r="C462" s="53"/>
      <c r="D462" s="76"/>
      <c r="E462" s="76"/>
      <c r="F462" s="56"/>
      <c r="G462" s="53"/>
      <c r="H462" s="53"/>
      <c r="I462" s="53"/>
      <c r="J462" s="56"/>
      <c r="O462" s="53"/>
      <c r="Q462" s="53"/>
      <c r="R462" s="53"/>
      <c r="T462" s="50"/>
      <c r="AC462" s="90"/>
      <c r="AD462" s="12"/>
      <c r="AQ462" s="12"/>
      <c r="AV462" s="12"/>
      <c r="AW462" s="11"/>
      <c r="BA462" s="53"/>
      <c r="BI462" s="53"/>
      <c r="BV462" s="53"/>
      <c r="BX462" s="53"/>
      <c r="BY462" s="3"/>
    </row>
    <row r="463" spans="1:77">
      <c r="A463" s="53"/>
      <c r="B463" s="53"/>
      <c r="C463" s="53"/>
      <c r="D463" s="76"/>
      <c r="E463" s="76"/>
      <c r="F463" s="56"/>
      <c r="G463" s="53"/>
      <c r="H463" s="53"/>
      <c r="I463" s="53"/>
      <c r="J463" s="56"/>
      <c r="O463" s="53"/>
      <c r="Q463" s="53"/>
      <c r="R463" s="53"/>
      <c r="T463" s="48"/>
      <c r="AC463" s="90"/>
      <c r="AD463" s="12"/>
      <c r="AK463" s="12"/>
      <c r="AO463" s="11"/>
      <c r="AQ463" s="12"/>
      <c r="AU463" s="12"/>
      <c r="AV463" s="12"/>
      <c r="AW463" s="11"/>
      <c r="AZ463" s="53"/>
      <c r="BA463" s="53"/>
      <c r="BI463" s="53"/>
      <c r="BV463" s="53"/>
      <c r="BX463" s="53"/>
      <c r="BY463" s="3"/>
    </row>
    <row r="464" spans="1:77">
      <c r="A464" s="53"/>
      <c r="B464" s="53"/>
      <c r="C464" s="53"/>
      <c r="D464" s="76"/>
      <c r="E464" s="76"/>
      <c r="F464" s="56"/>
      <c r="G464" s="53"/>
      <c r="H464" s="53"/>
      <c r="I464" s="53"/>
      <c r="J464" s="56"/>
      <c r="O464" s="53"/>
      <c r="Q464" s="53"/>
      <c r="R464" s="53"/>
      <c r="T464" s="48"/>
      <c r="U464" s="12"/>
      <c r="AC464" s="88"/>
      <c r="AD464" s="12"/>
      <c r="AI464" s="12"/>
      <c r="AK464" s="12"/>
      <c r="AO464" s="12"/>
      <c r="AQ464" s="12"/>
      <c r="AU464" s="12"/>
      <c r="AV464" s="12"/>
      <c r="AW464" s="11"/>
      <c r="BA464" s="53"/>
      <c r="BI464" s="53"/>
      <c r="BV464" s="53"/>
      <c r="BX464" s="53"/>
      <c r="BY464" s="3"/>
    </row>
    <row r="465" spans="1:77">
      <c r="A465" s="53"/>
      <c r="B465" s="53"/>
      <c r="C465" s="53"/>
      <c r="D465" s="76"/>
      <c r="E465" s="76"/>
      <c r="F465" s="56"/>
      <c r="G465" s="53"/>
      <c r="H465" s="53"/>
      <c r="I465" s="53"/>
      <c r="J465" s="56"/>
      <c r="O465" s="53"/>
      <c r="Q465" s="53"/>
      <c r="T465" s="48"/>
      <c r="U465" s="12"/>
      <c r="AC465" s="88"/>
      <c r="AO465" s="12"/>
      <c r="AU465" s="12"/>
      <c r="AW465" s="11"/>
      <c r="AX465" s="53"/>
      <c r="AY465" s="53"/>
      <c r="BA465" s="53"/>
      <c r="BI465" s="53"/>
      <c r="BV465" s="53"/>
      <c r="BX465" s="53"/>
      <c r="BY465" s="3"/>
    </row>
    <row r="466" spans="1:77" s="53" customFormat="1">
      <c r="D466" s="76"/>
      <c r="E466" s="76"/>
      <c r="F466" s="56"/>
      <c r="J466" s="56"/>
      <c r="P466" s="56"/>
      <c r="T466" s="48"/>
      <c r="AC466" s="90"/>
      <c r="AD466" s="48"/>
      <c r="AI466" s="11"/>
      <c r="AJ466" s="48"/>
      <c r="AW466" s="11"/>
      <c r="BH466" s="48"/>
      <c r="BY466" s="3"/>
    </row>
    <row r="467" spans="1:77" s="53" customFormat="1">
      <c r="A467" s="11"/>
      <c r="D467" s="76"/>
      <c r="E467" s="76"/>
      <c r="F467" s="56"/>
      <c r="J467" s="56"/>
      <c r="P467" s="56"/>
      <c r="T467" s="48"/>
      <c r="U467" s="12"/>
      <c r="AC467" s="88"/>
      <c r="AD467" s="50"/>
      <c r="AJ467" s="48"/>
      <c r="AK467" s="11"/>
      <c r="AO467" s="11"/>
      <c r="AQ467" s="11"/>
      <c r="AU467" s="11"/>
      <c r="AV467" s="11"/>
      <c r="AW467" s="11"/>
      <c r="BH467" s="48"/>
      <c r="BY467" s="3"/>
    </row>
    <row r="468" spans="1:77" s="53" customFormat="1">
      <c r="D468" s="76"/>
      <c r="E468" s="76"/>
      <c r="F468" s="56"/>
      <c r="J468" s="56"/>
      <c r="P468" s="56"/>
      <c r="T468" s="50"/>
      <c r="U468" s="11"/>
      <c r="AC468" s="90"/>
      <c r="AD468" s="50"/>
      <c r="AJ468" s="48"/>
      <c r="AK468" s="11"/>
      <c r="AO468" s="11"/>
      <c r="AQ468" s="11"/>
      <c r="AU468" s="11"/>
      <c r="AV468" s="11"/>
      <c r="AW468" s="11"/>
      <c r="BH468" s="48"/>
      <c r="BY468" s="3"/>
    </row>
    <row r="469" spans="1:77">
      <c r="A469" s="53"/>
      <c r="B469" s="53"/>
      <c r="C469" s="53"/>
      <c r="D469" s="76"/>
      <c r="E469" s="76"/>
      <c r="F469" s="56"/>
      <c r="G469" s="53"/>
      <c r="H469" s="53"/>
      <c r="I469" s="53"/>
      <c r="J469" s="56"/>
      <c r="O469" s="53"/>
      <c r="Q469" s="53"/>
      <c r="T469" s="48"/>
      <c r="U469" s="12"/>
      <c r="AC469" s="85"/>
      <c r="AD469" s="12"/>
      <c r="AI469" s="53"/>
      <c r="AK469" s="12"/>
      <c r="AO469" s="12"/>
      <c r="AQ469" s="12"/>
      <c r="AU469" s="12"/>
      <c r="AV469" s="12"/>
      <c r="AW469" s="53"/>
      <c r="BA469" s="53"/>
      <c r="BI469" s="53"/>
      <c r="BV469" s="53"/>
      <c r="BX469" s="53"/>
      <c r="BY469" s="3"/>
    </row>
    <row r="470" spans="1:77">
      <c r="A470" s="53"/>
      <c r="B470" s="53"/>
      <c r="C470" s="53"/>
      <c r="D470" s="76"/>
      <c r="E470" s="76"/>
      <c r="F470" s="56"/>
      <c r="G470" s="53"/>
      <c r="H470" s="53"/>
      <c r="I470" s="53"/>
      <c r="J470" s="56"/>
      <c r="O470" s="53"/>
      <c r="Q470" s="53"/>
      <c r="T470" s="48"/>
      <c r="U470" s="12"/>
      <c r="AC470" s="88"/>
      <c r="AD470" s="12"/>
      <c r="AI470" s="11"/>
      <c r="AK470" s="12"/>
      <c r="AO470" s="12"/>
      <c r="AQ470" s="12"/>
      <c r="AU470" s="12"/>
      <c r="AV470" s="12"/>
      <c r="AW470" s="11"/>
      <c r="BA470" s="53"/>
      <c r="BI470" s="53"/>
      <c r="BX470" s="53"/>
      <c r="BY470" s="3"/>
    </row>
    <row r="471" spans="1:77">
      <c r="A471" s="53"/>
      <c r="B471" s="53"/>
      <c r="C471" s="53"/>
      <c r="D471" s="76"/>
      <c r="E471" s="76"/>
      <c r="F471" s="56"/>
      <c r="G471" s="53"/>
      <c r="H471" s="53"/>
      <c r="I471" s="53"/>
      <c r="J471" s="56"/>
      <c r="O471" s="53"/>
      <c r="Q471" s="53"/>
      <c r="T471" s="48"/>
      <c r="AC471" s="85"/>
      <c r="AD471" s="12"/>
      <c r="AI471" s="11"/>
      <c r="AK471" s="12"/>
      <c r="AO471" s="12"/>
      <c r="AQ471" s="12"/>
      <c r="AU471" s="12"/>
      <c r="AV471" s="12"/>
      <c r="AW471" s="53"/>
      <c r="BA471" s="53"/>
      <c r="BI471" s="53"/>
      <c r="BX471" s="53"/>
      <c r="BY471" s="3"/>
    </row>
    <row r="472" spans="1:77">
      <c r="A472" s="53"/>
      <c r="B472" s="53"/>
      <c r="C472" s="53"/>
      <c r="D472" s="76"/>
      <c r="E472" s="76"/>
      <c r="F472" s="56"/>
      <c r="G472" s="53"/>
      <c r="H472" s="53"/>
      <c r="I472" s="53"/>
      <c r="J472" s="56"/>
      <c r="O472" s="53"/>
      <c r="Q472" s="53"/>
      <c r="T472" s="48"/>
      <c r="AC472" s="85"/>
      <c r="AD472" s="12"/>
      <c r="AI472" s="11"/>
      <c r="AK472" s="12"/>
      <c r="AO472" s="12"/>
      <c r="AQ472" s="12"/>
      <c r="AU472" s="12"/>
      <c r="AV472" s="12"/>
      <c r="AW472" s="53"/>
      <c r="BA472" s="53"/>
      <c r="BI472" s="53"/>
      <c r="BV472" s="53"/>
      <c r="BX472" s="53"/>
      <c r="BY472" s="3"/>
    </row>
    <row r="473" spans="1:77">
      <c r="A473" s="53"/>
      <c r="B473" s="53"/>
      <c r="C473" s="53"/>
      <c r="D473" s="76"/>
      <c r="E473" s="76"/>
      <c r="F473" s="56"/>
      <c r="G473" s="53"/>
      <c r="H473" s="53"/>
      <c r="I473" s="53"/>
      <c r="J473" s="56"/>
      <c r="O473" s="53"/>
      <c r="Q473" s="53"/>
      <c r="T473" s="48"/>
      <c r="U473" s="12"/>
      <c r="AC473" s="90"/>
      <c r="AI473" s="53"/>
      <c r="AW473" s="53"/>
      <c r="BA473" s="53"/>
      <c r="BI473" s="53"/>
      <c r="BX473" s="53"/>
      <c r="BY473" s="3"/>
    </row>
    <row r="474" spans="1:77">
      <c r="A474" s="53"/>
      <c r="B474" s="53"/>
      <c r="C474" s="53"/>
      <c r="D474" s="76"/>
      <c r="E474" s="76"/>
      <c r="F474" s="56"/>
      <c r="G474" s="53"/>
      <c r="H474" s="53"/>
      <c r="I474" s="53"/>
      <c r="J474" s="56"/>
      <c r="O474" s="53"/>
      <c r="Q474" s="53"/>
      <c r="T474" s="48"/>
      <c r="U474" s="12"/>
      <c r="AC474" s="85"/>
      <c r="AD474" s="12"/>
      <c r="AI474" s="11"/>
      <c r="AK474" s="12"/>
      <c r="AO474" s="12"/>
      <c r="AQ474" s="12"/>
      <c r="AU474" s="12"/>
      <c r="AV474" s="12"/>
      <c r="AW474" s="53"/>
      <c r="BA474" s="53"/>
      <c r="BI474" s="53"/>
      <c r="BX474" s="53"/>
      <c r="BY474" s="3"/>
    </row>
    <row r="475" spans="1:77" s="53" customFormat="1">
      <c r="D475" s="76"/>
      <c r="E475" s="76"/>
      <c r="F475" s="56"/>
      <c r="J475" s="56"/>
      <c r="P475" s="56"/>
      <c r="T475" s="48"/>
      <c r="U475" s="11"/>
      <c r="AC475" s="90"/>
      <c r="AD475" s="50"/>
      <c r="AI475" s="11"/>
      <c r="AJ475" s="48"/>
      <c r="AK475" s="11"/>
      <c r="AO475" s="11"/>
      <c r="AQ475" s="11"/>
      <c r="AU475" s="11"/>
      <c r="AV475" s="11"/>
      <c r="BH475" s="48"/>
      <c r="BY475" s="3"/>
    </row>
    <row r="476" spans="1:77" s="53" customFormat="1">
      <c r="D476" s="76"/>
      <c r="E476" s="76"/>
      <c r="F476" s="56"/>
      <c r="J476" s="56"/>
      <c r="P476" s="56"/>
      <c r="T476" s="48"/>
      <c r="U476" s="11"/>
      <c r="AC476" s="90"/>
      <c r="AD476" s="50"/>
      <c r="AI476" s="11"/>
      <c r="AJ476" s="48"/>
      <c r="AK476" s="11"/>
      <c r="AO476" s="11"/>
      <c r="AQ476" s="11"/>
      <c r="AU476" s="11"/>
      <c r="AV476" s="11"/>
      <c r="BH476" s="48"/>
      <c r="BY476" s="3"/>
    </row>
    <row r="477" spans="1:77" s="53" customFormat="1">
      <c r="D477" s="76"/>
      <c r="E477" s="76"/>
      <c r="F477" s="56"/>
      <c r="J477" s="56"/>
      <c r="P477" s="56"/>
      <c r="T477" s="48"/>
      <c r="U477" s="11"/>
      <c r="AC477" s="90"/>
      <c r="AD477" s="50"/>
      <c r="AJ477" s="48"/>
      <c r="AK477" s="11"/>
      <c r="AO477" s="11"/>
      <c r="AQ477" s="11"/>
      <c r="AU477" s="11"/>
      <c r="AV477" s="11"/>
      <c r="BH477" s="48"/>
      <c r="BY477" s="3"/>
    </row>
    <row r="478" spans="1:77">
      <c r="A478" s="111"/>
      <c r="B478" s="53"/>
      <c r="C478" s="53"/>
      <c r="D478" s="76"/>
      <c r="E478" s="76"/>
      <c r="F478" s="56"/>
      <c r="G478" s="53"/>
      <c r="H478" s="53"/>
      <c r="I478" s="53"/>
      <c r="J478" s="56"/>
      <c r="O478" s="53"/>
      <c r="Q478" s="53"/>
      <c r="T478" s="48"/>
      <c r="U478" s="12"/>
      <c r="AD478" s="12"/>
      <c r="AI478" s="12"/>
      <c r="AK478" s="12"/>
      <c r="AO478" s="12"/>
      <c r="AQ478" s="12"/>
      <c r="AU478" s="11"/>
      <c r="AV478" s="12"/>
      <c r="AW478" s="53"/>
      <c r="BA478" s="53"/>
      <c r="BI478" s="53"/>
      <c r="BV478" s="53"/>
      <c r="BX478" s="53"/>
      <c r="BY478" s="3"/>
    </row>
    <row r="479" spans="1:77">
      <c r="A479" s="111"/>
      <c r="B479" s="53"/>
      <c r="C479" s="53"/>
      <c r="D479" s="76"/>
      <c r="E479" s="76"/>
      <c r="F479" s="56"/>
      <c r="G479" s="53"/>
      <c r="H479" s="53"/>
      <c r="I479" s="53"/>
      <c r="J479" s="56"/>
      <c r="O479" s="53"/>
      <c r="Q479" s="53"/>
      <c r="T479" s="50"/>
      <c r="U479" s="12"/>
      <c r="AC479" s="90"/>
      <c r="AD479" s="12"/>
      <c r="AI479" s="12"/>
      <c r="AK479" s="12"/>
      <c r="AO479" s="12"/>
      <c r="AQ479" s="12"/>
      <c r="AU479" s="12"/>
      <c r="AV479" s="12"/>
      <c r="AW479" s="53"/>
      <c r="BA479" s="53"/>
      <c r="BI479" s="53"/>
      <c r="BV479" s="53"/>
      <c r="BX479" s="53"/>
      <c r="BY479" s="3"/>
    </row>
    <row r="480" spans="1:77">
      <c r="A480" s="111"/>
      <c r="B480" s="53"/>
      <c r="C480" s="53"/>
      <c r="D480" s="76"/>
      <c r="E480" s="76"/>
      <c r="F480" s="56"/>
      <c r="G480" s="53"/>
      <c r="H480" s="53"/>
      <c r="I480" s="53"/>
      <c r="J480" s="56"/>
      <c r="O480" s="53"/>
      <c r="Q480" s="53"/>
      <c r="T480" s="48"/>
      <c r="AC480" s="85"/>
      <c r="AU480" s="53"/>
      <c r="AW480" s="53"/>
      <c r="BA480" s="53"/>
      <c r="BI480" s="53"/>
      <c r="BV480" s="53"/>
      <c r="BX480" s="53"/>
      <c r="BY480" s="3"/>
    </row>
    <row r="481" spans="1:77">
      <c r="A481" s="111"/>
      <c r="B481" s="53"/>
      <c r="C481" s="53"/>
      <c r="D481" s="76"/>
      <c r="E481" s="76"/>
      <c r="F481" s="56"/>
      <c r="G481" s="53"/>
      <c r="H481" s="53"/>
      <c r="I481" s="53"/>
      <c r="J481" s="56"/>
      <c r="O481" s="53"/>
      <c r="Q481" s="53"/>
      <c r="T481" s="48"/>
      <c r="U481" s="12"/>
      <c r="AC481" s="90"/>
      <c r="AO481" s="12"/>
      <c r="AW481" s="53"/>
      <c r="BA481" s="53"/>
      <c r="BI481" s="53"/>
      <c r="BV481" s="53"/>
      <c r="BX481" s="53"/>
      <c r="BY481" s="3"/>
    </row>
    <row r="482" spans="1:77" s="53" customFormat="1">
      <c r="A482" s="111"/>
      <c r="D482" s="76"/>
      <c r="E482" s="76"/>
      <c r="F482" s="56"/>
      <c r="J482" s="56"/>
      <c r="P482" s="56"/>
      <c r="T482" s="48"/>
      <c r="AC482" s="90"/>
      <c r="AD482" s="50"/>
      <c r="AI482" s="11"/>
      <c r="AJ482" s="48"/>
      <c r="AK482" s="11"/>
      <c r="AO482" s="11"/>
      <c r="AQ482" s="11"/>
      <c r="AU482" s="11"/>
      <c r="AV482" s="11"/>
      <c r="BH482" s="48"/>
      <c r="BY482" s="3"/>
    </row>
    <row r="483" spans="1:77" s="53" customFormat="1">
      <c r="A483" s="111"/>
      <c r="D483" s="76"/>
      <c r="E483" s="76"/>
      <c r="F483" s="56"/>
      <c r="J483" s="56"/>
      <c r="P483" s="56"/>
      <c r="T483" s="48"/>
      <c r="U483" s="12"/>
      <c r="AC483" s="90"/>
      <c r="AD483" s="48"/>
      <c r="AI483" s="11"/>
      <c r="AJ483" s="48"/>
      <c r="BH483" s="48"/>
      <c r="BY483" s="3"/>
    </row>
    <row r="484" spans="1:77">
      <c r="A484" s="53"/>
      <c r="B484" s="53"/>
      <c r="C484" s="53"/>
      <c r="D484" s="76"/>
      <c r="E484" s="76"/>
      <c r="F484" s="56"/>
      <c r="G484" s="53"/>
      <c r="H484" s="53"/>
      <c r="I484" s="53"/>
      <c r="J484" s="56"/>
      <c r="O484" s="53"/>
      <c r="Q484" s="53"/>
      <c r="T484" s="50"/>
      <c r="U484" s="12"/>
      <c r="AC484" s="90"/>
      <c r="AD484" s="12"/>
      <c r="AK484" s="12"/>
      <c r="AQ484" s="12"/>
      <c r="AU484" s="12"/>
      <c r="AV484" s="12"/>
      <c r="AW484" s="53"/>
      <c r="BA484" s="53"/>
      <c r="BI484" s="53"/>
      <c r="BX484" s="53"/>
      <c r="BY484" s="3"/>
    </row>
    <row r="485" spans="1:77">
      <c r="A485" s="11"/>
      <c r="B485" s="53"/>
      <c r="C485" s="53"/>
      <c r="D485" s="76"/>
      <c r="E485" s="76"/>
      <c r="F485" s="56"/>
      <c r="G485" s="53"/>
      <c r="H485" s="53"/>
      <c r="I485" s="53"/>
      <c r="J485" s="56"/>
      <c r="O485" s="53"/>
      <c r="Q485" s="53"/>
      <c r="T485" s="48"/>
      <c r="U485" s="12"/>
      <c r="AC485" s="88"/>
      <c r="AI485" s="12"/>
      <c r="AO485" s="12"/>
      <c r="AW485" s="53"/>
      <c r="BA485" s="53"/>
      <c r="BI485" s="53"/>
      <c r="BX485" s="53"/>
      <c r="BY485" s="3"/>
    </row>
    <row r="486" spans="1:77" s="53" customFormat="1">
      <c r="D486" s="76"/>
      <c r="E486" s="76"/>
      <c r="F486" s="56"/>
      <c r="J486" s="56"/>
      <c r="P486" s="56"/>
      <c r="T486" s="48"/>
      <c r="U486"/>
      <c r="AC486" s="90"/>
      <c r="AD486" s="48"/>
      <c r="AI486" s="11"/>
      <c r="AJ486" s="48"/>
      <c r="AO486" s="11"/>
      <c r="BH486" s="48"/>
      <c r="BV486"/>
      <c r="BY486" s="3"/>
    </row>
    <row r="487" spans="1:77">
      <c r="A487" s="53"/>
      <c r="B487" s="53"/>
      <c r="C487" s="53"/>
      <c r="D487" s="76"/>
      <c r="E487" s="76"/>
      <c r="F487" s="56"/>
      <c r="G487" s="53"/>
      <c r="H487" s="53"/>
      <c r="I487" s="53"/>
      <c r="J487" s="56"/>
      <c r="O487" s="53"/>
      <c r="Q487" s="53"/>
      <c r="T487" s="50"/>
      <c r="U487" s="12"/>
      <c r="AC487" s="90"/>
      <c r="AD487" s="12"/>
      <c r="AI487" s="12"/>
      <c r="AK487" s="12"/>
      <c r="AO487" s="12"/>
      <c r="AQ487" s="12"/>
      <c r="AU487" s="12"/>
      <c r="AV487" s="12"/>
      <c r="AW487" s="53"/>
      <c r="BA487" s="53"/>
      <c r="BI487" s="53"/>
      <c r="BX487" s="53"/>
      <c r="BY487" s="3"/>
    </row>
    <row r="488" spans="1:77">
      <c r="A488" s="53"/>
      <c r="B488" s="53"/>
      <c r="C488" s="53"/>
      <c r="D488" s="76"/>
      <c r="E488" s="76"/>
      <c r="F488" s="56"/>
      <c r="G488" s="53"/>
      <c r="H488" s="53"/>
      <c r="I488" s="53"/>
      <c r="J488" s="56"/>
      <c r="O488" s="53"/>
      <c r="Q488" s="53"/>
      <c r="T488" s="48"/>
      <c r="AC488" s="90"/>
      <c r="AD488" s="12"/>
      <c r="AI488" s="12"/>
      <c r="AO488" s="12"/>
      <c r="AQ488" s="12"/>
      <c r="AU488" s="12"/>
      <c r="AV488" s="12"/>
      <c r="AW488" s="53"/>
      <c r="BA488" s="53"/>
      <c r="BI488" s="53"/>
      <c r="BX488" s="53"/>
      <c r="BY488" s="3"/>
    </row>
    <row r="489" spans="1:77" s="53" customFormat="1">
      <c r="D489" s="76"/>
      <c r="E489" s="76"/>
      <c r="F489" s="56"/>
      <c r="J489" s="56"/>
      <c r="K489" s="11"/>
      <c r="L489" s="11"/>
      <c r="P489" s="56"/>
      <c r="T489" s="48"/>
      <c r="U489"/>
      <c r="AC489" s="90"/>
      <c r="AD489" s="50"/>
      <c r="AI489" s="11"/>
      <c r="AJ489" s="48"/>
      <c r="AK489" s="11"/>
      <c r="AO489" s="11"/>
      <c r="AQ489" s="11"/>
      <c r="AU489" s="11"/>
      <c r="AV489" s="11"/>
      <c r="BH489" s="48"/>
      <c r="BV489"/>
      <c r="BY489" s="3"/>
    </row>
    <row r="490" spans="1:77">
      <c r="A490" s="53"/>
      <c r="B490" s="53"/>
      <c r="C490" s="53"/>
      <c r="D490" s="76"/>
      <c r="E490" s="76"/>
      <c r="F490" s="56"/>
      <c r="G490" s="53"/>
      <c r="H490" s="53"/>
      <c r="I490" s="53"/>
      <c r="J490" s="56"/>
      <c r="O490" s="53"/>
      <c r="Q490" s="53"/>
      <c r="R490" s="53"/>
      <c r="S490" s="53"/>
      <c r="T490" s="50"/>
      <c r="U490" s="11"/>
      <c r="AC490" s="90"/>
      <c r="AD490" s="12"/>
      <c r="AI490" s="12"/>
      <c r="AK490" s="12"/>
      <c r="AO490" s="12"/>
      <c r="AQ490" s="12"/>
      <c r="AU490" s="12"/>
      <c r="AV490" s="12"/>
      <c r="AW490" s="53"/>
      <c r="AX490" s="53"/>
      <c r="AY490" s="53"/>
      <c r="AZ490" s="53"/>
      <c r="BA490" s="53"/>
      <c r="BI490" s="53"/>
      <c r="BV490" s="53"/>
      <c r="BX490" s="53"/>
      <c r="BY490" s="3"/>
    </row>
    <row r="491" spans="1:77">
      <c r="A491" s="53"/>
      <c r="B491" s="53"/>
      <c r="C491" s="53"/>
      <c r="D491" s="76"/>
      <c r="E491" s="76"/>
      <c r="F491" s="56"/>
      <c r="G491" s="53"/>
      <c r="H491" s="53"/>
      <c r="I491" s="53"/>
      <c r="J491" s="56"/>
      <c r="O491" s="53"/>
      <c r="Q491" s="53"/>
      <c r="R491" s="53"/>
      <c r="S491" s="53"/>
      <c r="T491" s="50"/>
      <c r="AC491" s="90"/>
      <c r="AD491" s="12"/>
      <c r="AK491" s="12"/>
      <c r="AQ491" s="12"/>
      <c r="AU491" s="12"/>
      <c r="AV491" s="12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48"/>
      <c r="BI491" s="53"/>
      <c r="BV491" s="53"/>
      <c r="BX491" s="53"/>
      <c r="BY491" s="3"/>
    </row>
    <row r="492" spans="1:77">
      <c r="A492" s="53"/>
      <c r="B492" s="53"/>
      <c r="C492" s="53"/>
      <c r="D492" s="76"/>
      <c r="E492" s="76"/>
      <c r="F492" s="56"/>
      <c r="G492" s="53"/>
      <c r="H492" s="53"/>
      <c r="I492" s="53"/>
      <c r="J492" s="56"/>
      <c r="O492" s="53"/>
      <c r="Q492" s="53"/>
      <c r="R492" s="53"/>
      <c r="S492" s="53"/>
      <c r="T492" s="50"/>
      <c r="U492" s="53"/>
      <c r="AC492" s="88"/>
      <c r="AW492" s="53"/>
      <c r="BA492" s="53"/>
      <c r="BI492" s="53"/>
      <c r="BU492" s="53"/>
      <c r="BV492" s="53"/>
      <c r="BX492" s="53"/>
      <c r="BY492" s="3"/>
    </row>
    <row r="493" spans="1:77">
      <c r="A493" s="53"/>
      <c r="B493" s="53"/>
      <c r="C493" s="53"/>
      <c r="D493" s="76"/>
      <c r="E493" s="76"/>
      <c r="F493" s="56"/>
      <c r="G493" s="53"/>
      <c r="H493" s="53"/>
      <c r="I493" s="53"/>
      <c r="J493" s="56"/>
      <c r="O493" s="53"/>
      <c r="Q493" s="53"/>
      <c r="R493" s="53"/>
      <c r="S493" s="53"/>
      <c r="T493" s="48"/>
      <c r="U493" s="12"/>
      <c r="Y493" s="6"/>
      <c r="Z493" s="6"/>
      <c r="AA493" s="6"/>
      <c r="AB493" s="6"/>
      <c r="AC493" s="88"/>
      <c r="AD493" s="12"/>
      <c r="AI493" s="12"/>
      <c r="AK493" s="12"/>
      <c r="AO493" s="12"/>
      <c r="AQ493" s="12"/>
      <c r="AU493" s="12"/>
      <c r="AV493" s="12"/>
      <c r="AW493" s="53"/>
      <c r="BA493" s="53"/>
      <c r="BI493" s="53"/>
      <c r="BV493" s="53"/>
      <c r="BX493" s="53"/>
      <c r="BY493" s="3"/>
    </row>
    <row r="494" spans="1:77">
      <c r="A494" s="53"/>
      <c r="B494" s="53"/>
      <c r="C494" s="53"/>
      <c r="D494" s="76"/>
      <c r="E494" s="76"/>
      <c r="F494" s="56"/>
      <c r="G494" s="53"/>
      <c r="H494" s="53"/>
      <c r="I494" s="53"/>
      <c r="J494" s="56"/>
      <c r="O494" s="53"/>
      <c r="Q494" s="53"/>
      <c r="R494" s="53"/>
      <c r="S494" s="53"/>
      <c r="T494" s="48"/>
      <c r="U494" s="12"/>
      <c r="AC494" s="88"/>
      <c r="AD494" s="12"/>
      <c r="AI494" s="11"/>
      <c r="AK494" s="12"/>
      <c r="AO494" s="11"/>
      <c r="AQ494" s="12"/>
      <c r="AU494" s="12"/>
      <c r="AV494" s="12"/>
      <c r="AW494" s="53"/>
      <c r="BA494" s="53"/>
      <c r="BI494" s="53"/>
      <c r="BV494" s="53"/>
      <c r="BX494" s="53"/>
      <c r="BY494" s="3"/>
    </row>
    <row r="495" spans="1:77">
      <c r="A495" s="53"/>
      <c r="B495" s="53"/>
      <c r="C495" s="53"/>
      <c r="D495" s="76"/>
      <c r="E495" s="76"/>
      <c r="F495" s="56"/>
      <c r="G495" s="53"/>
      <c r="H495" s="53"/>
      <c r="I495" s="53"/>
      <c r="J495" s="56"/>
      <c r="O495" s="53"/>
      <c r="Q495" s="53"/>
      <c r="R495" s="53"/>
      <c r="S495" s="53"/>
      <c r="T495" s="50"/>
      <c r="U495" s="12"/>
      <c r="AC495" s="88"/>
      <c r="AD495" s="12"/>
      <c r="AK495" s="12"/>
      <c r="AO495" s="12"/>
      <c r="AQ495" s="12"/>
      <c r="AU495" s="12"/>
      <c r="AV495" s="12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48"/>
      <c r="BI495" s="53"/>
      <c r="BV495" s="53"/>
      <c r="BX495" s="53"/>
      <c r="BY495" s="3"/>
    </row>
    <row r="496" spans="1:77">
      <c r="A496" s="53"/>
      <c r="B496" s="53"/>
      <c r="C496" s="53"/>
      <c r="D496" s="76"/>
      <c r="E496" s="76"/>
      <c r="F496" s="56"/>
      <c r="G496" s="53"/>
      <c r="H496" s="53"/>
      <c r="I496" s="53"/>
      <c r="J496" s="56"/>
      <c r="O496" s="53"/>
      <c r="Q496" s="53"/>
      <c r="R496" s="53"/>
      <c r="T496" s="50"/>
      <c r="U496" s="53"/>
      <c r="AC496" s="90"/>
      <c r="AK496" s="12"/>
      <c r="AW496" s="53"/>
      <c r="BA496" s="53"/>
      <c r="BI496" s="53"/>
      <c r="BU496" s="53"/>
      <c r="BV496" s="53"/>
      <c r="BX496" s="53"/>
      <c r="BY496" s="3"/>
    </row>
    <row r="497" spans="1:77">
      <c r="A497" s="53"/>
      <c r="B497" s="53"/>
      <c r="C497" s="53"/>
      <c r="D497" s="76"/>
      <c r="E497" s="76"/>
      <c r="F497" s="56"/>
      <c r="G497" s="53"/>
      <c r="H497" s="53"/>
      <c r="I497" s="53"/>
      <c r="J497" s="56"/>
      <c r="O497" s="53"/>
      <c r="Q497" s="53"/>
      <c r="R497" s="53"/>
      <c r="T497" s="50"/>
      <c r="U497" s="12"/>
      <c r="AD497" s="12"/>
      <c r="AI497" s="53"/>
      <c r="AK497" s="12"/>
      <c r="AQ497" s="12"/>
      <c r="AU497" s="12"/>
      <c r="AV497" s="12"/>
      <c r="AW497" s="53"/>
      <c r="BA497" s="53"/>
      <c r="BI497" s="53"/>
      <c r="BV497" s="53"/>
      <c r="BX497" s="53"/>
      <c r="BY497" s="3"/>
    </row>
    <row r="498" spans="1:77">
      <c r="A498" s="53"/>
      <c r="B498" s="53"/>
      <c r="C498" s="53"/>
      <c r="D498" s="76"/>
      <c r="E498" s="76"/>
      <c r="F498" s="56"/>
      <c r="G498" s="53"/>
      <c r="H498" s="53"/>
      <c r="I498" s="53"/>
      <c r="J498" s="56"/>
      <c r="Q498" s="53"/>
      <c r="R498" s="53"/>
      <c r="S498" s="53"/>
      <c r="T498" s="50"/>
      <c r="U498" s="11"/>
      <c r="AC498" s="88"/>
      <c r="AD498" s="12"/>
      <c r="AI498" s="12"/>
      <c r="AK498" s="12"/>
      <c r="AO498" s="12"/>
      <c r="AQ498" s="12"/>
      <c r="AU498" s="12"/>
      <c r="AV498" s="12"/>
      <c r="AW498" s="53"/>
      <c r="AX498" s="53"/>
      <c r="AY498" s="53"/>
      <c r="AZ498" s="53"/>
      <c r="BA498" s="53"/>
      <c r="BI498" s="53"/>
      <c r="BV498" s="53"/>
      <c r="BX498" s="53"/>
      <c r="BY498" s="3"/>
    </row>
    <row r="499" spans="1:77">
      <c r="A499" s="53"/>
      <c r="B499" s="53"/>
      <c r="C499" s="53"/>
      <c r="D499" s="76"/>
      <c r="E499" s="76"/>
      <c r="F499" s="56"/>
      <c r="G499" s="53"/>
      <c r="H499" s="53"/>
      <c r="I499" s="53"/>
      <c r="J499" s="56"/>
      <c r="Q499" s="53"/>
      <c r="R499" s="53"/>
      <c r="S499" s="53"/>
      <c r="T499" s="50"/>
      <c r="U499" s="12"/>
      <c r="AD499" s="12"/>
      <c r="AI499" s="12"/>
      <c r="AK499" s="12"/>
      <c r="AO499" s="11"/>
      <c r="AQ499" s="12"/>
      <c r="AU499" s="12"/>
      <c r="AV499" s="12"/>
      <c r="AW499" s="53"/>
      <c r="AX499" s="53"/>
      <c r="AY499" s="53"/>
      <c r="AZ499" s="53"/>
      <c r="BA499" s="53"/>
      <c r="BI499" s="53"/>
      <c r="BX499" s="53"/>
      <c r="BY499" s="3"/>
    </row>
    <row r="500" spans="1:77">
      <c r="A500" s="53"/>
      <c r="B500" s="53"/>
      <c r="C500" s="53"/>
      <c r="D500" s="76"/>
      <c r="E500" s="76"/>
      <c r="F500" s="56"/>
      <c r="G500" s="53"/>
      <c r="H500" s="53"/>
      <c r="I500" s="53"/>
      <c r="J500" s="56"/>
      <c r="O500" s="53"/>
      <c r="Q500" s="53"/>
      <c r="R500" s="53"/>
      <c r="S500" s="53"/>
      <c r="T500" s="50"/>
      <c r="U500" s="12"/>
      <c r="AC500" s="102"/>
      <c r="AD500" s="12"/>
      <c r="AI500" s="108"/>
      <c r="AK500" s="12"/>
      <c r="AQ500" s="12"/>
      <c r="AU500" s="12"/>
      <c r="AV500" s="12"/>
      <c r="AW500" s="53"/>
      <c r="BA500" s="53"/>
      <c r="BI500" s="53"/>
      <c r="BV500" s="53"/>
      <c r="BX500" s="53"/>
      <c r="BY500" s="3"/>
    </row>
    <row r="501" spans="1:77">
      <c r="A501" s="53"/>
      <c r="B501" s="53"/>
      <c r="C501" s="53"/>
      <c r="D501" s="76"/>
      <c r="E501" s="76"/>
      <c r="F501" s="56"/>
      <c r="G501" s="53"/>
      <c r="H501" s="53"/>
      <c r="I501" s="53"/>
      <c r="J501" s="56"/>
      <c r="O501" s="53"/>
      <c r="Q501" s="53"/>
      <c r="R501" s="53"/>
      <c r="T501" s="48"/>
      <c r="U501" s="53"/>
      <c r="AC501" s="88"/>
      <c r="AI501" s="12"/>
      <c r="AO501" s="12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48"/>
      <c r="BI501" s="53"/>
      <c r="BV501" s="53"/>
      <c r="BX501" s="53"/>
      <c r="BY501" s="3"/>
    </row>
    <row r="502" spans="1:77">
      <c r="A502" s="53"/>
      <c r="B502" s="53"/>
      <c r="C502" s="53"/>
      <c r="D502" s="76"/>
      <c r="E502" s="76"/>
      <c r="F502" s="56"/>
      <c r="G502" s="53"/>
      <c r="H502" s="53"/>
      <c r="I502" s="53"/>
      <c r="J502" s="56"/>
      <c r="O502" s="53"/>
      <c r="Q502" s="53"/>
      <c r="R502" s="53"/>
      <c r="T502" s="48"/>
      <c r="U502" s="11"/>
      <c r="AD502" s="12"/>
      <c r="AI502" s="12"/>
      <c r="AK502" s="12"/>
      <c r="AO502" s="12"/>
      <c r="AQ502" s="12"/>
      <c r="AU502" s="12"/>
      <c r="AV502" s="12"/>
      <c r="AW502" s="53"/>
      <c r="BA502" s="53"/>
      <c r="BI502" s="53"/>
      <c r="BU502" s="53"/>
      <c r="BV502" s="53"/>
      <c r="BX502" s="53"/>
      <c r="BY502" s="3"/>
    </row>
    <row r="503" spans="1:77">
      <c r="A503" s="53"/>
      <c r="B503" s="53"/>
      <c r="C503" s="53"/>
      <c r="D503" s="76"/>
      <c r="E503" s="76"/>
      <c r="F503" s="56"/>
      <c r="G503" s="53"/>
      <c r="H503" s="53"/>
      <c r="I503" s="53"/>
      <c r="J503" s="56"/>
      <c r="O503" s="53"/>
      <c r="Q503" s="53"/>
      <c r="R503" s="53"/>
      <c r="T503" s="48"/>
      <c r="U503" s="12"/>
      <c r="AC503" s="85"/>
      <c r="AD503" s="12"/>
      <c r="AI503" s="11"/>
      <c r="AK503" s="12"/>
      <c r="AO503" s="12"/>
      <c r="AQ503" s="12"/>
      <c r="AU503" s="12"/>
      <c r="AV503" s="12"/>
      <c r="AW503" s="53"/>
      <c r="BA503" s="53"/>
      <c r="BI503" s="53"/>
      <c r="BV503" s="53"/>
      <c r="BX503" s="53"/>
      <c r="BY503" s="3"/>
    </row>
    <row r="504" spans="1:77">
      <c r="A504" s="53"/>
      <c r="B504" s="53"/>
      <c r="C504" s="53"/>
      <c r="D504" s="76"/>
      <c r="E504" s="76"/>
      <c r="F504" s="56"/>
      <c r="G504" s="53"/>
      <c r="H504" s="53"/>
      <c r="I504" s="53"/>
      <c r="J504" s="56"/>
      <c r="O504" s="53"/>
      <c r="Q504" s="53"/>
      <c r="R504" s="53"/>
      <c r="T504" s="48"/>
      <c r="U504" s="11"/>
      <c r="AC504" s="85"/>
      <c r="AO504" s="12"/>
      <c r="AW504" s="53"/>
      <c r="AX504" s="53"/>
      <c r="AY504" s="53"/>
      <c r="AZ504" s="53"/>
      <c r="BA504" s="53"/>
      <c r="BI504" s="53"/>
      <c r="BV504" s="53"/>
      <c r="BX504" s="53"/>
      <c r="BY504" s="3"/>
    </row>
    <row r="505" spans="1:77">
      <c r="A505" s="53"/>
      <c r="B505" s="53"/>
      <c r="C505" s="53"/>
      <c r="D505" s="76"/>
      <c r="E505" s="76"/>
      <c r="F505" s="56"/>
      <c r="G505" s="53"/>
      <c r="H505" s="53"/>
      <c r="I505" s="53"/>
      <c r="J505" s="56"/>
      <c r="Q505" s="53"/>
      <c r="R505" s="53"/>
      <c r="S505" s="53"/>
      <c r="T505" s="48"/>
      <c r="AC505" s="85"/>
      <c r="AD505" s="12"/>
      <c r="AI505" s="12"/>
      <c r="AK505" s="12"/>
      <c r="AO505" s="11"/>
      <c r="AQ505" s="12"/>
      <c r="AU505" s="12"/>
      <c r="AV505" s="12"/>
      <c r="AW505" s="53"/>
      <c r="AX505" s="53"/>
      <c r="AY505" s="53"/>
      <c r="AZ505" s="53"/>
      <c r="BA505" s="53"/>
      <c r="BI505" s="53"/>
      <c r="BX505" s="53"/>
      <c r="BY505" s="3"/>
    </row>
    <row r="506" spans="1:77">
      <c r="A506" s="53"/>
      <c r="B506" s="53"/>
      <c r="C506" s="53"/>
      <c r="D506" s="76"/>
      <c r="E506" s="76"/>
      <c r="F506" s="56"/>
      <c r="G506" s="53"/>
      <c r="H506" s="53"/>
      <c r="I506" s="53"/>
      <c r="J506" s="56"/>
      <c r="O506" s="53"/>
      <c r="Q506" s="53"/>
      <c r="R506" s="53"/>
      <c r="S506" s="53"/>
      <c r="T506" s="48"/>
      <c r="U506" s="12"/>
      <c r="AC506" s="103"/>
      <c r="AI506" s="107"/>
      <c r="AK506" s="12"/>
      <c r="AW506" s="53"/>
      <c r="BA506" s="53"/>
      <c r="BI506" s="53"/>
      <c r="BV506" s="53"/>
      <c r="BX506" s="53"/>
      <c r="BY506" s="3"/>
    </row>
    <row r="507" spans="1:77">
      <c r="A507" s="53"/>
      <c r="B507" s="53"/>
      <c r="C507" s="53"/>
      <c r="D507" s="76"/>
      <c r="E507" s="76"/>
      <c r="F507" s="56"/>
      <c r="G507" s="53"/>
      <c r="H507" s="53"/>
      <c r="I507" s="53"/>
      <c r="J507" s="56"/>
      <c r="O507" s="53"/>
      <c r="Q507" s="53"/>
      <c r="R507" s="53"/>
      <c r="S507" s="53"/>
      <c r="T507" s="48"/>
      <c r="U507" s="12"/>
      <c r="AC507" s="90"/>
      <c r="AD507" s="12"/>
      <c r="AI507" s="12"/>
      <c r="AK507" s="12"/>
      <c r="AO507" s="12"/>
      <c r="AQ507" s="12"/>
      <c r="AU507" s="12"/>
      <c r="AV507" s="12"/>
      <c r="AW507" s="53"/>
      <c r="BA507" s="53"/>
      <c r="BI507" s="53"/>
      <c r="BV507" s="53"/>
      <c r="BX507" s="53"/>
      <c r="BY507" s="3"/>
    </row>
    <row r="508" spans="1:77">
      <c r="A508" s="53"/>
      <c r="B508" s="53"/>
      <c r="C508" s="53"/>
      <c r="D508" s="76"/>
      <c r="E508" s="76"/>
      <c r="F508" s="56"/>
      <c r="G508" s="53"/>
      <c r="H508" s="53"/>
      <c r="I508" s="53"/>
      <c r="J508" s="56"/>
      <c r="O508" s="53"/>
      <c r="Q508" s="53"/>
      <c r="R508" s="53"/>
      <c r="S508" s="53"/>
      <c r="T508" s="48"/>
      <c r="U508" s="12"/>
      <c r="AC508" s="90"/>
      <c r="AD508" s="12"/>
      <c r="AI508" s="11"/>
      <c r="AK508" s="12"/>
      <c r="AO508" s="11"/>
      <c r="AQ508" s="12"/>
      <c r="AU508" s="12"/>
      <c r="AV508" s="12"/>
      <c r="AW508" s="53"/>
      <c r="BA508" s="53"/>
      <c r="BI508" s="53"/>
      <c r="BV508" s="53"/>
      <c r="BX508" s="53"/>
      <c r="BY508" s="3"/>
    </row>
    <row r="509" spans="1:77" s="53" customFormat="1">
      <c r="D509" s="76"/>
      <c r="E509" s="76"/>
      <c r="F509" s="56"/>
      <c r="J509" s="56"/>
      <c r="P509" s="56"/>
      <c r="T509" s="48"/>
      <c r="U509" s="11"/>
      <c r="AC509" s="88"/>
      <c r="AD509" s="50"/>
      <c r="AJ509" s="48"/>
      <c r="AK509" s="11"/>
      <c r="AO509" s="11"/>
      <c r="AQ509" s="11"/>
      <c r="AU509" s="11"/>
      <c r="AV509" s="11"/>
      <c r="BH509" s="48"/>
      <c r="BY509" s="3"/>
    </row>
    <row r="510" spans="1:77" s="53" customFormat="1">
      <c r="D510" s="76"/>
      <c r="E510" s="76"/>
      <c r="F510" s="56"/>
      <c r="J510" s="56"/>
      <c r="P510" s="56"/>
      <c r="T510" s="11"/>
      <c r="U510" s="11"/>
      <c r="AC510" s="90"/>
      <c r="AD510" s="11"/>
      <c r="AI510" s="11"/>
      <c r="AJ510" s="48"/>
      <c r="AK510" s="11"/>
      <c r="AO510" s="11"/>
      <c r="AQ510" s="11"/>
      <c r="AV510" s="11"/>
      <c r="BH510" s="48"/>
      <c r="BY510" s="3"/>
    </row>
    <row r="511" spans="1:77">
      <c r="A511" s="53"/>
      <c r="B511" s="53"/>
      <c r="C511" s="53"/>
      <c r="D511" s="76"/>
      <c r="E511" s="76"/>
      <c r="F511" s="56"/>
      <c r="G511" s="53"/>
      <c r="H511" s="53"/>
      <c r="I511" s="53"/>
      <c r="J511" s="56"/>
      <c r="O511" s="53"/>
      <c r="Q511" s="53"/>
      <c r="R511" s="53"/>
      <c r="T511" s="48"/>
      <c r="AC511" s="85"/>
      <c r="AI511" s="53"/>
      <c r="AO511" s="12"/>
      <c r="AW511" s="53"/>
      <c r="BA511" s="53"/>
      <c r="BI511" s="53"/>
      <c r="BV511" s="53"/>
      <c r="BX511" s="53"/>
      <c r="BY511" s="3"/>
    </row>
    <row r="512" spans="1:77" s="53" customFormat="1">
      <c r="D512" s="76"/>
      <c r="E512" s="76"/>
      <c r="F512" s="56"/>
      <c r="J512" s="56"/>
      <c r="P512" s="56"/>
      <c r="T512" s="48"/>
      <c r="U512" s="11"/>
      <c r="AC512" s="90"/>
      <c r="AD512" s="11"/>
      <c r="AI512" s="11"/>
      <c r="AJ512" s="48"/>
      <c r="AK512" s="11"/>
      <c r="AO512" s="11"/>
      <c r="AQ512" s="11"/>
      <c r="AU512" s="11"/>
      <c r="AV512" s="11"/>
      <c r="BH512" s="48"/>
      <c r="BY512" s="3"/>
    </row>
    <row r="513" spans="1:77">
      <c r="A513" s="53"/>
      <c r="B513" s="53"/>
      <c r="C513" s="53"/>
      <c r="D513" s="76"/>
      <c r="E513" s="76"/>
      <c r="F513" s="56"/>
      <c r="G513" s="53"/>
      <c r="H513" s="53"/>
      <c r="I513" s="53"/>
      <c r="J513" s="56"/>
      <c r="Q513" s="53"/>
      <c r="R513" s="53"/>
      <c r="S513" s="53"/>
      <c r="T513" s="48"/>
      <c r="U513" s="12"/>
      <c r="AC513" s="85"/>
      <c r="AO513" s="11"/>
      <c r="AW513" s="53"/>
      <c r="AX513" s="53"/>
      <c r="AY513" s="53"/>
      <c r="AZ513" s="53"/>
      <c r="BA513" s="53"/>
      <c r="BI513" s="53"/>
      <c r="BX513" s="53"/>
      <c r="BY513" s="3"/>
    </row>
    <row r="514" spans="1:77" s="53" customFormat="1">
      <c r="A514" s="11"/>
      <c r="D514" s="76"/>
      <c r="E514" s="76"/>
      <c r="F514" s="56"/>
      <c r="J514" s="56"/>
      <c r="P514" s="56"/>
      <c r="T514" s="48"/>
      <c r="U514" s="12"/>
      <c r="AC514" s="103"/>
      <c r="AD514" s="50"/>
      <c r="AI514" s="108"/>
      <c r="AJ514" s="48"/>
      <c r="AK514" s="11"/>
      <c r="AO514" s="11"/>
      <c r="AQ514" s="11"/>
      <c r="AU514" s="11"/>
      <c r="AV514" s="11"/>
      <c r="AW514" s="11"/>
      <c r="BH514" s="48"/>
      <c r="BY514" s="3"/>
    </row>
    <row r="515" spans="1:77" s="53" customFormat="1">
      <c r="D515" s="76"/>
      <c r="E515" s="76"/>
      <c r="F515" s="56"/>
      <c r="J515" s="56"/>
      <c r="P515" s="56"/>
      <c r="T515" s="48"/>
      <c r="U515" s="11"/>
      <c r="AC515" s="90"/>
      <c r="AD515" s="48"/>
      <c r="AI515" s="11"/>
      <c r="AJ515" s="48"/>
      <c r="AK515" s="11"/>
      <c r="AO515" s="11"/>
      <c r="AQ515" s="11"/>
      <c r="AR515" s="11"/>
      <c r="AS515" s="11"/>
      <c r="AT515" s="11"/>
      <c r="AU515" s="11"/>
      <c r="BH515" s="48"/>
      <c r="BY515" s="3"/>
    </row>
    <row r="516" spans="1:77" s="53" customFormat="1">
      <c r="D516" s="76"/>
      <c r="E516" s="76"/>
      <c r="F516" s="56"/>
      <c r="J516" s="56"/>
      <c r="P516" s="56"/>
      <c r="T516" s="48"/>
      <c r="U516" s="11"/>
      <c r="AC516" s="90"/>
      <c r="AD516" s="48"/>
      <c r="AJ516" s="48"/>
      <c r="AO516" s="11"/>
      <c r="BH516" s="48"/>
      <c r="BY516" s="3"/>
    </row>
    <row r="517" spans="1:77">
      <c r="A517" s="11"/>
      <c r="B517" s="53"/>
      <c r="C517" s="53"/>
      <c r="D517" s="76"/>
      <c r="E517" s="76"/>
      <c r="F517" s="56"/>
      <c r="G517" s="53"/>
      <c r="H517" s="53"/>
      <c r="I517" s="53"/>
      <c r="J517" s="56"/>
      <c r="O517" s="53"/>
      <c r="Q517" s="53"/>
      <c r="R517" s="53"/>
      <c r="S517" s="53"/>
      <c r="T517" s="50"/>
      <c r="AC517" s="88"/>
      <c r="AI517" s="12"/>
      <c r="AO517" s="11"/>
      <c r="AW517" s="53"/>
      <c r="BA517" s="53"/>
      <c r="BI517" s="53"/>
      <c r="BV517" s="53"/>
      <c r="BX517" s="53"/>
      <c r="BY517" s="3"/>
    </row>
    <row r="518" spans="1:77">
      <c r="A518" s="53"/>
      <c r="B518" s="53"/>
      <c r="C518" s="53"/>
      <c r="D518" s="76"/>
      <c r="E518" s="76"/>
      <c r="F518" s="56"/>
      <c r="G518" s="53"/>
      <c r="H518" s="53"/>
      <c r="I518" s="53"/>
      <c r="J518" s="56"/>
      <c r="O518" s="53"/>
      <c r="Q518" s="53"/>
      <c r="R518" s="53"/>
      <c r="S518" s="53"/>
      <c r="T518" s="48"/>
      <c r="U518" s="12"/>
      <c r="AC518" s="90"/>
      <c r="AD518" s="12"/>
      <c r="AI518" s="12"/>
      <c r="AK518" s="12"/>
      <c r="AO518" s="11"/>
      <c r="AQ518" s="12"/>
      <c r="AU518" s="12"/>
      <c r="AV518" s="12"/>
      <c r="AW518" s="53"/>
      <c r="BA518" s="53"/>
      <c r="BI518" s="53"/>
      <c r="BV518" s="53"/>
      <c r="BX518" s="53"/>
      <c r="BY518" s="3"/>
    </row>
    <row r="519" spans="1:77" s="53" customFormat="1">
      <c r="D519" s="76"/>
      <c r="E519" s="76"/>
      <c r="F519" s="56"/>
      <c r="J519" s="56"/>
      <c r="P519" s="56"/>
      <c r="T519" s="48"/>
      <c r="U519" s="12"/>
      <c r="AC519" s="90"/>
      <c r="AD519" s="11"/>
      <c r="AI519" s="48"/>
      <c r="AK519" s="11"/>
      <c r="AO519" s="11"/>
      <c r="AQ519" s="11"/>
      <c r="AU519" s="11"/>
      <c r="AV519" s="11"/>
      <c r="BG519" s="48"/>
      <c r="BY519" s="3"/>
    </row>
    <row r="520" spans="1:77">
      <c r="A520" s="53"/>
      <c r="B520" s="53"/>
      <c r="C520" s="53"/>
      <c r="D520" s="76"/>
      <c r="E520" s="76"/>
      <c r="F520" s="56"/>
      <c r="G520" s="53"/>
      <c r="H520" s="53"/>
      <c r="I520" s="53"/>
      <c r="J520" s="56"/>
      <c r="O520" s="53"/>
      <c r="Q520" s="53"/>
      <c r="R520" s="53"/>
      <c r="T520" s="50"/>
      <c r="U520" s="11"/>
      <c r="AC520" s="90"/>
      <c r="AO520" s="12"/>
      <c r="AW520" s="53"/>
      <c r="BA520" s="53"/>
      <c r="BI520" s="53"/>
      <c r="BV520" s="53"/>
      <c r="BX520" s="53"/>
      <c r="BY520" s="3"/>
    </row>
    <row r="521" spans="1:77">
      <c r="A521" s="53"/>
      <c r="B521" s="53"/>
      <c r="C521" s="53"/>
      <c r="D521" s="76"/>
      <c r="E521" s="76"/>
      <c r="F521" s="56"/>
      <c r="G521" s="53"/>
      <c r="H521" s="53"/>
      <c r="I521" s="53"/>
      <c r="J521" s="56"/>
      <c r="O521" s="53"/>
      <c r="Q521" s="53"/>
      <c r="R521" s="53"/>
      <c r="T521" s="50"/>
      <c r="U521" s="53"/>
      <c r="AC521" s="90"/>
      <c r="AW521" s="53"/>
      <c r="BA521" s="53"/>
      <c r="BI521" s="53"/>
      <c r="BV521" s="53"/>
      <c r="BX521" s="53"/>
      <c r="BY521" s="3"/>
    </row>
    <row r="522" spans="1:77">
      <c r="A522" s="53"/>
      <c r="B522" s="53"/>
      <c r="C522" s="53"/>
      <c r="D522" s="76"/>
      <c r="E522" s="76"/>
      <c r="F522" s="56"/>
      <c r="G522" s="53"/>
      <c r="H522" s="53"/>
      <c r="I522" s="53"/>
      <c r="J522" s="56"/>
      <c r="O522" s="53"/>
      <c r="Q522" s="53"/>
      <c r="R522" s="53"/>
      <c r="T522" s="50"/>
      <c r="U522" s="53"/>
      <c r="AC522" s="90"/>
      <c r="AD522" s="12"/>
      <c r="AI522" s="12"/>
      <c r="AK522" s="12"/>
      <c r="AO522" s="12"/>
      <c r="AQ522" s="12"/>
      <c r="AU522" s="12"/>
      <c r="AV522" s="12"/>
      <c r="AW522" s="53"/>
      <c r="BA522" s="53"/>
      <c r="BI522" s="53"/>
      <c r="BV522" s="53"/>
      <c r="BX522" s="53"/>
      <c r="BY522" s="3"/>
    </row>
    <row r="523" spans="1:77">
      <c r="A523" s="53"/>
      <c r="B523" s="53"/>
      <c r="C523" s="53"/>
      <c r="D523" s="76"/>
      <c r="E523" s="76"/>
      <c r="F523" s="56"/>
      <c r="G523" s="53"/>
      <c r="H523" s="53"/>
      <c r="I523" s="53"/>
      <c r="J523" s="56"/>
      <c r="O523" s="53"/>
      <c r="Q523" s="53"/>
      <c r="T523" s="50"/>
      <c r="U523" s="53"/>
      <c r="AC523" s="88"/>
      <c r="AO523" s="12"/>
      <c r="AW523" s="53"/>
      <c r="BA523" s="53"/>
      <c r="BI523" s="53"/>
      <c r="BV523" s="53"/>
      <c r="BX523" s="53"/>
      <c r="BY523" s="3"/>
    </row>
    <row r="524" spans="1:77">
      <c r="A524" s="53"/>
      <c r="B524" s="53"/>
      <c r="C524" s="53"/>
      <c r="D524" s="76"/>
      <c r="E524" s="76"/>
      <c r="F524" s="56"/>
      <c r="G524" s="53"/>
      <c r="H524" s="53"/>
      <c r="I524" s="53"/>
      <c r="J524" s="56"/>
      <c r="O524" s="53"/>
      <c r="Q524" s="53"/>
      <c r="R524" s="53"/>
      <c r="T524" s="50"/>
      <c r="U524" s="53"/>
      <c r="AC524" s="90"/>
      <c r="AD524" s="12"/>
      <c r="AI524" s="12"/>
      <c r="AK524" s="12"/>
      <c r="AO524" s="12"/>
      <c r="AQ524" s="12"/>
      <c r="AU524" s="12"/>
      <c r="AV524" s="12"/>
      <c r="AW524" s="53"/>
      <c r="BA524" s="53"/>
      <c r="BI524" s="53"/>
      <c r="BV524" s="53"/>
      <c r="BX524" s="53"/>
      <c r="BY524" s="3"/>
    </row>
    <row r="525" spans="1:77">
      <c r="A525" s="53"/>
      <c r="B525" s="53"/>
      <c r="C525" s="53"/>
      <c r="D525" s="76"/>
      <c r="E525" s="76"/>
      <c r="F525" s="56"/>
      <c r="G525" s="53"/>
      <c r="H525" s="53"/>
      <c r="I525" s="53"/>
      <c r="J525" s="56"/>
      <c r="O525" s="53"/>
      <c r="Q525" s="53"/>
      <c r="R525" s="53"/>
      <c r="T525" s="48"/>
      <c r="U525" s="11"/>
      <c r="AC525" s="85"/>
      <c r="AD525" s="12"/>
      <c r="AK525" s="12"/>
      <c r="AO525" s="12"/>
      <c r="AQ525" s="12"/>
      <c r="AU525" s="12"/>
      <c r="AV525" s="12"/>
      <c r="AW525" s="53"/>
      <c r="BA525" s="53"/>
      <c r="BI525" s="53"/>
      <c r="BV525" s="53"/>
      <c r="BX525" s="53"/>
      <c r="BY525" s="3"/>
    </row>
    <row r="526" spans="1:77">
      <c r="A526" s="53"/>
      <c r="B526" s="53"/>
      <c r="C526" s="53"/>
      <c r="D526" s="76"/>
      <c r="E526" s="76"/>
      <c r="F526" s="56"/>
      <c r="G526" s="53"/>
      <c r="H526" s="53"/>
      <c r="I526" s="53"/>
      <c r="J526" s="56"/>
      <c r="O526" s="53"/>
      <c r="Q526" s="53"/>
      <c r="R526" s="53"/>
      <c r="T526" s="48"/>
      <c r="U526" s="11"/>
      <c r="AC526" s="85"/>
      <c r="AD526" s="12"/>
      <c r="AI526" s="12"/>
      <c r="AK526" s="12"/>
      <c r="AO526" s="12"/>
      <c r="AQ526" s="12"/>
      <c r="AU526" s="12"/>
      <c r="AV526" s="12"/>
      <c r="AW526" s="53"/>
      <c r="BA526" s="53"/>
      <c r="BI526" s="53"/>
      <c r="BV526" s="53"/>
      <c r="BX526" s="53"/>
      <c r="BY526" s="3"/>
    </row>
    <row r="527" spans="1:77" s="53" customFormat="1">
      <c r="D527" s="76"/>
      <c r="E527" s="76"/>
      <c r="F527" s="56"/>
      <c r="J527" s="56"/>
      <c r="P527" s="56"/>
      <c r="T527" s="48"/>
      <c r="AC527" s="90"/>
      <c r="AD527" s="11"/>
      <c r="AI527" s="11"/>
      <c r="AJ527" s="48"/>
      <c r="AK527" s="11"/>
      <c r="AO527" s="11"/>
      <c r="AQ527" s="11"/>
      <c r="AU527" s="11"/>
      <c r="AV527" s="11"/>
      <c r="BH527" s="48"/>
      <c r="BY527" s="3"/>
    </row>
    <row r="528" spans="1:77" s="53" customFormat="1">
      <c r="D528" s="76"/>
      <c r="E528" s="76"/>
      <c r="F528" s="56"/>
      <c r="J528" s="56"/>
      <c r="P528" s="56"/>
      <c r="T528" s="48"/>
      <c r="U528" s="11"/>
      <c r="AC528" s="90"/>
      <c r="AD528" s="11"/>
      <c r="AI528" s="11"/>
      <c r="AJ528" s="48"/>
      <c r="AK528" s="11"/>
      <c r="AO528" s="11"/>
      <c r="AQ528" s="11"/>
      <c r="AU528" s="11"/>
      <c r="AV528" s="11"/>
      <c r="BH528" s="48"/>
      <c r="BY528" s="3"/>
    </row>
    <row r="529" spans="1:77">
      <c r="A529" s="53"/>
      <c r="B529" s="53"/>
      <c r="C529" s="53"/>
      <c r="D529" s="76"/>
      <c r="E529" s="76"/>
      <c r="F529" s="56"/>
      <c r="G529" s="53"/>
      <c r="H529" s="53"/>
      <c r="I529" s="53"/>
      <c r="J529" s="56"/>
      <c r="O529" s="53"/>
      <c r="Q529" s="53"/>
      <c r="T529" s="48"/>
      <c r="U529" s="12"/>
      <c r="AC529" s="89"/>
      <c r="AD529" s="12"/>
      <c r="AI529" s="12"/>
      <c r="AK529" s="12"/>
      <c r="AQ529" s="12"/>
      <c r="AU529" s="12"/>
      <c r="AV529" s="12"/>
      <c r="AW529" s="53"/>
      <c r="BA529" s="53"/>
      <c r="BI529" s="53"/>
      <c r="BV529" s="53"/>
      <c r="BX529" s="53"/>
      <c r="BY529" s="3"/>
    </row>
    <row r="530" spans="1:77">
      <c r="A530" s="53"/>
      <c r="B530" s="53"/>
      <c r="C530" s="53"/>
      <c r="D530" s="76"/>
      <c r="E530" s="76"/>
      <c r="F530" s="56"/>
      <c r="G530" s="53"/>
      <c r="H530" s="53"/>
      <c r="I530" s="53"/>
      <c r="J530" s="56"/>
      <c r="O530" s="53"/>
      <c r="Q530" s="53"/>
      <c r="T530" s="48"/>
      <c r="U530" s="12"/>
      <c r="AC530" s="89"/>
      <c r="AD530" s="12"/>
      <c r="AI530" s="12"/>
      <c r="AK530" s="12"/>
      <c r="AO530" s="12"/>
      <c r="AQ530" s="12"/>
      <c r="AU530" s="12"/>
      <c r="AV530" s="12"/>
      <c r="AW530" s="53"/>
      <c r="BA530" s="53"/>
      <c r="BI530" s="53"/>
      <c r="BV530" s="53"/>
      <c r="BX530" s="53"/>
      <c r="BY530" s="3"/>
    </row>
    <row r="531" spans="1:77" s="53" customFormat="1">
      <c r="D531" s="76"/>
      <c r="E531" s="76"/>
      <c r="F531" s="56"/>
      <c r="J531" s="56"/>
      <c r="P531" s="56"/>
      <c r="T531" s="48"/>
      <c r="U531" s="11"/>
      <c r="AC531" s="89"/>
      <c r="AD531" s="50"/>
      <c r="AI531" s="11"/>
      <c r="AJ531" s="48"/>
      <c r="AK531" s="11"/>
      <c r="AO531" s="11"/>
      <c r="AQ531" s="11"/>
      <c r="AU531" s="11"/>
      <c r="AV531" s="11"/>
      <c r="BH531" s="48"/>
      <c r="BY531" s="3"/>
    </row>
    <row r="532" spans="1:77">
      <c r="A532" s="53"/>
      <c r="B532" s="53"/>
      <c r="C532" s="53"/>
      <c r="D532" s="76"/>
      <c r="E532" s="76"/>
      <c r="F532" s="56"/>
      <c r="G532" s="53"/>
      <c r="H532" s="53"/>
      <c r="I532" s="53"/>
      <c r="J532" s="56"/>
      <c r="O532" s="53"/>
      <c r="Q532" s="53"/>
      <c r="R532" s="53"/>
      <c r="S532" s="53"/>
      <c r="T532" s="50"/>
      <c r="U532" s="12"/>
      <c r="AC532" s="90"/>
      <c r="AD532" s="12"/>
      <c r="AI532" s="12"/>
      <c r="AK532" s="12"/>
      <c r="AO532" s="11"/>
      <c r="AQ532" s="12"/>
      <c r="AU532" s="12"/>
      <c r="AV532" s="12"/>
      <c r="AW532" s="53"/>
      <c r="BA532" s="53"/>
      <c r="BI532" s="53"/>
      <c r="BV532" s="53"/>
      <c r="BX532" s="53"/>
      <c r="BY532" s="3"/>
    </row>
    <row r="533" spans="1:77">
      <c r="A533" s="53"/>
      <c r="B533" s="53"/>
      <c r="C533" s="53"/>
      <c r="D533" s="76"/>
      <c r="E533" s="76"/>
      <c r="F533" s="56"/>
      <c r="G533" s="53"/>
      <c r="H533" s="53"/>
      <c r="I533" s="53"/>
      <c r="J533" s="56"/>
      <c r="O533" s="53"/>
      <c r="Q533" s="53"/>
      <c r="R533" s="53"/>
      <c r="S533" s="53"/>
      <c r="T533" s="48"/>
      <c r="U533" s="12"/>
      <c r="AC533" s="90"/>
      <c r="AD533" s="12"/>
      <c r="AK533" s="12"/>
      <c r="AO533" s="11"/>
      <c r="AQ533" s="12"/>
      <c r="AU533" s="12"/>
      <c r="AV533" s="12"/>
      <c r="AW533" s="53"/>
      <c r="BA533" s="53"/>
      <c r="BI533" s="53"/>
      <c r="BV533" s="53"/>
      <c r="BX533" s="53"/>
      <c r="BY533" s="3"/>
    </row>
    <row r="534" spans="1:77" s="53" customFormat="1">
      <c r="D534" s="76"/>
      <c r="E534" s="76"/>
      <c r="F534" s="56"/>
      <c r="J534" s="56"/>
      <c r="P534" s="56"/>
      <c r="T534" s="48"/>
      <c r="U534" s="12"/>
      <c r="AC534" s="90"/>
      <c r="AD534" s="48"/>
      <c r="AJ534" s="48"/>
      <c r="BH534" s="48"/>
      <c r="BY534" s="3"/>
    </row>
    <row r="535" spans="1:77">
      <c r="A535" s="53"/>
      <c r="B535" s="53"/>
      <c r="C535" s="53"/>
      <c r="D535" s="76"/>
      <c r="E535" s="76"/>
      <c r="F535" s="56"/>
      <c r="G535" s="53"/>
      <c r="H535" s="53"/>
      <c r="I535" s="53"/>
      <c r="J535" s="56"/>
      <c r="O535" s="53"/>
      <c r="Q535" s="53"/>
      <c r="R535" s="53"/>
      <c r="T535" s="48"/>
      <c r="U535" s="12"/>
      <c r="AC535" s="90"/>
      <c r="AD535" s="12"/>
      <c r="AI535" s="11"/>
      <c r="AK535" s="12"/>
      <c r="AO535" s="11"/>
      <c r="AQ535" s="12"/>
      <c r="AU535" s="12"/>
      <c r="AV535" s="12"/>
      <c r="AW535" s="53"/>
      <c r="BA535" s="53"/>
      <c r="BB535" s="53"/>
      <c r="BC535" s="53"/>
      <c r="BD535" s="53"/>
      <c r="BE535" s="53"/>
      <c r="BF535" s="53"/>
      <c r="BG535" s="53"/>
      <c r="BH535" s="48"/>
      <c r="BI535" s="53"/>
      <c r="BV535" s="53"/>
      <c r="BX535" s="53"/>
      <c r="BY535" s="3"/>
    </row>
    <row r="536" spans="1:77">
      <c r="A536" s="53"/>
      <c r="B536" s="53"/>
      <c r="C536" s="53"/>
      <c r="D536" s="76"/>
      <c r="E536" s="76"/>
      <c r="F536" s="56"/>
      <c r="G536" s="53"/>
      <c r="H536" s="53"/>
      <c r="I536" s="53"/>
      <c r="J536" s="56"/>
      <c r="O536" s="53"/>
      <c r="Q536" s="53"/>
      <c r="R536" s="53"/>
      <c r="T536" s="48"/>
      <c r="U536" s="12"/>
      <c r="AC536" s="90"/>
      <c r="AD536" s="12"/>
      <c r="AI536" s="11"/>
      <c r="AK536" s="12"/>
      <c r="AO536" s="11"/>
      <c r="AQ536" s="12"/>
      <c r="AU536" s="12"/>
      <c r="AV536" s="12"/>
      <c r="AW536" s="53"/>
      <c r="BA536" s="53"/>
      <c r="BB536" s="53"/>
      <c r="BC536" s="53"/>
      <c r="BD536" s="53"/>
      <c r="BE536" s="53"/>
      <c r="BF536" s="53"/>
      <c r="BG536" s="53"/>
      <c r="BH536" s="48"/>
      <c r="BI536" s="53"/>
      <c r="BV536" s="53"/>
      <c r="BX536" s="53"/>
      <c r="BY536" s="3"/>
    </row>
    <row r="537" spans="1:77" s="53" customFormat="1">
      <c r="D537" s="76"/>
      <c r="E537" s="76"/>
      <c r="F537" s="56"/>
      <c r="J537" s="56"/>
      <c r="P537" s="56"/>
      <c r="T537" s="48"/>
      <c r="AC537" s="90"/>
      <c r="AD537" s="50"/>
      <c r="AI537" s="11"/>
      <c r="AJ537" s="48"/>
      <c r="AK537" s="11"/>
      <c r="AO537" s="11"/>
      <c r="AP537" s="48"/>
      <c r="AQ537" s="11"/>
      <c r="AU537" s="11"/>
      <c r="AV537" s="11"/>
      <c r="BH537" s="48"/>
      <c r="BY537" s="3"/>
    </row>
    <row r="538" spans="1:77">
      <c r="A538" s="53"/>
      <c r="B538" s="53"/>
      <c r="C538" s="53"/>
      <c r="D538" s="76"/>
      <c r="E538" s="76"/>
      <c r="F538" s="56"/>
      <c r="G538" s="53"/>
      <c r="H538" s="53"/>
      <c r="I538" s="53"/>
      <c r="J538" s="56"/>
      <c r="O538" s="53"/>
      <c r="Q538" s="53"/>
      <c r="R538" s="53"/>
      <c r="T538" s="48"/>
      <c r="AC538" s="90"/>
      <c r="AI538" s="12"/>
      <c r="AU538" s="53"/>
      <c r="AW538" s="53"/>
      <c r="AX538" s="53"/>
      <c r="AY538" s="53"/>
      <c r="AZ538" s="53"/>
      <c r="BA538" s="53"/>
      <c r="BI538" s="53"/>
      <c r="BV538" s="53"/>
      <c r="BX538" s="53"/>
      <c r="BY538" s="3"/>
    </row>
    <row r="539" spans="1:77">
      <c r="A539" s="53"/>
      <c r="B539" s="53"/>
      <c r="C539" s="53"/>
      <c r="D539" s="76"/>
      <c r="E539" s="76"/>
      <c r="F539" s="56"/>
      <c r="G539" s="53"/>
      <c r="H539" s="53"/>
      <c r="I539" s="53"/>
      <c r="J539" s="56"/>
      <c r="O539" s="53"/>
      <c r="Q539" s="53"/>
      <c r="R539" s="53"/>
      <c r="S539" s="53"/>
      <c r="T539" s="48"/>
      <c r="U539" s="12"/>
      <c r="AC539" s="88"/>
      <c r="AD539" s="12"/>
      <c r="AK539" s="12"/>
      <c r="AQ539" s="12"/>
      <c r="AU539" s="11"/>
      <c r="AV539" s="12"/>
      <c r="AW539" s="53"/>
      <c r="BA539" s="53"/>
      <c r="BI539" s="53"/>
      <c r="BV539" s="53"/>
      <c r="BX539" s="53"/>
      <c r="BY539" s="3"/>
    </row>
    <row r="540" spans="1:77">
      <c r="A540" s="53"/>
      <c r="B540" s="53"/>
      <c r="C540" s="53"/>
      <c r="D540" s="76"/>
      <c r="E540" s="76"/>
      <c r="F540" s="56"/>
      <c r="G540" s="53"/>
      <c r="H540" s="53"/>
      <c r="I540" s="53"/>
      <c r="J540" s="56"/>
      <c r="O540" s="53"/>
      <c r="Q540" s="53"/>
      <c r="R540" s="53"/>
      <c r="T540" s="48"/>
      <c r="U540" s="12"/>
      <c r="AC540" s="90"/>
      <c r="AD540" s="12"/>
      <c r="AI540" s="12"/>
      <c r="AK540" s="12"/>
      <c r="AO540" s="12"/>
      <c r="AQ540" s="12"/>
      <c r="AU540" s="11"/>
      <c r="AV540" s="12"/>
      <c r="AW540" s="53"/>
      <c r="AX540" s="53"/>
      <c r="AY540" s="53"/>
      <c r="AZ540" s="53"/>
      <c r="BA540" s="53"/>
      <c r="BI540" s="53"/>
      <c r="BV540" s="53"/>
      <c r="BX540" s="53"/>
      <c r="BY540" s="3"/>
    </row>
    <row r="541" spans="1:77">
      <c r="A541" s="53"/>
      <c r="B541" s="53"/>
      <c r="C541" s="53"/>
      <c r="D541" s="76"/>
      <c r="E541" s="76"/>
      <c r="F541" s="56"/>
      <c r="G541" s="53"/>
      <c r="H541" s="53"/>
      <c r="I541" s="53"/>
      <c r="J541" s="56"/>
      <c r="O541" s="53"/>
      <c r="Q541" s="53"/>
      <c r="R541" s="53"/>
      <c r="S541" s="53"/>
      <c r="T541" s="48"/>
      <c r="U541" s="12"/>
      <c r="AC541" s="90"/>
      <c r="AD541" s="12"/>
      <c r="AI541" s="12"/>
      <c r="AK541" s="12"/>
      <c r="AO541" s="12"/>
      <c r="AQ541" s="12"/>
      <c r="AU541" s="11"/>
      <c r="AV541" s="12"/>
      <c r="AW541" s="53"/>
      <c r="BA541" s="53"/>
      <c r="BI541" s="53"/>
      <c r="BV541" s="53"/>
      <c r="BX541" s="53"/>
      <c r="BY541" s="3"/>
    </row>
    <row r="542" spans="1:77" s="53" customFormat="1">
      <c r="D542" s="76"/>
      <c r="E542" s="76"/>
      <c r="F542" s="56"/>
      <c r="J542" s="56"/>
      <c r="P542" s="56"/>
      <c r="T542" s="48"/>
      <c r="U542" s="11"/>
      <c r="AC542" s="90"/>
      <c r="AD542" s="50"/>
      <c r="AJ542" s="48"/>
      <c r="AK542" s="11"/>
      <c r="AO542" s="11"/>
      <c r="AQ542" s="11"/>
      <c r="AU542" s="11"/>
      <c r="AV542" s="11"/>
      <c r="BH542" s="48"/>
      <c r="BY542" s="3"/>
    </row>
    <row r="543" spans="1:77" s="53" customFormat="1">
      <c r="D543" s="76"/>
      <c r="E543" s="76"/>
      <c r="F543" s="56"/>
      <c r="J543" s="56"/>
      <c r="P543" s="56"/>
      <c r="T543" s="48"/>
      <c r="U543" s="12"/>
      <c r="AC543" s="90"/>
      <c r="AD543" s="50"/>
      <c r="AI543" s="11"/>
      <c r="AJ543" s="48"/>
      <c r="AK543" s="11"/>
      <c r="AO543" s="11"/>
      <c r="AQ543" s="11"/>
      <c r="AU543" s="11"/>
      <c r="AV543" s="11"/>
      <c r="BH543" s="48"/>
      <c r="BY543" s="3"/>
    </row>
    <row r="544" spans="1:77">
      <c r="A544" s="53"/>
      <c r="B544" s="53"/>
      <c r="C544" s="53"/>
      <c r="D544" s="76"/>
      <c r="E544" s="76"/>
      <c r="F544" s="56"/>
      <c r="G544" s="53"/>
      <c r="H544" s="53"/>
      <c r="I544" s="53"/>
      <c r="J544" s="56"/>
      <c r="O544" s="53"/>
      <c r="Q544" s="53"/>
      <c r="R544" s="53"/>
      <c r="T544" s="48"/>
      <c r="U544" s="12"/>
      <c r="AC544" s="90"/>
      <c r="AD544" s="12"/>
      <c r="AI544" s="12"/>
      <c r="AK544" s="12"/>
      <c r="AO544" s="11"/>
      <c r="AQ544" s="12"/>
      <c r="AU544" s="12"/>
      <c r="AV544" s="12"/>
      <c r="AW544" s="53"/>
      <c r="AZ544" s="53"/>
      <c r="BA544" s="53"/>
      <c r="BI544" s="53"/>
      <c r="BV544" s="53"/>
      <c r="BX544" s="53"/>
      <c r="BY544" s="3"/>
    </row>
    <row r="545" spans="1:77">
      <c r="A545" s="53"/>
      <c r="B545" s="53"/>
      <c r="C545" s="53"/>
      <c r="D545" s="76"/>
      <c r="E545" s="76"/>
      <c r="F545" s="56"/>
      <c r="G545" s="53"/>
      <c r="H545" s="53"/>
      <c r="I545" s="53"/>
      <c r="J545" s="56"/>
      <c r="O545" s="53"/>
      <c r="Q545" s="53"/>
      <c r="R545" s="53"/>
      <c r="T545" s="48"/>
      <c r="U545" s="12"/>
      <c r="AC545" s="90"/>
      <c r="AD545" s="12"/>
      <c r="AI545" s="12"/>
      <c r="AK545" s="12"/>
      <c r="AO545" s="11"/>
      <c r="AQ545" s="12"/>
      <c r="AU545" s="12"/>
      <c r="AV545" s="12"/>
      <c r="AW545" s="53"/>
      <c r="AZ545" s="53"/>
      <c r="BA545" s="53"/>
      <c r="BI545" s="53"/>
      <c r="BV545" s="53"/>
      <c r="BX545" s="53"/>
      <c r="BY545" s="3"/>
    </row>
    <row r="546" spans="1:77" s="53" customFormat="1">
      <c r="D546" s="76"/>
      <c r="E546" s="76"/>
      <c r="F546" s="56"/>
      <c r="J546" s="56"/>
      <c r="P546" s="56"/>
      <c r="T546" s="48"/>
      <c r="AC546" s="90"/>
      <c r="AD546" s="48"/>
      <c r="AI546" s="11"/>
      <c r="AJ546" s="48"/>
      <c r="BH546" s="48"/>
      <c r="BY546" s="3"/>
    </row>
    <row r="547" spans="1:77" s="53" customFormat="1">
      <c r="D547" s="76"/>
      <c r="E547" s="76"/>
      <c r="F547" s="56"/>
      <c r="J547" s="56"/>
      <c r="P547" s="56"/>
      <c r="T547" s="50"/>
      <c r="U547" s="12"/>
      <c r="AC547" s="89"/>
      <c r="AD547" s="11"/>
      <c r="AI547" s="11"/>
      <c r="AK547" s="11"/>
      <c r="AO547" s="73"/>
      <c r="AQ547" s="11"/>
      <c r="AU547" s="11"/>
      <c r="AV547" s="11"/>
      <c r="BY547" s="3"/>
    </row>
    <row r="548" spans="1:77" s="53" customFormat="1">
      <c r="D548" s="76"/>
      <c r="E548" s="76"/>
      <c r="F548" s="56"/>
      <c r="J548" s="56"/>
      <c r="P548" s="56"/>
      <c r="R548" s="11"/>
      <c r="T548" s="48"/>
      <c r="U548" s="12"/>
      <c r="V548" s="11"/>
      <c r="W548" s="11"/>
      <c r="Y548" s="11"/>
      <c r="Z548" s="11"/>
      <c r="AA548" s="11"/>
      <c r="AC548" s="89"/>
      <c r="AD548" s="11"/>
      <c r="AE548" s="11"/>
      <c r="AF548" s="11"/>
      <c r="AI548" s="11"/>
      <c r="AJ548" s="11"/>
      <c r="AK548" s="11"/>
      <c r="AL548" s="11"/>
      <c r="AO548" s="73"/>
      <c r="AP548" s="11"/>
      <c r="AQ548" s="11"/>
      <c r="AU548" s="11"/>
      <c r="AV548" s="11"/>
      <c r="BY548" s="3"/>
    </row>
    <row r="549" spans="1:77" s="53" customFormat="1">
      <c r="D549" s="76"/>
      <c r="E549" s="76"/>
      <c r="F549" s="56"/>
      <c r="J549" s="56"/>
      <c r="P549" s="56"/>
      <c r="T549" s="48"/>
      <c r="U549" s="12"/>
      <c r="AC549" s="89"/>
      <c r="AD549" s="11"/>
      <c r="AI549" s="50"/>
      <c r="AK549" s="11"/>
      <c r="AO549" s="73"/>
      <c r="AQ549" s="11"/>
      <c r="AU549" s="11"/>
      <c r="AV549" s="11"/>
      <c r="BG549" s="48"/>
      <c r="BY549" s="3"/>
    </row>
    <row r="550" spans="1:77" s="53" customFormat="1">
      <c r="D550" s="76"/>
      <c r="E550" s="76"/>
      <c r="F550" s="56"/>
      <c r="J550" s="56"/>
      <c r="P550" s="56"/>
      <c r="T550" s="50"/>
      <c r="U550" s="11"/>
      <c r="AC550" s="90"/>
      <c r="AI550" s="11"/>
      <c r="AO550" s="11"/>
      <c r="BY550" s="3"/>
    </row>
    <row r="551" spans="1:77">
      <c r="A551" s="53"/>
      <c r="B551" s="53"/>
      <c r="C551" s="53"/>
      <c r="D551" s="76"/>
      <c r="E551" s="76"/>
      <c r="F551" s="56"/>
      <c r="G551" s="53"/>
      <c r="H551" s="53"/>
      <c r="I551" s="53"/>
      <c r="J551" s="56"/>
      <c r="K551" s="53"/>
      <c r="O551" s="53"/>
      <c r="Q551" s="53"/>
      <c r="R551" s="53"/>
      <c r="T551" s="48"/>
      <c r="AC551" s="85"/>
      <c r="AD551" s="12"/>
      <c r="AI551" s="11"/>
      <c r="AK551" s="12"/>
      <c r="AO551" s="12"/>
      <c r="AQ551" s="12"/>
      <c r="AU551" s="12"/>
      <c r="AV551" s="12"/>
      <c r="AW551" s="53"/>
      <c r="AX551" s="53"/>
      <c r="AY551" s="53"/>
      <c r="AZ551" s="53"/>
      <c r="BA551" s="53"/>
      <c r="BI551" s="53"/>
      <c r="BX551" s="53"/>
      <c r="BY551" s="3"/>
    </row>
    <row r="552" spans="1:77">
      <c r="A552" s="53"/>
      <c r="B552" s="53"/>
      <c r="C552" s="53"/>
      <c r="D552" s="76"/>
      <c r="E552" s="76"/>
      <c r="F552" s="56"/>
      <c r="G552" s="53"/>
      <c r="H552" s="53"/>
      <c r="I552" s="53"/>
      <c r="J552" s="56"/>
      <c r="O552" s="53"/>
      <c r="Q552" s="53"/>
      <c r="T552" s="48"/>
      <c r="U552" s="12"/>
      <c r="AC552" s="90"/>
      <c r="AD552" s="12"/>
      <c r="AI552" s="12"/>
      <c r="AK552" s="12"/>
      <c r="AO552" s="12"/>
      <c r="AQ552" s="12"/>
      <c r="AU552" s="12"/>
      <c r="AV552" s="12"/>
      <c r="AW552" s="53"/>
      <c r="BA552" s="53"/>
      <c r="BI552" s="53"/>
      <c r="BV552" s="53"/>
      <c r="BX552" s="53"/>
      <c r="BY552" s="3"/>
    </row>
    <row r="553" spans="1:77">
      <c r="A553" s="53"/>
      <c r="B553" s="53"/>
      <c r="C553" s="53"/>
      <c r="D553" s="76"/>
      <c r="E553" s="76"/>
      <c r="F553" s="56"/>
      <c r="G553" s="53"/>
      <c r="H553" s="53"/>
      <c r="I553" s="53"/>
      <c r="J553" s="56"/>
      <c r="O553" s="53"/>
      <c r="Q553" s="53"/>
      <c r="T553" s="48"/>
      <c r="AC553" s="85"/>
      <c r="AI553" s="11"/>
      <c r="AO553" s="12"/>
      <c r="AW553" s="53"/>
      <c r="BA553" s="53"/>
      <c r="BI553" s="53"/>
      <c r="BV553" s="53"/>
      <c r="BX553" s="53"/>
      <c r="BY553" s="3"/>
    </row>
    <row r="554" spans="1:77">
      <c r="A554" s="53"/>
      <c r="B554" s="53"/>
      <c r="C554" s="53"/>
      <c r="D554" s="76"/>
      <c r="E554" s="76"/>
      <c r="F554" s="56"/>
      <c r="G554" s="53"/>
      <c r="H554" s="53"/>
      <c r="I554" s="53"/>
      <c r="J554" s="56"/>
      <c r="O554" s="53"/>
      <c r="Q554" s="53"/>
      <c r="R554" s="53"/>
      <c r="T554" s="50"/>
      <c r="U554" s="11"/>
      <c r="AC554" s="90"/>
      <c r="AD554" s="12"/>
      <c r="AI554" s="12"/>
      <c r="AK554" s="12"/>
      <c r="AO554" s="12"/>
      <c r="AQ554" s="12"/>
      <c r="AU554" s="12"/>
      <c r="AV554" s="12"/>
      <c r="AW554" s="53"/>
      <c r="BA554" s="53"/>
      <c r="BI554" s="53"/>
      <c r="BV554" s="53"/>
      <c r="BX554" s="53"/>
      <c r="BY554" s="3"/>
    </row>
    <row r="555" spans="1:77">
      <c r="A555" s="53"/>
      <c r="B555" s="53"/>
      <c r="C555" s="53"/>
      <c r="D555" s="76"/>
      <c r="E555" s="76"/>
      <c r="F555" s="56"/>
      <c r="G555" s="53"/>
      <c r="H555" s="53"/>
      <c r="I555" s="53"/>
      <c r="J555" s="56"/>
      <c r="O555" s="53"/>
      <c r="Q555" s="53"/>
      <c r="R555" s="53"/>
      <c r="T555" s="48"/>
      <c r="U555" s="12"/>
      <c r="AC555" s="85"/>
      <c r="AD555" s="12"/>
      <c r="AI555" s="11"/>
      <c r="AK555" s="12"/>
      <c r="AO555" s="12"/>
      <c r="AQ555" s="12"/>
      <c r="AU555" s="12"/>
      <c r="AV555" s="12"/>
      <c r="AW555" s="53"/>
      <c r="BA555" s="53"/>
      <c r="BI555" s="53"/>
      <c r="BX555" s="53"/>
      <c r="BY555" s="3"/>
    </row>
    <row r="556" spans="1:77" s="53" customFormat="1">
      <c r="D556" s="76"/>
      <c r="E556" s="76"/>
      <c r="F556" s="56"/>
      <c r="J556" s="56"/>
      <c r="P556" s="56"/>
      <c r="T556" s="50"/>
      <c r="U556" s="11"/>
      <c r="AC556" s="88"/>
      <c r="AD556" s="11"/>
      <c r="AI556" s="11"/>
      <c r="AK556" s="11"/>
      <c r="AO556" s="11"/>
      <c r="AQ556" s="11"/>
      <c r="AU556" s="11"/>
      <c r="AV556" s="11"/>
      <c r="BY556" s="3"/>
    </row>
    <row r="557" spans="1:77">
      <c r="A557" s="53"/>
      <c r="B557" s="53"/>
      <c r="C557" s="53"/>
      <c r="D557" s="76"/>
      <c r="E557" s="76"/>
      <c r="F557" s="56"/>
      <c r="G557" s="53"/>
      <c r="H557" s="53"/>
      <c r="I557" s="53"/>
      <c r="J557" s="56"/>
      <c r="O557" s="53"/>
      <c r="Q557" s="53"/>
      <c r="T557" s="50"/>
      <c r="U557" s="53"/>
      <c r="AC557" s="90"/>
      <c r="AD557" s="12"/>
      <c r="AI557" s="12"/>
      <c r="AK557" s="12"/>
      <c r="AO557" s="12"/>
      <c r="AQ557" s="12"/>
      <c r="AU557" s="12"/>
      <c r="AV557" s="12"/>
      <c r="AW557" s="53"/>
      <c r="BA557" s="53"/>
      <c r="BI557" s="53"/>
      <c r="BV557" s="53"/>
      <c r="BX557" s="53"/>
      <c r="BY557" s="3"/>
    </row>
    <row r="558" spans="1:77" s="53" customFormat="1">
      <c r="D558" s="76"/>
      <c r="E558" s="76"/>
      <c r="F558" s="56"/>
      <c r="J558" s="56"/>
      <c r="P558" s="56"/>
      <c r="T558" s="48"/>
      <c r="U558" s="11"/>
      <c r="AC558" s="88"/>
      <c r="BY558" s="3"/>
    </row>
    <row r="559" spans="1:77">
      <c r="A559" s="53"/>
      <c r="B559" s="53"/>
      <c r="C559" s="53"/>
      <c r="D559" s="76"/>
      <c r="E559" s="76"/>
      <c r="F559" s="56"/>
      <c r="G559" s="53"/>
      <c r="H559" s="53"/>
      <c r="I559" s="53"/>
      <c r="J559" s="56"/>
      <c r="K559" s="53"/>
      <c r="O559" s="53"/>
      <c r="Q559" s="53"/>
      <c r="R559" s="53"/>
      <c r="T559" s="48"/>
      <c r="U559" s="12"/>
      <c r="AC559" s="85"/>
      <c r="AD559" s="12"/>
      <c r="AI559" s="11"/>
      <c r="AK559" s="12"/>
      <c r="AO559" s="12"/>
      <c r="AQ559" s="12"/>
      <c r="AU559" s="12"/>
      <c r="AV559" s="12"/>
      <c r="AW559" s="53"/>
      <c r="AX559" s="53"/>
      <c r="AY559" s="53"/>
      <c r="AZ559" s="53"/>
      <c r="BA559" s="53"/>
      <c r="BI559" s="53"/>
      <c r="BX559" s="53"/>
      <c r="BY559" s="3"/>
    </row>
    <row r="560" spans="1:77">
      <c r="A560" s="53"/>
      <c r="B560" s="53"/>
      <c r="C560" s="53"/>
      <c r="D560" s="76"/>
      <c r="E560" s="76"/>
      <c r="F560" s="56"/>
      <c r="G560" s="53"/>
      <c r="H560" s="53"/>
      <c r="I560" s="53"/>
      <c r="J560" s="56"/>
      <c r="K560" s="12"/>
      <c r="L560" s="12"/>
      <c r="O560" s="53"/>
      <c r="P560" s="71"/>
      <c r="Q560" s="53"/>
      <c r="T560" s="48"/>
      <c r="V560" s="12"/>
      <c r="W560" s="12"/>
      <c r="Y560" s="12"/>
      <c r="Z560" s="12"/>
      <c r="AA560" s="12"/>
      <c r="AC560" s="90"/>
      <c r="AD560" s="12"/>
      <c r="AE560" s="12"/>
      <c r="AF560" s="12"/>
      <c r="AI560" s="12"/>
      <c r="AJ560" s="12"/>
      <c r="AK560" s="12"/>
      <c r="AL560" s="12"/>
      <c r="AO560" s="12"/>
      <c r="AP560" s="12"/>
      <c r="AQ560" s="12"/>
      <c r="AU560" s="12"/>
      <c r="AV560" s="12"/>
      <c r="AW560" s="53"/>
      <c r="BA560" s="53"/>
      <c r="BI560" s="53"/>
      <c r="BV560" s="53"/>
      <c r="BX560" s="53"/>
      <c r="BY560" s="3"/>
    </row>
    <row r="561" spans="1:77">
      <c r="A561" s="11"/>
      <c r="B561" s="53"/>
      <c r="C561" s="53"/>
      <c r="D561" s="76"/>
      <c r="E561" s="76"/>
      <c r="F561" s="56"/>
      <c r="G561" s="53"/>
      <c r="H561" s="53"/>
      <c r="I561" s="53"/>
      <c r="J561" s="56"/>
      <c r="O561" s="53"/>
      <c r="Q561" s="53"/>
      <c r="T561" s="50"/>
      <c r="U561" s="12"/>
      <c r="AC561" s="85"/>
      <c r="AD561" s="12"/>
      <c r="AI561" s="11"/>
      <c r="AK561" s="12"/>
      <c r="AO561" s="12"/>
      <c r="AQ561" s="12"/>
      <c r="AU561" s="12"/>
      <c r="AV561" s="12"/>
      <c r="AW561" s="11"/>
      <c r="BA561" s="53"/>
      <c r="BI561" s="53"/>
      <c r="BV561" s="53"/>
      <c r="BX561" s="53"/>
      <c r="BY561" s="3"/>
    </row>
    <row r="562" spans="1:77">
      <c r="A562" s="53"/>
      <c r="B562" s="53"/>
      <c r="C562" s="53"/>
      <c r="D562" s="76"/>
      <c r="E562" s="76"/>
      <c r="F562" s="56"/>
      <c r="G562" s="53"/>
      <c r="H562" s="53"/>
      <c r="I562" s="53"/>
      <c r="J562" s="56"/>
      <c r="O562" s="53"/>
      <c r="Q562" s="53"/>
      <c r="R562" s="53"/>
      <c r="T562" s="50"/>
      <c r="U562" s="11"/>
      <c r="AC562" s="85"/>
      <c r="AD562" s="12"/>
      <c r="AI562" s="12"/>
      <c r="AK562" s="12"/>
      <c r="AO562" s="12"/>
      <c r="AQ562" s="12"/>
      <c r="AU562" s="12"/>
      <c r="AV562" s="12"/>
      <c r="AW562" s="53"/>
      <c r="BA562" s="53"/>
      <c r="BI562" s="53"/>
      <c r="BV562" s="53"/>
      <c r="BX562" s="53"/>
      <c r="BY562" s="3"/>
    </row>
    <row r="563" spans="1:77">
      <c r="A563" s="53"/>
      <c r="B563" s="53"/>
      <c r="C563" s="53"/>
      <c r="D563" s="76"/>
      <c r="E563" s="76"/>
      <c r="F563" s="56"/>
      <c r="G563" s="53"/>
      <c r="H563" s="53"/>
      <c r="I563" s="53"/>
      <c r="J563" s="56"/>
      <c r="O563" s="53"/>
      <c r="Q563" s="53"/>
      <c r="R563" s="53"/>
      <c r="T563" s="48"/>
      <c r="U563" s="12"/>
      <c r="AC563" s="85"/>
      <c r="AD563" s="12"/>
      <c r="AI563" s="11"/>
      <c r="AK563" s="12"/>
      <c r="AO563" s="12"/>
      <c r="AQ563" s="12"/>
      <c r="AU563" s="12"/>
      <c r="AV563" s="12"/>
      <c r="AW563" s="53"/>
      <c r="BA563" s="53"/>
      <c r="BI563" s="53"/>
      <c r="BX563" s="53"/>
      <c r="BY563" s="3"/>
    </row>
    <row r="564" spans="1:77" s="53" customFormat="1">
      <c r="D564" s="76"/>
      <c r="E564" s="76"/>
      <c r="F564" s="56"/>
      <c r="J564" s="56"/>
      <c r="P564" s="56"/>
      <c r="T564" s="48"/>
      <c r="AC564" s="90"/>
      <c r="AD564" s="11"/>
      <c r="AI564" s="11"/>
      <c r="AJ564" s="48"/>
      <c r="AK564" s="11"/>
      <c r="AQ564" s="11"/>
      <c r="AU564" s="11"/>
      <c r="AV564" s="11"/>
      <c r="BH564" s="48"/>
      <c r="BY564" s="3"/>
    </row>
    <row r="565" spans="1:77">
      <c r="A565" s="53"/>
      <c r="B565" s="53"/>
      <c r="C565" s="53"/>
      <c r="D565" s="76"/>
      <c r="E565" s="76"/>
      <c r="F565" s="56"/>
      <c r="G565" s="53"/>
      <c r="H565" s="53"/>
      <c r="I565" s="53"/>
      <c r="J565" s="56"/>
      <c r="K565" s="53"/>
      <c r="O565" s="53"/>
      <c r="Q565" s="53"/>
      <c r="R565" s="53"/>
      <c r="T565" s="48"/>
      <c r="U565" s="11"/>
      <c r="AC565" s="85"/>
      <c r="AD565" s="12"/>
      <c r="AI565" s="11"/>
      <c r="AK565" s="12"/>
      <c r="AO565" s="12"/>
      <c r="AQ565" s="12"/>
      <c r="AU565" s="12"/>
      <c r="AV565" s="12"/>
      <c r="AW565" s="53"/>
      <c r="AX565" s="53"/>
      <c r="AY565" s="53"/>
      <c r="AZ565" s="53"/>
      <c r="BA565" s="53"/>
      <c r="BI565" s="53"/>
      <c r="BV565" s="53"/>
      <c r="BX565" s="53"/>
      <c r="BY565" s="3"/>
    </row>
    <row r="566" spans="1:77" s="53" customFormat="1">
      <c r="D566" s="76"/>
      <c r="E566" s="76"/>
      <c r="F566" s="56"/>
      <c r="J566" s="56"/>
      <c r="P566" s="56"/>
      <c r="T566" s="48"/>
      <c r="U566" s="11"/>
      <c r="AC566" s="90"/>
      <c r="AD566" s="50"/>
      <c r="AI566" s="11"/>
      <c r="AJ566" s="48"/>
      <c r="AK566" s="11"/>
      <c r="AO566" s="11"/>
      <c r="AQ566" s="11"/>
      <c r="AU566" s="11"/>
      <c r="AV566" s="11"/>
      <c r="BH566" s="48"/>
      <c r="BY566" s="3"/>
    </row>
    <row r="567" spans="1:77" s="53" customFormat="1">
      <c r="D567" s="76"/>
      <c r="E567" s="76"/>
      <c r="F567" s="56"/>
      <c r="J567" s="56"/>
      <c r="P567" s="56"/>
      <c r="T567" s="48"/>
      <c r="U567" s="11"/>
      <c r="AC567" s="90"/>
      <c r="AD567" s="48"/>
      <c r="AI567" s="11"/>
      <c r="AJ567" s="48"/>
      <c r="AW567" s="11"/>
      <c r="BH567" s="48"/>
      <c r="BY567" s="3"/>
    </row>
    <row r="568" spans="1:77" s="53" customFormat="1">
      <c r="D568" s="76"/>
      <c r="E568" s="76"/>
      <c r="F568" s="56"/>
      <c r="J568" s="56"/>
      <c r="P568" s="56"/>
      <c r="U568" s="11"/>
      <c r="AC568" s="90"/>
      <c r="AD568" s="11"/>
      <c r="AI568" s="11"/>
      <c r="AJ568" s="48"/>
      <c r="AK568" s="11"/>
      <c r="AO568" s="11"/>
      <c r="AQ568" s="11"/>
      <c r="AU568" s="11"/>
      <c r="AV568" s="11"/>
      <c r="BH568" s="48"/>
      <c r="BY568" s="3"/>
    </row>
    <row r="569" spans="1:77">
      <c r="A569" s="53"/>
      <c r="B569" s="53"/>
      <c r="C569" s="53"/>
      <c r="D569" s="76"/>
      <c r="E569" s="76"/>
      <c r="F569" s="56"/>
      <c r="G569" s="53"/>
      <c r="H569" s="53"/>
      <c r="I569" s="53"/>
      <c r="J569" s="56"/>
      <c r="O569" s="53"/>
      <c r="Q569" s="53"/>
      <c r="R569" s="53"/>
      <c r="T569" s="48"/>
      <c r="U569" s="11"/>
      <c r="AC569" s="85"/>
      <c r="AD569" s="12"/>
      <c r="AI569" s="11"/>
      <c r="AK569" s="12"/>
      <c r="AO569" s="12"/>
      <c r="AQ569" s="12"/>
      <c r="AU569" s="12"/>
      <c r="AV569" s="12"/>
      <c r="AW569" s="11"/>
      <c r="BA569" s="53"/>
      <c r="BI569" s="53"/>
      <c r="BV569" s="53"/>
      <c r="BX569" s="53"/>
      <c r="BY569" s="3"/>
    </row>
    <row r="570" spans="1:77">
      <c r="A570" s="53"/>
      <c r="B570" s="53"/>
      <c r="C570" s="53"/>
      <c r="D570" s="76"/>
      <c r="E570" s="76"/>
      <c r="F570" s="56"/>
      <c r="G570" s="53"/>
      <c r="H570" s="53"/>
      <c r="I570" s="53"/>
      <c r="J570" s="56"/>
      <c r="O570" s="53"/>
      <c r="Q570" s="53"/>
      <c r="R570" s="53"/>
      <c r="S570" s="53"/>
      <c r="T570" s="48"/>
      <c r="AC570" s="90"/>
      <c r="AO570" s="12"/>
      <c r="AW570" s="53"/>
      <c r="BA570" s="53"/>
      <c r="BI570" s="53"/>
      <c r="BV570" s="53"/>
      <c r="BX570" s="53"/>
      <c r="BY570" s="3"/>
    </row>
    <row r="571" spans="1:77">
      <c r="A571" s="53"/>
      <c r="B571" s="53"/>
      <c r="C571" s="53"/>
      <c r="D571" s="76"/>
      <c r="E571" s="76"/>
      <c r="F571" s="56"/>
      <c r="G571" s="53"/>
      <c r="H571" s="53"/>
      <c r="I571" s="53"/>
      <c r="J571" s="56"/>
      <c r="O571" s="53"/>
      <c r="Q571" s="53"/>
      <c r="R571" s="53"/>
      <c r="S571" s="53"/>
      <c r="T571" s="48"/>
      <c r="U571" s="12"/>
      <c r="AC571" s="90"/>
      <c r="AI571" s="12"/>
      <c r="AW571" s="53"/>
      <c r="BA571" s="53"/>
      <c r="BI571" s="53"/>
      <c r="BV571" s="53"/>
      <c r="BX571" s="53"/>
      <c r="BY571" s="3"/>
    </row>
    <row r="572" spans="1:77" s="53" customFormat="1">
      <c r="D572" s="76"/>
      <c r="E572" s="76"/>
      <c r="F572" s="56"/>
      <c r="J572" s="56"/>
      <c r="P572" s="56"/>
      <c r="T572" s="48"/>
      <c r="U572" s="11"/>
      <c r="AC572" s="90"/>
      <c r="AD572" s="11"/>
      <c r="AI572" s="11"/>
      <c r="AK572" s="11"/>
      <c r="AO572" s="11"/>
      <c r="AQ572" s="11"/>
      <c r="AU572" s="11"/>
      <c r="AV572" s="11"/>
      <c r="BY572" s="3"/>
    </row>
    <row r="573" spans="1:77">
      <c r="A573" s="11"/>
      <c r="B573" s="53"/>
      <c r="C573" s="53"/>
      <c r="D573" s="76"/>
      <c r="E573" s="76"/>
      <c r="F573" s="56"/>
      <c r="G573" s="53"/>
      <c r="H573" s="53"/>
      <c r="I573" s="53"/>
      <c r="J573" s="56"/>
      <c r="O573" s="53"/>
      <c r="Q573" s="53"/>
      <c r="R573" s="53"/>
      <c r="S573" s="53"/>
      <c r="T573" s="48"/>
      <c r="AC573" s="90"/>
      <c r="AD573" s="12"/>
      <c r="AI573" s="12"/>
      <c r="AK573" s="12"/>
      <c r="AO573" s="11"/>
      <c r="AQ573" s="12"/>
      <c r="AU573" s="12"/>
      <c r="AV573" s="12"/>
      <c r="AW573" s="11"/>
      <c r="BA573" s="53"/>
      <c r="BI573" s="53"/>
      <c r="BV573" s="53"/>
      <c r="BX573" s="53"/>
      <c r="BY573" s="3"/>
    </row>
    <row r="574" spans="1:77">
      <c r="A574" s="53"/>
      <c r="B574" s="53"/>
      <c r="C574" s="53"/>
      <c r="D574" s="76"/>
      <c r="E574" s="76"/>
      <c r="F574" s="56"/>
      <c r="G574" s="53"/>
      <c r="H574" s="53"/>
      <c r="I574" s="53"/>
      <c r="J574" s="56"/>
      <c r="O574" s="53"/>
      <c r="Q574" s="53"/>
      <c r="R574" s="53"/>
      <c r="S574" s="53"/>
      <c r="T574" s="48"/>
      <c r="AC574" s="90"/>
      <c r="AD574" s="12"/>
      <c r="AI574" s="12"/>
      <c r="AK574" s="12"/>
      <c r="AO574" s="11"/>
      <c r="AQ574" s="12"/>
      <c r="AU574" s="12"/>
      <c r="AV574" s="12"/>
      <c r="AW574" s="53"/>
      <c r="BA574" s="53"/>
      <c r="BI574" s="53"/>
      <c r="BV574" s="53"/>
      <c r="BX574" s="53"/>
      <c r="BY574" s="3"/>
    </row>
    <row r="575" spans="1:77" s="53" customFormat="1">
      <c r="D575" s="76"/>
      <c r="E575" s="76"/>
      <c r="F575" s="56"/>
      <c r="J575" s="56"/>
      <c r="P575" s="56"/>
      <c r="T575" s="48"/>
      <c r="U575" s="12"/>
      <c r="AC575" s="90"/>
      <c r="AD575" s="50"/>
      <c r="AI575" s="11"/>
      <c r="AJ575" s="48"/>
      <c r="AK575" s="11"/>
      <c r="AO575" s="11"/>
      <c r="AQ575" s="11"/>
      <c r="AU575" s="11"/>
      <c r="AV575" s="11"/>
      <c r="BH575" s="48"/>
      <c r="BY575" s="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13" sqref="A13"/>
    </sheetView>
  </sheetViews>
  <sheetFormatPr defaultRowHeight="12.75"/>
  <sheetData>
    <row r="1" spans="1:6">
      <c r="A1" s="1" t="s">
        <v>438</v>
      </c>
    </row>
    <row r="3" spans="1:6">
      <c r="A3" t="s">
        <v>423</v>
      </c>
    </row>
    <row r="4" spans="1:6">
      <c r="A4" t="s">
        <v>394</v>
      </c>
    </row>
    <row r="5" spans="1:6">
      <c r="A5" t="s">
        <v>383</v>
      </c>
    </row>
    <row r="6" spans="1:6">
      <c r="A6" t="s">
        <v>405</v>
      </c>
    </row>
    <row r="7" spans="1:6">
      <c r="A7" t="s">
        <v>440</v>
      </c>
      <c r="F7" t="s">
        <v>451</v>
      </c>
    </row>
    <row r="8" spans="1:6">
      <c r="A8" s="6" t="s">
        <v>596</v>
      </c>
      <c r="F8" t="s">
        <v>608</v>
      </c>
    </row>
    <row r="9" spans="1:6">
      <c r="A9" s="11" t="s">
        <v>610</v>
      </c>
      <c r="F9" t="s">
        <v>611</v>
      </c>
    </row>
    <row r="10" spans="1:6">
      <c r="A10" s="12" t="s">
        <v>775</v>
      </c>
    </row>
    <row r="11" spans="1:6">
      <c r="A11" s="12" t="s">
        <v>870</v>
      </c>
    </row>
    <row r="12" spans="1:6">
      <c r="A12" s="12" t="s">
        <v>142</v>
      </c>
      <c r="F12" t="s">
        <v>143</v>
      </c>
    </row>
    <row r="13" spans="1:6">
      <c r="A13" s="11" t="s">
        <v>293</v>
      </c>
    </row>
    <row r="14" spans="1:6">
      <c r="A14" s="11"/>
    </row>
    <row r="16" spans="1:6">
      <c r="A16" t="s">
        <v>609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9" sqref="E9"/>
    </sheetView>
  </sheetViews>
  <sheetFormatPr defaultRowHeight="12.75"/>
  <sheetData>
    <row r="1" spans="1:5">
      <c r="A1" s="7" t="s">
        <v>665</v>
      </c>
    </row>
    <row r="3" spans="1:5">
      <c r="A3" s="7" t="s">
        <v>690</v>
      </c>
    </row>
    <row r="5" spans="1:5">
      <c r="A5" s="7" t="s">
        <v>756</v>
      </c>
    </row>
    <row r="8" spans="1:5">
      <c r="A8" t="s">
        <v>206</v>
      </c>
    </row>
    <row r="9" spans="1:5">
      <c r="A9">
        <v>0.6</v>
      </c>
      <c r="B9">
        <v>0.8</v>
      </c>
      <c r="C9">
        <v>0.1</v>
      </c>
      <c r="D9">
        <v>13</v>
      </c>
      <c r="E9" s="44">
        <f>((D9*(A9/C9)-B9)/B9)+1</f>
        <v>97.499999999999986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LatLongs</vt:lpstr>
      <vt:lpstr>Database</vt:lpstr>
      <vt:lpstr>Overall Means</vt:lpstr>
      <vt:lpstr>Other data</vt:lpstr>
      <vt:lpstr>Rules</vt:lpstr>
    </vt:vector>
  </TitlesOfParts>
  <Company>UCSB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halpern</dc:creator>
  <cp:lastModifiedBy>Kirsten Grorud-Colvert</cp:lastModifiedBy>
  <dcterms:created xsi:type="dcterms:W3CDTF">2006-07-05T22:36:22Z</dcterms:created>
  <dcterms:modified xsi:type="dcterms:W3CDTF">2011-11-22T01:09:04Z</dcterms:modified>
</cp:coreProperties>
</file>