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updateLinks="always" defaultThemeVersion="166925"/>
  <mc:AlternateContent xmlns:mc="http://schemas.openxmlformats.org/markup-compatibility/2006">
    <mc:Choice Requires="x15">
      <x15ac:absPath xmlns:x15ac="http://schemas.microsoft.com/office/spreadsheetml/2010/11/ac" url="C:\Users\Fazar\Downloads\"/>
    </mc:Choice>
  </mc:AlternateContent>
  <xr:revisionPtr revIDLastSave="0" documentId="13_ncr:1_{B6565CDA-0A12-4BBB-9E98-FDD3E74328C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TEMPLATE RAB" sheetId="9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63" i="9" l="1"/>
  <c r="E64" i="9"/>
  <c r="E65" i="9"/>
  <c r="E62" i="9"/>
  <c r="E24" i="9"/>
  <c r="H63" i="9" a="1"/>
  <c r="H63" i="9" s="1"/>
  <c r="H64" i="9" a="1"/>
  <c r="H64" i="9" s="1"/>
  <c r="H65" i="9" a="1"/>
  <c r="H65" i="9" s="1"/>
  <c r="H62" i="9" a="1"/>
  <c r="H62" i="9" s="1"/>
  <c r="H33" i="9" a="1"/>
  <c r="H33" i="9" s="1"/>
  <c r="H25" i="9" a="1"/>
  <c r="H25" i="9" s="1"/>
  <c r="H26" i="9" a="1"/>
  <c r="H26" i="9" s="1"/>
  <c r="H27" i="9" a="1"/>
  <c r="H27" i="9" s="1"/>
  <c r="H28" i="9" a="1"/>
  <c r="H28" i="9" s="1"/>
  <c r="H29" i="9" a="1"/>
  <c r="H29" i="9" s="1"/>
  <c r="H30" i="9" a="1"/>
  <c r="H30" i="9" s="1"/>
  <c r="H31" i="9" a="1"/>
  <c r="H31" i="9" s="1"/>
  <c r="H32" i="9" a="1"/>
  <c r="H32" i="9" s="1"/>
  <c r="H34" i="9" a="1"/>
  <c r="H34" i="9" s="1"/>
  <c r="H35" i="9" a="1"/>
  <c r="H35" i="9" s="1"/>
  <c r="H24" i="9" a="1"/>
  <c r="H24" i="9" s="1"/>
  <c r="E25" i="9"/>
  <c r="E26" i="9"/>
  <c r="G26" i="9" s="1"/>
  <c r="J26" i="9" s="1"/>
  <c r="E27" i="9"/>
  <c r="E28" i="9"/>
  <c r="E29" i="9"/>
  <c r="G29" i="9" s="1"/>
  <c r="J29" i="9" s="1"/>
  <c r="E30" i="9"/>
  <c r="E31" i="9"/>
  <c r="G31" i="9" s="1"/>
  <c r="J31" i="9" s="1"/>
  <c r="E32" i="9"/>
  <c r="E33" i="9"/>
  <c r="E34" i="9"/>
  <c r="E35" i="9"/>
  <c r="E36" i="9"/>
  <c r="G63" i="9"/>
  <c r="G64" i="9"/>
  <c r="G65" i="9"/>
  <c r="G62" i="9"/>
  <c r="G30" i="9"/>
  <c r="G25" i="9"/>
  <c r="G27" i="9"/>
  <c r="G28" i="9"/>
  <c r="G32" i="9"/>
  <c r="G33" i="9"/>
  <c r="J33" i="9" s="1"/>
  <c r="G34" i="9"/>
  <c r="G35" i="9"/>
  <c r="G36" i="9"/>
  <c r="G24" i="9"/>
  <c r="J24" i="9" s="1"/>
  <c r="I42" i="9"/>
  <c r="F18" i="9"/>
  <c r="F17" i="9"/>
  <c r="J65" i="9"/>
  <c r="J64" i="9"/>
  <c r="J63" i="9"/>
  <c r="J62" i="9"/>
  <c r="I54" i="9"/>
  <c r="I53" i="9"/>
  <c r="I52" i="9"/>
  <c r="I51" i="9"/>
  <c r="I50" i="9"/>
  <c r="I49" i="9"/>
  <c r="I48" i="9"/>
  <c r="I47" i="9"/>
  <c r="I46" i="9"/>
  <c r="I45" i="9"/>
  <c r="I44" i="9"/>
  <c r="I43" i="9"/>
  <c r="H36" i="9" a="1"/>
  <c r="H36" i="9" s="1"/>
  <c r="J36" i="9"/>
  <c r="J35" i="9"/>
  <c r="J34" i="9"/>
  <c r="J32" i="9"/>
  <c r="J30" i="9"/>
  <c r="J28" i="9"/>
  <c r="J27" i="9"/>
  <c r="J25" i="9"/>
  <c r="F16" i="9"/>
  <c r="E12" i="9"/>
  <c r="E11" i="9"/>
  <c r="J37" i="9" l="1"/>
  <c r="J66" i="9"/>
  <c r="I68" i="9" s="1"/>
  <c r="E70" i="9"/>
  <c r="E68" i="9"/>
  <c r="E57" i="9"/>
  <c r="I55" i="9"/>
  <c r="I57" i="9" s="1"/>
  <c r="I70" i="9" l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<sst xmlns="http://schemas.openxmlformats.org/spreadsheetml/2006/main" count="94" uniqueCount="70">
  <si>
    <t>Event ID</t>
  </si>
  <si>
    <t>No</t>
  </si>
  <si>
    <t>Nama Kegiatan</t>
  </si>
  <si>
    <t>s/d</t>
  </si>
  <si>
    <t>Akomodasi</t>
  </si>
  <si>
    <t>Cost Center</t>
  </si>
  <si>
    <t>Akun Beban Anggaran</t>
  </si>
  <si>
    <t>T752E25</t>
  </si>
  <si>
    <t>INGAT YA!</t>
  </si>
  <si>
    <t>RENCARA BIAYA ANGGARAN (RAB) EVENT</t>
  </si>
  <si>
    <t>NORMA BIAYA</t>
  </si>
  <si>
    <r>
      <rPr>
        <sz val="20"/>
        <color rgb="FF000000"/>
        <rFont val="Aptos Narrow"/>
      </rPr>
      <t xml:space="preserve">Selalu klik </t>
    </r>
    <r>
      <rPr>
        <b/>
        <sz val="20"/>
        <color rgb="FF000000"/>
        <rFont val="Aptos Narrow"/>
      </rPr>
      <t>"Trust Workbook Link"</t>
    </r>
    <r>
      <rPr>
        <sz val="20"/>
        <color rgb="FF000000"/>
        <rFont val="Aptos Narrow"/>
      </rPr>
      <t xml:space="preserve"> jika muncul notifikasi tersebut diatas layar</t>
    </r>
  </si>
  <si>
    <r>
      <rPr>
        <sz val="20"/>
        <color rgb="FF000000"/>
        <rFont val="Aptos Narrow"/>
      </rPr>
      <t xml:space="preserve">Hanya Cell warna </t>
    </r>
    <r>
      <rPr>
        <b/>
        <sz val="20"/>
        <color rgb="FF000000"/>
        <rFont val="Aptos Narrow"/>
      </rPr>
      <t>putih</t>
    </r>
    <r>
      <rPr>
        <sz val="20"/>
        <color rgb="FF000000"/>
        <rFont val="Aptos Narrow"/>
      </rPr>
      <t xml:space="preserve"> yang perlu </t>
    </r>
    <r>
      <rPr>
        <b/>
        <sz val="20"/>
        <color rgb="FF000000"/>
        <rFont val="Aptos Narrow"/>
      </rPr>
      <t>diinput</t>
    </r>
    <r>
      <rPr>
        <sz val="20"/>
        <color rgb="FF000000"/>
        <rFont val="Aptos Narrow"/>
      </rPr>
      <t xml:space="preserve"> ✅️</t>
    </r>
  </si>
  <si>
    <t>Kategori Event</t>
  </si>
  <si>
    <t>L2</t>
  </si>
  <si>
    <r>
      <rPr>
        <sz val="20"/>
        <color rgb="FF000000"/>
        <rFont val="Aptos Narrow"/>
      </rPr>
      <t xml:space="preserve">Cell warna </t>
    </r>
    <r>
      <rPr>
        <b/>
        <sz val="20"/>
        <color rgb="FF000000"/>
        <rFont val="Aptos Narrow"/>
      </rPr>
      <t xml:space="preserve">Abu-Abu terkunci </t>
    </r>
    <r>
      <rPr>
        <sz val="20"/>
        <color rgb="FF000000"/>
        <rFont val="Aptos Narrow"/>
      </rPr>
      <t>&amp; tidak bisa diubah❌</t>
    </r>
  </si>
  <si>
    <r>
      <rPr>
        <sz val="20"/>
        <color rgb="FF000000"/>
        <rFont val="Aptos Narrow"/>
      </rPr>
      <t xml:space="preserve">Jika "Dropdown" pada cell tertentu tidak muncul semua list nya --&gt; 
</t>
    </r>
    <r>
      <rPr>
        <b/>
        <sz val="20"/>
        <color rgb="FF000000"/>
        <rFont val="Aptos Narrow"/>
      </rPr>
      <t xml:space="preserve">Resfresh laman </t>
    </r>
    <r>
      <rPr>
        <sz val="20"/>
        <color rgb="FF000000"/>
        <rFont val="Aptos Narrow"/>
      </rPr>
      <t>🔄️</t>
    </r>
  </si>
  <si>
    <t>Nama Training Support (TS)</t>
  </si>
  <si>
    <r>
      <rPr>
        <sz val="20"/>
        <color rgb="FF000000"/>
        <rFont val="Calibri"/>
        <scheme val="minor"/>
      </rPr>
      <t>Jika</t>
    </r>
    <r>
      <rPr>
        <b/>
        <sz val="20"/>
        <color rgb="FF000000"/>
        <rFont val="Calibri"/>
        <scheme val="minor"/>
      </rPr>
      <t xml:space="preserve"> urgent perlu edit cell yang terkunci-</t>
    </r>
    <r>
      <rPr>
        <sz val="20"/>
        <color rgb="FF000000"/>
        <rFont val="Calibri"/>
        <scheme val="minor"/>
      </rPr>
      <t>-&gt; hubungi Koordinator TS dan konfirmasi ke Manager TCU Area</t>
    </r>
  </si>
  <si>
    <t>Tanggal Kegiatan (kelas offline)</t>
  </si>
  <si>
    <r>
      <rPr>
        <sz val="20"/>
        <color rgb="FF000000"/>
        <rFont val="Calibri"/>
        <scheme val="minor"/>
      </rPr>
      <t xml:space="preserve">Jika </t>
    </r>
    <r>
      <rPr>
        <b/>
        <sz val="20"/>
        <color rgb="FF000000"/>
        <rFont val="Calibri"/>
        <scheme val="minor"/>
      </rPr>
      <t>Nama Event dan Nama TS  tidak ditemukan</t>
    </r>
    <r>
      <rPr>
        <sz val="20"/>
        <color rgb="FF000000"/>
        <rFont val="Calibri"/>
        <scheme val="minor"/>
      </rPr>
      <t xml:space="preserve"> --&gt; 
Request update Database Event ke Koordinator TS</t>
    </r>
  </si>
  <si>
    <t>Tidak ditanggung penyelenggara</t>
  </si>
  <si>
    <t xml:space="preserve">Lokasi </t>
  </si>
  <si>
    <t>Jakarta</t>
  </si>
  <si>
    <t>⭐Kolom Paket Biaya</t>
  </si>
  <si>
    <t>Indeks Lokasi</t>
  </si>
  <si>
    <t>Semarang (LA-3)</t>
  </si>
  <si>
    <r>
      <rPr>
        <sz val="14"/>
        <color rgb="FF000000"/>
        <rFont val="Nunito"/>
      </rPr>
      <t xml:space="preserve">Jika Paket Biaya yang diminta di FK/JK  </t>
    </r>
    <r>
      <rPr>
        <b/>
        <sz val="14"/>
        <color rgb="FF000000"/>
        <rFont val="Nunito"/>
      </rPr>
      <t>punya Norma Biaya</t>
    </r>
    <r>
      <rPr>
        <sz val="14"/>
        <color rgb="FF000000"/>
        <rFont val="Nunito"/>
      </rPr>
      <t xml:space="preserve">  --&gt; </t>
    </r>
    <r>
      <rPr>
        <b/>
        <sz val="14"/>
        <color rgb="FF000000"/>
        <rFont val="Nunito"/>
      </rPr>
      <t xml:space="preserve">Isi di tabel "PAKET BIAYA SESUAI NORMA BIAYA" </t>
    </r>
  </si>
  <si>
    <r>
      <rPr>
        <sz val="14"/>
        <color rgb="FF000000"/>
        <rFont val="Nunito"/>
      </rPr>
      <t>Jika Paket Biaya yang diminta di FK/JK</t>
    </r>
    <r>
      <rPr>
        <b/>
        <sz val="14"/>
        <color rgb="FF000000"/>
        <rFont val="Nunito"/>
      </rPr>
      <t xml:space="preserve"> tidak punya Norma Biaya </t>
    </r>
    <r>
      <rPr>
        <sz val="14"/>
        <color rgb="FF000000"/>
        <rFont val="Nunito"/>
      </rPr>
      <t xml:space="preserve">(Paket Custom) --&gt; </t>
    </r>
    <r>
      <rPr>
        <b/>
        <sz val="14"/>
        <color rgb="FF000000"/>
        <rFont val="Nunito"/>
      </rPr>
      <t>Input manual di 
tabel "PAKET BIAYA DILUAR NORMA BIAYA"</t>
    </r>
  </si>
  <si>
    <t>⭐Kolom VOL/FREQ</t>
  </si>
  <si>
    <r>
      <rPr>
        <sz val="14"/>
        <color rgb="FF000000"/>
        <rFont val="Nunito"/>
      </rPr>
      <t xml:space="preserve">Paket Biaya dengan satuan </t>
    </r>
    <r>
      <rPr>
        <b/>
        <sz val="14"/>
        <color rgb="FF000000"/>
        <rFont val="Nunito"/>
      </rPr>
      <t>bukan "Event"</t>
    </r>
    <r>
      <rPr>
        <sz val="14"/>
        <color rgb="FF000000"/>
        <rFont val="Nunito"/>
      </rPr>
      <t xml:space="preserve"> otomatis terisi </t>
    </r>
    <r>
      <rPr>
        <b/>
        <sz val="14"/>
        <color rgb="FF000000"/>
        <rFont val="Nunito"/>
      </rPr>
      <t xml:space="preserve">"0" </t>
    </r>
    <r>
      <rPr>
        <sz val="14"/>
        <color rgb="FF000000"/>
        <rFont val="Nunito"/>
      </rPr>
      <t xml:space="preserve">dan </t>
    </r>
    <r>
      <rPr>
        <b/>
        <sz val="14"/>
        <color rgb="FF000000"/>
        <rFont val="Nunito"/>
      </rPr>
      <t>wajib input manual sesuai FK/JK.</t>
    </r>
  </si>
  <si>
    <t>PAKET BIAYA STANDAR</t>
  </si>
  <si>
    <r>
      <rPr>
        <sz val="14"/>
        <color rgb="FF000000"/>
        <rFont val="Nunito"/>
      </rPr>
      <t xml:space="preserve">Paket Biaya dengan </t>
    </r>
    <r>
      <rPr>
        <b/>
        <sz val="14"/>
        <color rgb="FF000000"/>
        <rFont val="Nunito"/>
      </rPr>
      <t>satuan "Event"</t>
    </r>
    <r>
      <rPr>
        <sz val="14"/>
        <color rgb="FF000000"/>
        <rFont val="Nunito"/>
      </rPr>
      <t xml:space="preserve"> otomatis terisi angka</t>
    </r>
    <r>
      <rPr>
        <b/>
        <sz val="14"/>
        <color rgb="FF000000"/>
        <rFont val="Nunito"/>
      </rPr>
      <t xml:space="preserve"> "1" </t>
    </r>
    <r>
      <rPr>
        <sz val="14"/>
        <color rgb="FF000000"/>
        <rFont val="Nunito"/>
      </rPr>
      <t xml:space="preserve">dan </t>
    </r>
    <r>
      <rPr>
        <b/>
        <sz val="14"/>
        <color rgb="FF000000"/>
        <rFont val="Nunito"/>
      </rPr>
      <t>tidak boleh diedit.</t>
    </r>
  </si>
  <si>
    <t xml:space="preserve">Vendor  </t>
  </si>
  <si>
    <t>Koperasi Konsumen Karyawan PT. Telkom Saraswati</t>
  </si>
  <si>
    <t>Paket Biaya</t>
  </si>
  <si>
    <t>SATUAN</t>
  </si>
  <si>
    <t>QTY</t>
  </si>
  <si>
    <t>VOL/FREQ</t>
  </si>
  <si>
    <t>HARGA FINAL</t>
  </si>
  <si>
    <t>TOTAL</t>
  </si>
  <si>
    <t>KETERANGAN</t>
  </si>
  <si>
    <t>⭐Kolom HARGA FINAL</t>
  </si>
  <si>
    <t>Training Kit (Note Book, Pena, Name Tag)</t>
  </si>
  <si>
    <r>
      <rPr>
        <sz val="14"/>
        <color rgb="FF000000"/>
        <rFont val="Nunito"/>
      </rPr>
      <t xml:space="preserve">Jika harga satuan di FK/JK </t>
    </r>
    <r>
      <rPr>
        <b/>
        <sz val="14"/>
        <color rgb="FF000000"/>
        <rFont val="Nunito"/>
      </rPr>
      <t xml:space="preserve">lebih kecil atau sama dengan </t>
    </r>
    <r>
      <rPr>
        <sz val="14"/>
        <color rgb="FF000000"/>
        <rFont val="Nunito"/>
      </rPr>
      <t xml:space="preserve">Norma Biaya =&gt; Input </t>
    </r>
    <r>
      <rPr>
        <b/>
        <sz val="14"/>
        <color rgb="FF000000"/>
        <rFont val="Nunito"/>
      </rPr>
      <t>harga final sesuai FK/JK</t>
    </r>
  </si>
  <si>
    <t>Konsumsi (Makan 1x, Snack 2x)</t>
  </si>
  <si>
    <r>
      <rPr>
        <sz val="14"/>
        <color rgb="FF000000"/>
        <rFont val="Nunito"/>
      </rPr>
      <t>Jika harga satuan di FK/JK</t>
    </r>
    <r>
      <rPr>
        <b/>
        <sz val="14"/>
        <color rgb="FF000000"/>
        <rFont val="Nunito"/>
      </rPr>
      <t xml:space="preserve"> lebih besar dari </t>
    </r>
    <r>
      <rPr>
        <sz val="14"/>
        <color rgb="FF000000"/>
        <rFont val="Nunito"/>
      </rPr>
      <t xml:space="preserve">Norma Biaya =&gt; Input </t>
    </r>
    <r>
      <rPr>
        <b/>
        <sz val="14"/>
        <color rgb="FF000000"/>
        <rFont val="Nunito"/>
      </rPr>
      <t>harga final sesuai Norma Biaya</t>
    </r>
  </si>
  <si>
    <t>Akomodasi Hotel Fasilitator (2 org/kamar sd BP3 &amp; 1 org/kamar BP2 &amp; 1)</t>
  </si>
  <si>
    <t>Akomodasi Hotel Peserta (R1&amp; L1= 2 org/kamar, R2 &amp; L2= 1 org/kamar)</t>
  </si>
  <si>
    <t>⭐CELL VENDOR</t>
  </si>
  <si>
    <t>Perlengkapan Kelas (Flipchart, Spidol, Baterai, Kertas, dll)</t>
  </si>
  <si>
    <t>Input manual sesuai Vendor yang diminta pada FK/JK.</t>
  </si>
  <si>
    <t>Alat dan Bahan untuk Praktikum/Game (Bila diperlukan)</t>
  </si>
  <si>
    <t xml:space="preserve">Learning Gift </t>
  </si>
  <si>
    <t>Apresiasi (Best Participant)</t>
  </si>
  <si>
    <t>Recording/Dokumentasi Event</t>
  </si>
  <si>
    <t>Cek ulang jika satuan paket biaya adalah  "Event" = maka  Vol/Freq nya wajib "1"</t>
  </si>
  <si>
    <t xml:space="preserve"> Kendaraan sewa utk ALP/Site Visit</t>
  </si>
  <si>
    <t>Makan Malam Fasilitator</t>
  </si>
  <si>
    <t>Makan Malam Peserta</t>
  </si>
  <si>
    <t>SUB TOTAL I</t>
  </si>
  <si>
    <t>PAKET BIAYA TAMBAHAN</t>
  </si>
  <si>
    <t>cetak sertifikat</t>
  </si>
  <si>
    <t>SUB TOTAL II</t>
  </si>
  <si>
    <t>TOTAL PENYELENGGARAAN</t>
  </si>
  <si>
    <t>PAKET BIAYA AKOMODASI</t>
  </si>
  <si>
    <t xml:space="preserve">Vendor </t>
  </si>
  <si>
    <t>Hotel ....</t>
  </si>
  <si>
    <t>TOTAL AKOMODASI</t>
  </si>
  <si>
    <t>TOTAL RAB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</si>
</sst>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[$-409]d\-mmm\-yy;@"/>
    <numFmt numFmtId="166" formatCode="_-[$Rp-421]* #,##0_-;\-[$Rp-421]* #,##0_-;_-[$Rp-421]* &quot;-&quot;??_-;_-@_-"/>
    <numFmt numFmtId="167" formatCode="_-[$Rp-421]* #,##0_-;\-[$Rp-421]* #,##0_-;_-[$Rp-421]* &quot;-&quot;_-;_-@_-"/>
  </numFmts>
  <fonts count="24">
    <font>
      <sz val="11"/>
      <color theme="1"/>
      <name val="Calibri"/>
      <family val="2"/>
      <scheme val="minor"/>
    </font>
    <font>
      <sz val="50"/>
      <color rgb="FF000000"/>
      <name val="Nunito"/>
    </font>
    <font>
      <b/>
      <sz val="28"/>
      <color theme="1"/>
      <name val="Nunito"/>
    </font>
    <font>
      <b/>
      <sz val="20"/>
      <color theme="1"/>
      <name val="Calibri"/>
      <family val="2"/>
      <scheme val="minor"/>
    </font>
    <font>
      <b/>
      <sz val="50"/>
      <color rgb="FF000000"/>
      <name val="Calibri"/>
      <scheme val="minor"/>
    </font>
    <font>
      <b/>
      <sz val="28"/>
      <color theme="1"/>
      <name val="Calibri"/>
      <family val="2"/>
      <scheme val="minor"/>
    </font>
    <font>
      <sz val="20"/>
      <color rgb="FF000000"/>
      <name val="Aptos Narrow"/>
    </font>
    <font>
      <b/>
      <sz val="20"/>
      <color rgb="FF000000"/>
      <name val="Aptos Narrow"/>
    </font>
    <font>
      <b/>
      <sz val="16"/>
      <color theme="1"/>
      <name val="Nunito"/>
    </font>
    <font>
      <sz val="16"/>
      <color theme="1"/>
      <name val="Nunito"/>
    </font>
    <font>
      <sz val="16"/>
      <color rgb="FF000000"/>
      <name val="Nunito"/>
    </font>
    <font>
      <sz val="12"/>
      <color theme="1"/>
      <name val="Nunito"/>
    </font>
    <font>
      <sz val="20"/>
      <color rgb="FF000000"/>
      <name val="Calibri"/>
      <scheme val="minor"/>
    </font>
    <font>
      <b/>
      <sz val="20"/>
      <color rgb="FF000000"/>
      <name val="Calibri"/>
      <scheme val="minor"/>
    </font>
    <font>
      <b/>
      <sz val="20"/>
      <color rgb="FF000000"/>
      <name val="Nunito"/>
    </font>
    <font>
      <sz val="14"/>
      <color rgb="FF000000"/>
      <name val="Nunito"/>
    </font>
    <font>
      <b/>
      <sz val="14"/>
      <color rgb="FF000000"/>
      <name val="Nunito"/>
    </font>
    <font>
      <b/>
      <sz val="12"/>
      <color theme="1"/>
      <name val="Nunito"/>
    </font>
    <font>
      <sz val="16"/>
      <color theme="1"/>
      <name val="Calibri"/>
      <family val="2"/>
      <scheme val="minor"/>
    </font>
    <font>
      <b/>
      <sz val="14"/>
      <color theme="1"/>
      <name val="Nunito"/>
    </font>
    <font>
      <b/>
      <sz val="20"/>
      <color theme="0"/>
      <name val="Nunito"/>
    </font>
    <font>
      <sz val="12"/>
      <color theme="0"/>
      <name val="Nunito"/>
    </font>
    <font>
      <b/>
      <sz val="14"/>
      <color theme="0"/>
      <name val="Nunito"/>
    </font>
    <font>
      <b/>
      <sz val="16"/>
      <color theme="0"/>
      <name val="Nunito"/>
    </font>
  </fonts>
  <fills count="1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0C4E8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50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1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5" borderId="0" xfId="0" applyFill="1"/>
    <xf numFmtId="0" fontId="3" fillId="0" borderId="0" xfId="0" applyFont="1" applyAlignment="1">
      <alignment vertical="center"/>
    </xf>
    <xf numFmtId="0" fontId="6" fillId="0" borderId="0" xfId="0" applyFont="1" applyAlignment="1">
      <alignment horizontal="left"/>
    </xf>
    <xf numFmtId="0" fontId="8" fillId="9" borderId="16" xfId="0" applyFont="1" applyFill="1" applyBorder="1" applyAlignment="1">
      <alignment horizontal="left" vertical="center"/>
    </xf>
    <xf numFmtId="0" fontId="9" fillId="9" borderId="19" xfId="0" applyFont="1" applyFill="1" applyBorder="1" applyAlignment="1">
      <alignment vertical="center"/>
    </xf>
    <xf numFmtId="0" fontId="11" fillId="0" borderId="0" xfId="0" applyFont="1" applyAlignment="1">
      <alignment horizontal="center"/>
    </xf>
    <xf numFmtId="0" fontId="11" fillId="0" borderId="0" xfId="0" applyFont="1"/>
    <xf numFmtId="0" fontId="9" fillId="5" borderId="14" xfId="0" applyFont="1" applyFill="1" applyBorder="1" applyAlignment="1">
      <alignment horizontal="left" vertical="center"/>
    </xf>
    <xf numFmtId="0" fontId="9" fillId="5" borderId="14" xfId="0" applyFont="1" applyFill="1" applyBorder="1" applyAlignment="1">
      <alignment horizontal="center" vertical="center"/>
    </xf>
    <xf numFmtId="0" fontId="9" fillId="5" borderId="15" xfId="0" applyFont="1" applyFill="1" applyBorder="1" applyAlignment="1">
      <alignment horizontal="center" vertical="center"/>
    </xf>
    <xf numFmtId="0" fontId="9" fillId="9" borderId="14" xfId="0" applyFont="1" applyFill="1" applyBorder="1" applyAlignment="1">
      <alignment horizontal="left" vertical="center"/>
    </xf>
    <xf numFmtId="0" fontId="9" fillId="9" borderId="15" xfId="0" applyFont="1" applyFill="1" applyBorder="1" applyAlignment="1">
      <alignment horizontal="left" vertical="center"/>
    </xf>
    <xf numFmtId="0" fontId="6" fillId="0" borderId="0" xfId="0" applyFont="1" applyAlignment="1">
      <alignment horizontal="left" wrapText="1"/>
    </xf>
    <xf numFmtId="0" fontId="9" fillId="9" borderId="11" xfId="0" applyFont="1" applyFill="1" applyBorder="1" applyAlignment="1">
      <alignment horizontal="left" vertical="center"/>
    </xf>
    <xf numFmtId="0" fontId="12" fillId="0" borderId="0" xfId="0" applyFont="1" applyAlignment="1">
      <alignment horizontal="left" wrapText="1"/>
    </xf>
    <xf numFmtId="165" fontId="9" fillId="5" borderId="19" xfId="0" applyNumberFormat="1" applyFont="1" applyFill="1" applyBorder="1" applyAlignment="1">
      <alignment horizontal="left" vertical="center"/>
    </xf>
    <xf numFmtId="0" fontId="9" fillId="9" borderId="2" xfId="0" applyFont="1" applyFill="1" applyBorder="1" applyAlignment="1">
      <alignment horizontal="center" vertical="center"/>
    </xf>
    <xf numFmtId="165" fontId="9" fillId="5" borderId="2" xfId="0" applyNumberFormat="1" applyFont="1" applyFill="1" applyBorder="1" applyAlignment="1">
      <alignment horizontal="left" vertical="center"/>
    </xf>
    <xf numFmtId="0" fontId="9" fillId="5" borderId="15" xfId="0" applyFont="1" applyFill="1" applyBorder="1" applyAlignment="1">
      <alignment horizontal="left" vertical="center"/>
    </xf>
    <xf numFmtId="0" fontId="11" fillId="0" borderId="0" xfId="0" applyFont="1" applyAlignment="1">
      <alignment horizontal="left"/>
    </xf>
    <xf numFmtId="0" fontId="14" fillId="0" borderId="0" xfId="0" applyFont="1"/>
    <xf numFmtId="0" fontId="9" fillId="5" borderId="14" xfId="0" applyFont="1" applyFill="1" applyBorder="1" applyAlignment="1">
      <alignment vertical="center"/>
    </xf>
    <xf numFmtId="0" fontId="15" fillId="2" borderId="0" xfId="0" applyFont="1" applyFill="1" applyAlignment="1">
      <alignment wrapText="1"/>
    </xf>
    <xf numFmtId="0" fontId="8" fillId="9" borderId="11" xfId="0" applyFont="1" applyFill="1" applyBorder="1" applyAlignment="1">
      <alignment horizontal="left" vertical="center"/>
    </xf>
    <xf numFmtId="0" fontId="9" fillId="9" borderId="15" xfId="0" applyFont="1" applyFill="1" applyBorder="1" applyAlignment="1">
      <alignment vertical="center"/>
    </xf>
    <xf numFmtId="0" fontId="15" fillId="8" borderId="0" xfId="0" applyFont="1" applyFill="1" applyAlignment="1">
      <alignment wrapText="1"/>
    </xf>
    <xf numFmtId="0" fontId="8" fillId="9" borderId="13" xfId="0" applyFont="1" applyFill="1" applyBorder="1" applyAlignment="1">
      <alignment horizontal="left" vertical="center"/>
    </xf>
    <xf numFmtId="0" fontId="9" fillId="9" borderId="20" xfId="0" applyFont="1" applyFill="1" applyBorder="1" applyAlignment="1">
      <alignment vertical="center"/>
    </xf>
    <xf numFmtId="0" fontId="15" fillId="10" borderId="0" xfId="0" applyFont="1" applyFill="1" applyAlignment="1">
      <alignment wrapText="1"/>
    </xf>
    <xf numFmtId="0" fontId="15" fillId="7" borderId="0" xfId="0" applyFont="1" applyFill="1"/>
    <xf numFmtId="0" fontId="8" fillId="5" borderId="0" xfId="0" applyFont="1" applyFill="1"/>
    <xf numFmtId="0" fontId="8" fillId="0" borderId="0" xfId="0" applyFont="1"/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17" fillId="11" borderId="1" xfId="0" applyFont="1" applyFill="1" applyBorder="1" applyAlignment="1">
      <alignment horizontal="center" vertical="center"/>
    </xf>
    <xf numFmtId="0" fontId="17" fillId="11" borderId="1" xfId="0" applyFont="1" applyFill="1" applyBorder="1" applyAlignment="1">
      <alignment vertical="center"/>
    </xf>
    <xf numFmtId="166" fontId="17" fillId="11" borderId="1" xfId="0" applyNumberFormat="1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0" fontId="11" fillId="5" borderId="11" xfId="0" applyFont="1" applyFill="1" applyBorder="1" applyAlignment="1">
      <alignment vertical="center"/>
    </xf>
    <xf numFmtId="0" fontId="11" fillId="9" borderId="1" xfId="0" applyFont="1" applyFill="1" applyBorder="1" applyAlignment="1">
      <alignment horizontal="center"/>
    </xf>
    <xf numFmtId="0" fontId="11" fillId="5" borderId="15" xfId="0" applyFont="1" applyFill="1" applyBorder="1" applyAlignment="1">
      <alignment horizontal="center" vertical="center"/>
    </xf>
    <xf numFmtId="167" fontId="11" fillId="9" borderId="1" xfId="0" applyNumberFormat="1" applyFont="1" applyFill="1" applyBorder="1" applyAlignment="1">
      <alignment vertical="center"/>
    </xf>
    <xf numFmtId="167" fontId="11" fillId="5" borderId="12" xfId="0" applyNumberFormat="1" applyFont="1" applyFill="1" applyBorder="1" applyAlignment="1">
      <alignment vertical="center"/>
    </xf>
    <xf numFmtId="166" fontId="11" fillId="9" borderId="12" xfId="0" applyNumberFormat="1" applyFont="1" applyFill="1" applyBorder="1" applyAlignment="1">
      <alignment vertical="center"/>
    </xf>
    <xf numFmtId="0" fontId="11" fillId="5" borderId="1" xfId="0" applyFont="1" applyFill="1" applyBorder="1" applyAlignment="1">
      <alignment vertical="center"/>
    </xf>
    <xf numFmtId="0" fontId="15" fillId="2" borderId="0" xfId="0" applyFont="1" applyFill="1"/>
    <xf numFmtId="0" fontId="18" fillId="5" borderId="0" xfId="0" applyFont="1" applyFill="1"/>
    <xf numFmtId="0" fontId="9" fillId="0" borderId="0" xfId="0" applyFont="1"/>
    <xf numFmtId="0" fontId="18" fillId="0" borderId="0" xfId="0" applyFont="1"/>
    <xf numFmtId="0" fontId="15" fillId="6" borderId="0" xfId="0" applyFont="1" applyFill="1"/>
    <xf numFmtId="0" fontId="17" fillId="5" borderId="1" xfId="0" applyFont="1" applyFill="1" applyBorder="1" applyAlignment="1">
      <alignment vertical="center"/>
    </xf>
    <xf numFmtId="0" fontId="16" fillId="0" borderId="0" xfId="0" applyFont="1"/>
    <xf numFmtId="0" fontId="11" fillId="5" borderId="2" xfId="0" applyFont="1" applyFill="1" applyBorder="1" applyAlignment="1">
      <alignment horizontal="center" vertical="center"/>
    </xf>
    <xf numFmtId="0" fontId="11" fillId="5" borderId="19" xfId="0" applyFont="1" applyFill="1" applyBorder="1" applyAlignment="1">
      <alignment horizontal="center" vertical="center"/>
    </xf>
    <xf numFmtId="0" fontId="11" fillId="5" borderId="2" xfId="0" applyFont="1" applyFill="1" applyBorder="1" applyAlignment="1">
      <alignment vertical="center"/>
    </xf>
    <xf numFmtId="0" fontId="13" fillId="3" borderId="0" xfId="0" applyFont="1" applyFill="1"/>
    <xf numFmtId="0" fontId="8" fillId="11" borderId="21" xfId="0" applyFont="1" applyFill="1" applyBorder="1" applyAlignment="1">
      <alignment horizontal="center"/>
    </xf>
    <xf numFmtId="166" fontId="8" fillId="11" borderId="10" xfId="0" applyNumberFormat="1" applyFont="1" applyFill="1" applyBorder="1"/>
    <xf numFmtId="0" fontId="8" fillId="0" borderId="0" xfId="0" applyFont="1" applyAlignment="1">
      <alignment horizontal="center"/>
    </xf>
    <xf numFmtId="166" fontId="8" fillId="0" borderId="0" xfId="0" applyNumberFormat="1" applyFont="1"/>
    <xf numFmtId="0" fontId="11" fillId="5" borderId="1" xfId="0" applyFont="1" applyFill="1" applyBorder="1" applyAlignment="1">
      <alignment horizontal="center"/>
    </xf>
    <xf numFmtId="0" fontId="11" fillId="5" borderId="11" xfId="0" applyFont="1" applyFill="1" applyBorder="1" applyAlignment="1">
      <alignment horizontal="center" vertical="center"/>
    </xf>
    <xf numFmtId="0" fontId="11" fillId="5" borderId="16" xfId="0" applyFont="1" applyFill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5" borderId="12" xfId="0" applyFont="1" applyFill="1" applyBorder="1" applyAlignment="1">
      <alignment vertical="center"/>
    </xf>
    <xf numFmtId="0" fontId="11" fillId="9" borderId="12" xfId="0" applyFont="1" applyFill="1" applyBorder="1" applyAlignment="1">
      <alignment horizontal="center" vertical="center"/>
    </xf>
    <xf numFmtId="0" fontId="11" fillId="5" borderId="12" xfId="0" applyFont="1" applyFill="1" applyBorder="1" applyAlignment="1">
      <alignment horizontal="center" vertical="center"/>
    </xf>
    <xf numFmtId="167" fontId="11" fillId="9" borderId="12" xfId="0" applyNumberFormat="1" applyFont="1" applyFill="1" applyBorder="1" applyAlignment="1">
      <alignment vertical="center"/>
    </xf>
    <xf numFmtId="167" fontId="11" fillId="3" borderId="12" xfId="0" applyNumberFormat="1" applyFont="1" applyFill="1" applyBorder="1" applyAlignment="1">
      <alignment vertical="center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vertical="center"/>
    </xf>
    <xf numFmtId="0" fontId="17" fillId="0" borderId="0" xfId="0" applyFont="1" applyAlignment="1">
      <alignment horizontal="center"/>
    </xf>
    <xf numFmtId="166" fontId="17" fillId="0" borderId="0" xfId="0" applyNumberFormat="1" applyFont="1"/>
    <xf numFmtId="0" fontId="19" fillId="0" borderId="23" xfId="0" applyFont="1" applyBorder="1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20" fillId="12" borderId="0" xfId="0" applyFont="1" applyFill="1"/>
    <xf numFmtId="0" fontId="21" fillId="12" borderId="0" xfId="0" applyFont="1" applyFill="1"/>
    <xf numFmtId="0" fontId="21" fillId="12" borderId="0" xfId="0" applyFont="1" applyFill="1" applyAlignment="1">
      <alignment horizontal="center"/>
    </xf>
    <xf numFmtId="0" fontId="21" fillId="12" borderId="0" xfId="0" applyFont="1" applyFill="1" applyAlignment="1">
      <alignment horizontal="left"/>
    </xf>
    <xf numFmtId="0" fontId="19" fillId="0" borderId="18" xfId="0" applyFont="1" applyBorder="1"/>
    <xf numFmtId="166" fontId="23" fillId="12" borderId="18" xfId="0" applyNumberFormat="1" applyFont="1" applyFill="1" applyBorder="1"/>
    <xf numFmtId="0" fontId="19" fillId="0" borderId="0" xfId="0" applyFont="1"/>
    <xf numFmtId="166" fontId="23" fillId="13" borderId="10" xfId="0" applyNumberFormat="1" applyFont="1" applyFill="1" applyBorder="1"/>
    <xf numFmtId="0" fontId="8" fillId="4" borderId="22" xfId="0" applyFont="1" applyFill="1" applyBorder="1" applyAlignment="1">
      <alignment horizontal="center"/>
    </xf>
    <xf numFmtId="166" fontId="8" fillId="4" borderId="18" xfId="0" applyNumberFormat="1" applyFont="1" applyFill="1" applyBorder="1"/>
    <xf numFmtId="166" fontId="23" fillId="4" borderId="22" xfId="0" applyNumberFormat="1" applyFont="1" applyFill="1" applyBorder="1"/>
    <xf numFmtId="0" fontId="20" fillId="4" borderId="0" xfId="0" applyFont="1" applyFill="1" applyAlignment="1">
      <alignment horizontal="left"/>
    </xf>
    <xf numFmtId="0" fontId="22" fillId="12" borderId="6" xfId="0" applyFont="1" applyFill="1" applyBorder="1" applyAlignment="1">
      <alignment horizontal="center"/>
    </xf>
    <xf numFmtId="0" fontId="22" fillId="12" borderId="0" xfId="0" applyFont="1" applyFill="1" applyAlignment="1">
      <alignment horizontal="center"/>
    </xf>
    <xf numFmtId="0" fontId="22" fillId="4" borderId="17" xfId="0" applyFont="1" applyFill="1" applyBorder="1" applyAlignment="1">
      <alignment horizontal="center"/>
    </xf>
    <xf numFmtId="0" fontId="22" fillId="4" borderId="18" xfId="0" applyFont="1" applyFill="1" applyBorder="1" applyAlignment="1">
      <alignment horizontal="center"/>
    </xf>
    <xf numFmtId="0" fontId="22" fillId="13" borderId="17" xfId="0" applyFont="1" applyFill="1" applyBorder="1" applyAlignment="1">
      <alignment horizontal="center"/>
    </xf>
    <xf numFmtId="0" fontId="22" fillId="13" borderId="18" xfId="0" applyFont="1" applyFill="1" applyBorder="1" applyAlignment="1">
      <alignment horizontal="center"/>
    </xf>
    <xf numFmtId="9" fontId="9" fillId="9" borderId="11" xfId="0" applyNumberFormat="1" applyFont="1" applyFill="1" applyBorder="1" applyAlignment="1">
      <alignment horizontal="left" vertical="center"/>
    </xf>
    <xf numFmtId="9" fontId="9" fillId="9" borderId="15" xfId="0" applyNumberFormat="1" applyFont="1" applyFill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10" fillId="0" borderId="11" xfId="0" applyFont="1" applyBorder="1" applyAlignment="1">
      <alignment horizontal="left" vertical="center"/>
    </xf>
    <xf numFmtId="0" fontId="10" fillId="0" borderId="14" xfId="0" applyFont="1" applyBorder="1" applyAlignment="1">
      <alignment horizontal="left" vertical="center"/>
    </xf>
    <xf numFmtId="0" fontId="10" fillId="0" borderId="15" xfId="0" applyFont="1" applyBorder="1" applyAlignment="1">
      <alignment horizontal="left" vertical="center"/>
    </xf>
    <xf numFmtId="0" fontId="9" fillId="0" borderId="11" xfId="0" applyFont="1" applyBorder="1" applyAlignment="1">
      <alignment horizontal="left" vertical="center"/>
    </xf>
    <xf numFmtId="0" fontId="9" fillId="0" borderId="14" xfId="0" applyFont="1" applyBorder="1" applyAlignment="1">
      <alignment horizontal="left" vertical="center"/>
    </xf>
    <xf numFmtId="0" fontId="9" fillId="0" borderId="15" xfId="0" applyFont="1" applyBorder="1" applyAlignment="1">
      <alignment horizontal="left" vertical="center"/>
    </xf>
  </cellXfs>
  <cellStyles count="1">
    <cellStyle name="Normal" xfId="0" builtinId="0"/>
  </cellStyles>
  <dxfs count="38">
    <dxf>
      <font>
        <color theme="1"/>
      </font>
      <fill>
        <patternFill patternType="solid">
          <bgColor theme="2" tint="-9.9978637043366805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 patternType="solid">
          <bgColor theme="2" tint="-9.9978637043366805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22" Type="http://schemas.microsoft.com/office/2022/11/relationships/FeaturePropertyBag" Target="featurePropertyBag/featurePropertyBag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190500</xdr:colOff>
      <xdr:row>2</xdr:row>
      <xdr:rowOff>19050</xdr:rowOff>
    </xdr:from>
    <xdr:to>
      <xdr:col>3</xdr:col>
      <xdr:colOff>495300</xdr:colOff>
      <xdr:row>5</xdr:row>
      <xdr:rowOff>190500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B732722-668B-427A-8ACB-A44F87788993}"/>
            </a:ext>
            <a:ext uri="{147F2762-F138-4A5C-976F-8EAC2B608ADB}">
              <a16:predDERef xmlns:a16="http://schemas.microsoft.com/office/drawing/2014/main" pred="{9A9F84B8-9CAD-4D85-BCE4-2F5553E982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53650" y="400050"/>
          <a:ext cx="1476375" cy="771525"/>
        </a:xfrm>
        <a:prstGeom prst="rect">
          <a:avLst/>
        </a:prstGeom>
      </xdr:spPr>
    </xdr:pic>
    <xdr:clientData/>
  </xdr:twoCellAnchor>
  <xdr:twoCellAnchor>
    <xdr:from>
      <xdr:col>2</xdr:col>
      <xdr:colOff>95250</xdr:colOff>
      <xdr:row>5</xdr:row>
      <xdr:rowOff>152400</xdr:rowOff>
    </xdr:from>
    <xdr:to>
      <xdr:col>3</xdr:col>
      <xdr:colOff>1895475</xdr:colOff>
      <xdr:row>7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4EABA22-8472-439F-B785-93E23EFD96B0}"/>
            </a:ext>
            <a:ext uri="{147F2762-F138-4A5C-976F-8EAC2B608ADB}">
              <a16:predDERef xmlns:a16="http://schemas.microsoft.com/office/drawing/2014/main" pred="{3B732722-668B-427A-8ACB-A44F87788993}"/>
            </a:ext>
          </a:extLst>
        </xdr:cNvPr>
        <xdr:cNvSpPr txBox="1"/>
      </xdr:nvSpPr>
      <xdr:spPr>
        <a:xfrm>
          <a:off x="10058400" y="1133475"/>
          <a:ext cx="2971800" cy="247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txBody>
        <a:bodyPr spcFirstLastPara="0" wrap="square" lIns="91440" tIns="45720" rIns="91440" bIns="45720" rtlCol="0" anchor="t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Telkom Corporate University</a:t>
          </a:r>
        </a:p>
      </xdr:txBody>
    </xdr:sp>
    <xdr:clientData/>
  </xdr:twoCellAnchor>
  <xdr:twoCellAnchor editAs="oneCell">
    <xdr:from>
      <xdr:col>0</xdr:col>
      <xdr:colOff>19050</xdr:colOff>
      <xdr:row>0</xdr:row>
      <xdr:rowOff>0</xdr:rowOff>
    </xdr:from>
    <xdr:to>
      <xdr:col>0</xdr:col>
      <xdr:colOff>1562100</xdr:colOff>
      <xdr:row>7</xdr:row>
      <xdr:rowOff>152400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263220A-9C12-4A0C-BC54-83A562966B91}"/>
            </a:ext>
            <a:ext uri="{147F2762-F138-4A5C-976F-8EAC2B608ADB}">
              <a16:predDERef xmlns:a16="http://schemas.microsoft.com/office/drawing/2014/main" pred="{94EABA22-8472-439F-B785-93E23EFD96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050" y="0"/>
          <a:ext cx="1543050" cy="1533525"/>
        </a:xfrm>
        <a:prstGeom prst="rect">
          <a:avLst/>
        </a:prstGeom>
      </xdr:spPr>
    </xdr:pic>
    <xdr:clientData/>
  </xdr:twoCellAnchor>
  <xdr:twoCellAnchor editAs="oneCell">
    <xdr:from>
      <xdr:col>12</xdr:col>
      <xdr:colOff>1371600</xdr:colOff>
      <xdr:row>13</xdr:row>
      <xdr:rowOff>19050</xdr:rowOff>
    </xdr:from>
    <xdr:to>
      <xdr:col>34</xdr:col>
      <xdr:colOff>657225</xdr:colOff>
      <xdr:row>47</xdr:row>
      <xdr:rowOff>47625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4DF817E-F7A2-4577-8A7B-5ECE67B37D05}"/>
            </a:ext>
            <a:ext uri="{147F2762-F138-4A5C-976F-8EAC2B608ADB}">
              <a16:predDERef xmlns:a16="http://schemas.microsoft.com/office/drawing/2014/main" pred="{0263220A-9C12-4A0C-BC54-83A562966B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 t="487" r="25867"/>
        <a:stretch>
          <a:fillRect/>
        </a:stretch>
      </xdr:blipFill>
      <xdr:spPr>
        <a:xfrm>
          <a:off x="29794200" y="3933825"/>
          <a:ext cx="19545300" cy="10382250"/>
        </a:xfrm>
        <a:prstGeom prst="rect">
          <a:avLst/>
        </a:prstGeom>
      </xdr:spPr>
    </xdr:pic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02952-530A-42E5-BCCA-C86AF26C7597}">
  <sheetPr>
    <tabColor theme="5" tint="0.39997558519241921"/>
    <pageSetUpPr fitToPage="1"/>
  </sheetPr>
  <dimension ref="A2:AI77"/>
  <sheetViews>
    <sheetView tabSelected="1" topLeftCell="D10" zoomScale="70" zoomScaleNormal="70" workbookViewId="0">
      <selection activeCell="C3" sqref="C3:K70"/>
    </sheetView>
  </sheetViews>
  <sheetFormatPr defaultColWidth="12.54296875" defaultRowHeight="14.5"/>
  <cols>
    <col min="1" max="1" width="131.1796875" customWidth="1"/>
    <col min="2" max="2" width="18.26953125" style="3" customWidth="1"/>
    <col min="3" max="3" width="17.54296875" customWidth="1"/>
    <col min="4" max="4" width="77.81640625" customWidth="1"/>
    <col min="5" max="5" width="32.453125" style="1" customWidth="1"/>
    <col min="6" max="6" width="22.26953125" style="1" customWidth="1"/>
    <col min="7" max="7" width="22.26953125" style="2" customWidth="1"/>
    <col min="8" max="8" width="22.26953125" style="1" bestFit="1" customWidth="1"/>
    <col min="9" max="9" width="22.26953125" style="1" customWidth="1"/>
    <col min="10" max="10" width="26.54296875" style="1" customWidth="1"/>
    <col min="11" max="11" width="62.54296875" style="1" customWidth="1"/>
    <col min="12" max="12" width="16.1796875" customWidth="1"/>
    <col min="13" max="13" width="39.81640625" customWidth="1"/>
  </cols>
  <sheetData>
    <row r="2" spans="1:35">
      <c r="A2" s="99" t="s">
        <v>8</v>
      </c>
    </row>
    <row r="3" spans="1:35" ht="15.75" customHeight="1">
      <c r="A3" s="100"/>
      <c r="C3" s="101" t="s">
        <v>9</v>
      </c>
      <c r="D3" s="102"/>
      <c r="E3" s="102"/>
      <c r="F3" s="102"/>
      <c r="G3" s="102"/>
      <c r="H3" s="102"/>
      <c r="I3" s="102"/>
      <c r="J3" s="102"/>
      <c r="K3" s="103"/>
      <c r="L3" s="4"/>
      <c r="M3" s="4"/>
    </row>
    <row r="4" spans="1:35" ht="15.75" customHeight="1">
      <c r="A4" s="100"/>
      <c r="C4" s="104"/>
      <c r="D4" s="105"/>
      <c r="E4" s="105"/>
      <c r="F4" s="105"/>
      <c r="G4" s="105"/>
      <c r="H4" s="105"/>
      <c r="I4" s="105"/>
      <c r="J4" s="105"/>
      <c r="K4" s="106"/>
      <c r="L4" s="4"/>
      <c r="M4" s="110" t="s">
        <v>10</v>
      </c>
      <c r="N4" s="111"/>
      <c r="O4" s="111"/>
      <c r="P4" s="111"/>
      <c r="Q4" s="111"/>
      <c r="R4" s="111"/>
      <c r="S4" s="111"/>
      <c r="T4" s="111"/>
      <c r="U4" s="111"/>
      <c r="V4" s="111"/>
      <c r="W4" s="111"/>
      <c r="X4" s="111"/>
      <c r="Y4" s="111"/>
      <c r="Z4" s="111"/>
      <c r="AA4" s="111"/>
      <c r="AB4" s="111"/>
      <c r="AC4" s="111"/>
      <c r="AD4" s="111"/>
      <c r="AE4" s="111"/>
      <c r="AF4" s="111"/>
      <c r="AG4" s="111"/>
      <c r="AH4" s="111"/>
      <c r="AI4" s="111"/>
    </row>
    <row r="5" spans="1:35" ht="15.75" customHeight="1">
      <c r="A5" s="100"/>
      <c r="C5" s="104"/>
      <c r="D5" s="105"/>
      <c r="E5" s="105"/>
      <c r="F5" s="105"/>
      <c r="G5" s="105"/>
      <c r="H5" s="105"/>
      <c r="I5" s="105"/>
      <c r="J5" s="105"/>
      <c r="K5" s="106"/>
      <c r="L5" s="4"/>
      <c r="M5" s="112"/>
      <c r="N5" s="111"/>
      <c r="O5" s="111"/>
      <c r="P5" s="111"/>
      <c r="Q5" s="111"/>
      <c r="R5" s="111"/>
      <c r="S5" s="111"/>
      <c r="T5" s="111"/>
      <c r="U5" s="111"/>
      <c r="V5" s="111"/>
      <c r="W5" s="111"/>
      <c r="X5" s="111"/>
      <c r="Y5" s="111"/>
      <c r="Z5" s="111"/>
      <c r="AA5" s="111"/>
      <c r="AB5" s="111"/>
      <c r="AC5" s="111"/>
      <c r="AD5" s="111"/>
      <c r="AE5" s="111"/>
      <c r="AF5" s="111"/>
      <c r="AG5" s="111"/>
      <c r="AH5" s="111"/>
      <c r="AI5" s="111"/>
    </row>
    <row r="6" spans="1:35" ht="15.75" customHeight="1">
      <c r="A6" s="100"/>
      <c r="C6" s="104"/>
      <c r="D6" s="105"/>
      <c r="E6" s="105"/>
      <c r="F6" s="105"/>
      <c r="G6" s="105"/>
      <c r="H6" s="105"/>
      <c r="I6" s="105"/>
      <c r="J6" s="105"/>
      <c r="K6" s="106"/>
      <c r="L6" s="4"/>
      <c r="M6" s="112"/>
      <c r="N6" s="111"/>
      <c r="O6" s="111"/>
      <c r="P6" s="111"/>
      <c r="Q6" s="111"/>
      <c r="R6" s="111"/>
      <c r="S6" s="111"/>
      <c r="T6" s="111"/>
      <c r="U6" s="111"/>
      <c r="V6" s="111"/>
      <c r="W6" s="111"/>
      <c r="X6" s="111"/>
      <c r="Y6" s="111"/>
      <c r="Z6" s="111"/>
      <c r="AA6" s="111"/>
      <c r="AB6" s="111"/>
      <c r="AC6" s="111"/>
      <c r="AD6" s="111"/>
      <c r="AE6" s="111"/>
      <c r="AF6" s="111"/>
      <c r="AG6" s="111"/>
      <c r="AH6" s="111"/>
      <c r="AI6" s="111"/>
    </row>
    <row r="7" spans="1:35" ht="15.75" customHeight="1">
      <c r="A7" s="100"/>
      <c r="C7" s="107"/>
      <c r="D7" s="108"/>
      <c r="E7" s="108"/>
      <c r="F7" s="108"/>
      <c r="G7" s="108"/>
      <c r="H7" s="108"/>
      <c r="I7" s="108"/>
      <c r="J7" s="108"/>
      <c r="K7" s="109"/>
      <c r="L7" s="4"/>
      <c r="M7" s="112"/>
      <c r="N7" s="111"/>
      <c r="O7" s="111"/>
      <c r="P7" s="111"/>
      <c r="Q7" s="111"/>
      <c r="R7" s="111"/>
      <c r="S7" s="111"/>
      <c r="T7" s="111"/>
      <c r="U7" s="111"/>
      <c r="V7" s="111"/>
      <c r="W7" s="111"/>
      <c r="X7" s="111"/>
      <c r="Y7" s="111"/>
      <c r="Z7" s="111"/>
      <c r="AA7" s="111"/>
      <c r="AB7" s="111"/>
      <c r="AC7" s="111"/>
      <c r="AD7" s="111"/>
      <c r="AE7" s="111"/>
      <c r="AF7" s="111"/>
      <c r="AG7" s="111"/>
      <c r="AH7" s="111"/>
      <c r="AI7" s="111"/>
    </row>
    <row r="8" spans="1:35" ht="15.75" customHeight="1">
      <c r="A8" s="100"/>
      <c r="M8" s="112"/>
      <c r="N8" s="111"/>
      <c r="O8" s="111"/>
      <c r="P8" s="111"/>
      <c r="Q8" s="111"/>
      <c r="R8" s="111"/>
      <c r="S8" s="111"/>
      <c r="T8" s="111"/>
      <c r="U8" s="111"/>
      <c r="V8" s="111"/>
      <c r="W8" s="111"/>
      <c r="X8" s="111"/>
      <c r="Y8" s="111"/>
      <c r="Z8" s="111"/>
      <c r="AA8" s="111"/>
      <c r="AB8" s="111"/>
      <c r="AC8" s="111"/>
      <c r="AD8" s="111"/>
      <c r="AE8" s="111"/>
      <c r="AF8" s="111"/>
      <c r="AG8" s="111"/>
      <c r="AH8" s="111"/>
      <c r="AI8" s="111"/>
    </row>
    <row r="9" spans="1:35" ht="25">
      <c r="A9" s="5" t="s">
        <v>11</v>
      </c>
      <c r="C9" s="6" t="s">
        <v>0</v>
      </c>
      <c r="D9" s="7"/>
      <c r="E9" s="113">
        <v>244</v>
      </c>
      <c r="F9" s="114"/>
      <c r="G9" s="115"/>
      <c r="H9" s="8"/>
      <c r="I9" s="8"/>
      <c r="J9" s="8"/>
      <c r="K9" s="8"/>
      <c r="L9" s="9"/>
    </row>
    <row r="10" spans="1:35" ht="25">
      <c r="A10" s="5" t="s">
        <v>12</v>
      </c>
      <c r="C10" s="6" t="s">
        <v>13</v>
      </c>
      <c r="D10" s="7"/>
      <c r="E10" s="10" t="s">
        <v>14</v>
      </c>
      <c r="F10" s="11"/>
      <c r="G10" s="12"/>
      <c r="H10" s="8"/>
      <c r="I10" s="8"/>
      <c r="J10" s="8"/>
      <c r="K10" s="8"/>
      <c r="L10" s="9"/>
    </row>
    <row r="11" spans="1:35" ht="25">
      <c r="A11" s="5" t="s">
        <v>15</v>
      </c>
      <c r="C11" s="6" t="s">
        <v>2</v>
      </c>
      <c r="D11" s="7"/>
      <c r="E11" s="13" t="str">
        <f>IFERROR(VLOOKUP(E9,#REF!, 3, FALSE), "Data Tidak Ditemukan")</f>
        <v>Data Tidak Ditemukan</v>
      </c>
      <c r="F11" s="13"/>
      <c r="G11" s="14"/>
      <c r="H11" s="8"/>
      <c r="I11" s="8"/>
      <c r="J11" s="8"/>
      <c r="K11" s="8"/>
      <c r="L11" s="9"/>
    </row>
    <row r="12" spans="1:35" ht="50">
      <c r="A12" s="15" t="s">
        <v>16</v>
      </c>
      <c r="C12" s="6" t="s">
        <v>17</v>
      </c>
      <c r="D12" s="7"/>
      <c r="E12" s="16" t="str">
        <f>IFERROR(VLOOKUP(E9,#REF!, 7, FALSE), "Data Tidak Ditemukan")</f>
        <v>Data Tidak Ditemukan</v>
      </c>
      <c r="F12" s="13"/>
      <c r="G12" s="14"/>
      <c r="H12" s="8"/>
      <c r="I12" s="8"/>
      <c r="J12" s="8"/>
      <c r="K12" s="8"/>
      <c r="L12" s="9"/>
    </row>
    <row r="13" spans="1:35" ht="52">
      <c r="A13" s="17" t="s">
        <v>18</v>
      </c>
      <c r="C13" s="6" t="s">
        <v>19</v>
      </c>
      <c r="D13" s="7"/>
      <c r="E13" s="18">
        <v>45961</v>
      </c>
      <c r="F13" s="19" t="s">
        <v>3</v>
      </c>
      <c r="G13" s="20">
        <v>45961</v>
      </c>
      <c r="H13" s="8"/>
      <c r="I13" s="8"/>
      <c r="J13" s="8"/>
      <c r="K13" s="8"/>
      <c r="L13" s="9"/>
    </row>
    <row r="14" spans="1:35" ht="52">
      <c r="A14" s="17" t="s">
        <v>20</v>
      </c>
      <c r="C14" s="6" t="s">
        <v>4</v>
      </c>
      <c r="D14" s="7"/>
      <c r="E14" s="10" t="s">
        <v>21</v>
      </c>
      <c r="F14" s="10"/>
      <c r="G14" s="21"/>
      <c r="H14" s="22"/>
      <c r="I14" s="22"/>
      <c r="J14" s="8"/>
      <c r="K14" s="8"/>
      <c r="L14" s="9"/>
    </row>
    <row r="15" spans="1:35" ht="23.5">
      <c r="C15" s="6" t="s">
        <v>22</v>
      </c>
      <c r="D15" s="7"/>
      <c r="E15" s="116" t="s">
        <v>23</v>
      </c>
      <c r="F15" s="117"/>
      <c r="G15" s="118"/>
      <c r="H15" s="22"/>
      <c r="I15" s="22"/>
      <c r="J15" s="8"/>
      <c r="K15" s="8"/>
      <c r="L15" s="9"/>
    </row>
    <row r="16" spans="1:35" ht="29.5">
      <c r="A16" s="23" t="s">
        <v>24</v>
      </c>
      <c r="C16" s="6" t="s">
        <v>25</v>
      </c>
      <c r="D16" s="7"/>
      <c r="E16" s="24" t="s">
        <v>26</v>
      </c>
      <c r="F16" s="97" t="e">
        <f>VLOOKUP(E16,#REF!, 2, FALSE)</f>
        <v>#REF!</v>
      </c>
      <c r="G16" s="98"/>
      <c r="H16" s="8"/>
      <c r="I16" s="8"/>
      <c r="J16" s="8"/>
      <c r="K16" s="8"/>
      <c r="L16" s="9"/>
    </row>
    <row r="17" spans="1:12" ht="41">
      <c r="A17" s="25" t="s">
        <v>27</v>
      </c>
      <c r="C17" s="26" t="s">
        <v>5</v>
      </c>
      <c r="D17" s="27"/>
      <c r="E17" s="24" t="s">
        <v>7</v>
      </c>
      <c r="F17" s="97" t="e">
        <f>VLOOKUP(E17,#REF!, 2, FALSE)</f>
        <v>#REF!</v>
      </c>
      <c r="G17" s="98"/>
      <c r="H17" s="8"/>
      <c r="I17" s="8"/>
      <c r="J17" s="8"/>
      <c r="K17" s="8"/>
      <c r="L17" s="9"/>
    </row>
    <row r="18" spans="1:12" ht="41">
      <c r="A18" s="28" t="s">
        <v>28</v>
      </c>
      <c r="C18" s="29" t="s">
        <v>6</v>
      </c>
      <c r="D18" s="30"/>
      <c r="E18" s="10">
        <v>51505007</v>
      </c>
      <c r="F18" s="97" t="e">
        <f>VLOOKUP(E18,#REF!, 2, FALSE)</f>
        <v>#REF!</v>
      </c>
      <c r="G18" s="98"/>
      <c r="H18" s="8"/>
      <c r="I18" s="8"/>
      <c r="J18" s="8"/>
      <c r="K18" s="8"/>
      <c r="L18" s="9"/>
    </row>
    <row r="19" spans="1:12" ht="18">
      <c r="H19" s="8"/>
      <c r="I19" s="8"/>
      <c r="J19" s="8"/>
      <c r="K19" s="8"/>
      <c r="L19" s="9"/>
    </row>
    <row r="20" spans="1:12" ht="29.5">
      <c r="A20" s="23" t="s">
        <v>29</v>
      </c>
      <c r="H20" s="8"/>
      <c r="I20" s="8"/>
      <c r="J20" s="8"/>
      <c r="K20" s="8"/>
      <c r="L20" s="9"/>
    </row>
    <row r="21" spans="1:12" ht="29.5">
      <c r="A21" s="31" t="s">
        <v>30</v>
      </c>
      <c r="C21" s="79" t="s">
        <v>31</v>
      </c>
      <c r="D21" s="80"/>
      <c r="E21" s="81"/>
      <c r="F21" s="81"/>
      <c r="G21" s="82"/>
      <c r="H21" s="81"/>
      <c r="I21" s="81"/>
      <c r="J21" s="81"/>
      <c r="K21" s="81"/>
      <c r="L21" s="9"/>
    </row>
    <row r="22" spans="1:12" ht="23.5">
      <c r="A22" s="32" t="s">
        <v>32</v>
      </c>
      <c r="C22" s="33" t="s">
        <v>33</v>
      </c>
      <c r="D22" s="34" t="s">
        <v>34</v>
      </c>
      <c r="E22" s="35"/>
      <c r="F22" s="35"/>
      <c r="G22" s="36"/>
      <c r="H22" s="35"/>
      <c r="I22" s="35"/>
      <c r="J22" s="35"/>
      <c r="K22" s="35"/>
      <c r="L22" s="9"/>
    </row>
    <row r="23" spans="1:12" ht="18">
      <c r="C23" s="37" t="s">
        <v>1</v>
      </c>
      <c r="D23" s="38" t="s">
        <v>35</v>
      </c>
      <c r="E23" s="37" t="s">
        <v>36</v>
      </c>
      <c r="F23" s="37" t="s">
        <v>37</v>
      </c>
      <c r="G23" s="37" t="s">
        <v>38</v>
      </c>
      <c r="H23" s="39" t="s">
        <v>10</v>
      </c>
      <c r="I23" s="39" t="s">
        <v>39</v>
      </c>
      <c r="J23" s="37" t="s">
        <v>40</v>
      </c>
      <c r="K23" s="37" t="s">
        <v>41</v>
      </c>
      <c r="L23" s="9"/>
    </row>
    <row r="24" spans="1:12" ht="29.5">
      <c r="A24" s="23" t="s">
        <v>42</v>
      </c>
      <c r="C24" s="40">
        <v>1</v>
      </c>
      <c r="D24" s="41" t="s">
        <v>43</v>
      </c>
      <c r="E24" s="42" t="str">
        <f>IFERROR(
 INDEX(#REF!,
  MATCH(D24,#REF!, 0)
 ),
""
)</f>
        <v/>
      </c>
      <c r="F24" s="43"/>
      <c r="G24" s="40">
        <f>IF(D24="","",IF(E24
="Event",1,0))</f>
        <v>0</v>
      </c>
      <c r="H24" s="44" t="str" cm="1">
        <f t="array" ref="H24">IFERROR(
 INDEX(#REF!,
  MATCH(1,(#REF!=$E$10)*(#REF!=D24),0),
  MATCH($E$16,#REF!,0)
 ),
""
)</f>
        <v/>
      </c>
      <c r="I24" s="45"/>
      <c r="J24" s="46" t="str">
        <f>IF(OR(F24="",G24="",I24=""),"",F24*G24*I24)</f>
        <v/>
      </c>
      <c r="K24" s="47"/>
      <c r="L24" s="9"/>
    </row>
    <row r="25" spans="1:12" s="51" customFormat="1" ht="23.5">
      <c r="A25" s="48" t="s">
        <v>44</v>
      </c>
      <c r="B25" s="49"/>
      <c r="C25" s="40">
        <v>2</v>
      </c>
      <c r="D25" s="41" t="s">
        <v>45</v>
      </c>
      <c r="E25" s="42" t="str">
        <f>IFERROR(
 INDEX(#REF!,
  MATCH(D25,#REF!, 0)
 ),
""
)</f>
        <v/>
      </c>
      <c r="F25" s="43"/>
      <c r="G25" s="40">
        <f t="shared" ref="G25:G36" si="0">IF(D25="","",IF(E25
="Event",1,0))</f>
        <v>0</v>
      </c>
      <c r="H25" s="44" t="str" cm="1">
        <f t="array" ref="H25">IFERROR(
 INDEX(#REF!,
  MATCH(1,(#REF!=$E$10)*(#REF!=D25),0),
  MATCH($E$16,#REF!,0)
 ),
""
)</f>
        <v/>
      </c>
      <c r="I25" s="45"/>
      <c r="J25" s="46" t="str">
        <f t="shared" ref="J25:J35" si="1">IF(OR(F25="",G25="",I25=""),"",F25*G25*I25)</f>
        <v/>
      </c>
      <c r="K25" s="47"/>
      <c r="L25" s="50"/>
    </row>
    <row r="26" spans="1:12" ht="20.5">
      <c r="A26" s="52" t="s">
        <v>46</v>
      </c>
      <c r="C26" s="40">
        <v>3</v>
      </c>
      <c r="D26" s="41" t="s">
        <v>47</v>
      </c>
      <c r="E26" s="42" t="str">
        <f>IFERROR(
 INDEX(#REF!,
  MATCH(D26,#REF!, 0)
 ),
""
)</f>
        <v/>
      </c>
      <c r="F26" s="43"/>
      <c r="G26" s="40">
        <f t="shared" si="0"/>
        <v>0</v>
      </c>
      <c r="H26" s="44" t="str" cm="1">
        <f t="array" ref="H26">IFERROR(
 INDEX(#REF!,
  MATCH(1,(#REF!=$E$10)*(#REF!=D26),0),
  MATCH($E$16,#REF!,0)
 ),
""
)</f>
        <v/>
      </c>
      <c r="I26" s="45"/>
      <c r="J26" s="46" t="str">
        <f t="shared" si="1"/>
        <v/>
      </c>
      <c r="K26" s="47"/>
      <c r="L26" s="9"/>
    </row>
    <row r="27" spans="1:12" ht="18">
      <c r="C27" s="40">
        <v>4</v>
      </c>
      <c r="D27" s="41" t="s">
        <v>48</v>
      </c>
      <c r="E27" s="42" t="str">
        <f>IFERROR(
 INDEX(#REF!,
  MATCH(D27,#REF!, 0)
 ),
""
)</f>
        <v/>
      </c>
      <c r="F27" s="43"/>
      <c r="G27" s="40">
        <f t="shared" si="0"/>
        <v>0</v>
      </c>
      <c r="H27" s="44" t="str" cm="1">
        <f t="array" ref="H27">IFERROR(
 INDEX(#REF!,
  MATCH(1,(#REF!=$E$10)*(#REF!=D27),0),
  MATCH($E$16,#REF!,0)
 ),
""
)</f>
        <v/>
      </c>
      <c r="I27" s="45"/>
      <c r="J27" s="46" t="str">
        <f t="shared" si="1"/>
        <v/>
      </c>
      <c r="K27" s="47"/>
      <c r="L27" s="9"/>
    </row>
    <row r="28" spans="1:12" ht="29.5">
      <c r="A28" s="23" t="s">
        <v>49</v>
      </c>
      <c r="C28" s="40">
        <v>7</v>
      </c>
      <c r="D28" s="41" t="s">
        <v>50</v>
      </c>
      <c r="E28" s="42" t="str">
        <f>IFERROR(
 INDEX(#REF!,
  MATCH(D28,#REF!, 0)
 ),
""
)</f>
        <v/>
      </c>
      <c r="F28" s="43"/>
      <c r="G28" s="40">
        <f t="shared" si="0"/>
        <v>0</v>
      </c>
      <c r="H28" s="44" t="str" cm="1">
        <f t="array" ref="H28">IFERROR(
 INDEX(#REF!,
  MATCH(1,(#REF!=$E$10)*(#REF!=D28),0),
  MATCH($E$16,#REF!,0)
 ),
""
)</f>
        <v/>
      </c>
      <c r="I28" s="45"/>
      <c r="J28" s="46" t="str">
        <f t="shared" si="1"/>
        <v/>
      </c>
      <c r="K28" s="53"/>
      <c r="L28" s="9"/>
    </row>
    <row r="29" spans="1:12" ht="20.5">
      <c r="A29" s="54" t="s">
        <v>51</v>
      </c>
      <c r="C29" s="40">
        <v>8</v>
      </c>
      <c r="D29" s="41" t="s">
        <v>52</v>
      </c>
      <c r="E29" s="42" t="str">
        <f>IFERROR(
 INDEX(#REF!,
  MATCH(D29,#REF!, 0)
 ),
""
)</f>
        <v/>
      </c>
      <c r="F29" s="43"/>
      <c r="G29" s="40">
        <f t="shared" si="0"/>
        <v>0</v>
      </c>
      <c r="H29" s="44" t="str" cm="1">
        <f t="array" ref="H29">IFERROR(
 INDEX(#REF!,
  MATCH(1,(#REF!=$E$10)*(#REF!=D29),0),
  MATCH($E$16,#REF!,0)
 ),
""
)</f>
        <v/>
      </c>
      <c r="I29" s="45"/>
      <c r="J29" s="46" t="str">
        <f t="shared" si="1"/>
        <v/>
      </c>
      <c r="K29" s="47"/>
      <c r="L29" s="9"/>
    </row>
    <row r="30" spans="1:12" ht="18">
      <c r="C30" s="40">
        <v>9</v>
      </c>
      <c r="D30" s="41" t="s">
        <v>53</v>
      </c>
      <c r="E30" s="42" t="str">
        <f>IFERROR(
 INDEX(#REF!,
  MATCH(D30,#REF!, 0)
 ),
""
)</f>
        <v/>
      </c>
      <c r="F30" s="43"/>
      <c r="G30" s="40">
        <f>IF(D30="","",IF(E30
="Event",1,0))</f>
        <v>0</v>
      </c>
      <c r="H30" s="44" t="str" cm="1">
        <f t="array" ref="H30">IFERROR(
 INDEX(#REF!,
  MATCH(1,(#REF!=$E$10)*(#REF!=D30),0),
  MATCH($E$16,#REF!,0)
 ),
""
)</f>
        <v/>
      </c>
      <c r="I30" s="45"/>
      <c r="J30" s="46" t="str">
        <f t="shared" si="1"/>
        <v/>
      </c>
      <c r="K30" s="47"/>
      <c r="L30" s="9"/>
    </row>
    <row r="31" spans="1:12" ht="18">
      <c r="C31" s="40">
        <v>10</v>
      </c>
      <c r="D31" s="41" t="s">
        <v>54</v>
      </c>
      <c r="E31" s="42" t="str">
        <f>IFERROR(
 INDEX(#REF!,
  MATCH(D31,#REF!, 0)
 ),
""
)</f>
        <v/>
      </c>
      <c r="F31" s="43"/>
      <c r="G31" s="40">
        <f>IF(D31="","",IF(E31
="Event",1,0))</f>
        <v>0</v>
      </c>
      <c r="H31" s="44" t="str" cm="1">
        <f t="array" ref="H31">IFERROR(
 INDEX(#REF!,
  MATCH(1,(#REF!=$E$10)*(#REF!=D31),0),
  MATCH($E$16,#REF!,0)
 ),
""
)</f>
        <v/>
      </c>
      <c r="I31" s="45"/>
      <c r="J31" s="46" t="str">
        <f t="shared" si="1"/>
        <v/>
      </c>
      <c r="K31" s="47"/>
      <c r="L31" s="9"/>
    </row>
    <row r="32" spans="1:12" ht="18">
      <c r="C32" s="55">
        <v>11</v>
      </c>
      <c r="D32" s="41" t="s">
        <v>55</v>
      </c>
      <c r="E32" s="42" t="str">
        <f>IFERROR(
 INDEX(#REF!,
  MATCH(D32,#REF!, 0)
 ),
""
)</f>
        <v/>
      </c>
      <c r="F32" s="56"/>
      <c r="G32" s="40">
        <f t="shared" si="0"/>
        <v>0</v>
      </c>
      <c r="H32" s="44" t="str" cm="1">
        <f t="array" ref="H32">IFERROR(
 INDEX(#REF!,
  MATCH(1,(#REF!=$E$10)*(#REF!=D32),0),
  MATCH($E$16,#REF!,0)
 ),
""
)</f>
        <v/>
      </c>
      <c r="I32" s="45"/>
      <c r="J32" s="46" t="str">
        <f t="shared" si="1"/>
        <v/>
      </c>
      <c r="K32" s="57"/>
      <c r="L32" s="9"/>
    </row>
    <row r="33" spans="1:12" ht="26">
      <c r="A33" s="58" t="s">
        <v>56</v>
      </c>
      <c r="C33" s="40">
        <v>12</v>
      </c>
      <c r="D33" s="41" t="s">
        <v>57</v>
      </c>
      <c r="E33" s="42" t="str">
        <f>IFERROR(
 INDEX(#REF!,
  MATCH(D33,#REF!, 0)
 ),
""
)</f>
        <v/>
      </c>
      <c r="F33" s="43"/>
      <c r="G33" s="40">
        <f t="shared" si="0"/>
        <v>0</v>
      </c>
      <c r="H33" s="44" t="str" cm="1">
        <f t="array" ref="H33">IFERROR(
 INDEX(#REF!,
  MATCH(1,(#REF!=$E$10)*(#REF!=D33),0),
  MATCH($E$16,#REF!,0)
 ),
""
)</f>
        <v/>
      </c>
      <c r="I33" s="45"/>
      <c r="J33" s="46" t="str">
        <f>IF(OR(F33="",G33="",I33=""),"",F33*G33*I33)</f>
        <v/>
      </c>
      <c r="K33" s="47"/>
      <c r="L33" s="9"/>
    </row>
    <row r="34" spans="1:12" ht="18">
      <c r="C34" s="40">
        <v>13</v>
      </c>
      <c r="D34" s="41" t="s">
        <v>58</v>
      </c>
      <c r="E34" s="42" t="str">
        <f>IFERROR(
 INDEX(#REF!,
  MATCH(D34,#REF!, 0)
 ),
""
)</f>
        <v/>
      </c>
      <c r="F34" s="43"/>
      <c r="G34" s="40">
        <f t="shared" si="0"/>
        <v>0</v>
      </c>
      <c r="H34" s="44" t="str" cm="1">
        <f t="array" ref="H34">IFERROR(
 INDEX(#REF!,
  MATCH(1,(#REF!=$E$10)*(#REF!=D34),0),
  MATCH($E$16,#REF!,0)
 ),
""
)</f>
        <v/>
      </c>
      <c r="I34" s="45"/>
      <c r="J34" s="46" t="str">
        <f t="shared" si="1"/>
        <v/>
      </c>
      <c r="K34" s="47"/>
      <c r="L34" s="9"/>
    </row>
    <row r="35" spans="1:12" ht="18">
      <c r="C35" s="40">
        <v>14</v>
      </c>
      <c r="D35" s="41" t="s">
        <v>59</v>
      </c>
      <c r="E35" s="42" t="str">
        <f>IFERROR(
 INDEX(#REF!,
  MATCH(D35,#REF!, 0)
 ),
""
)</f>
        <v/>
      </c>
      <c r="F35" s="43"/>
      <c r="G35" s="40">
        <f t="shared" si="0"/>
        <v>0</v>
      </c>
      <c r="H35" s="44" t="str" cm="1">
        <f t="array" ref="H35">IFERROR(
 INDEX(#REF!,
  MATCH(1,(#REF!=$E$10)*(#REF!=D35),0),
  MATCH($E$16,#REF!,0)
 ),
""
)</f>
        <v/>
      </c>
      <c r="I35" s="45"/>
      <c r="J35" s="46" t="str">
        <f t="shared" si="1"/>
        <v/>
      </c>
      <c r="K35" s="47"/>
      <c r="L35" s="9"/>
    </row>
    <row r="36" spans="1:12" ht="18">
      <c r="C36" s="40">
        <v>15</v>
      </c>
      <c r="D36" s="41"/>
      <c r="E36" s="42" t="str">
        <f>IFERROR(
 INDEX(#REF!,
  MATCH(D36,#REF!, 0)
 ),
""
)</f>
        <v/>
      </c>
      <c r="F36" s="43"/>
      <c r="G36" s="40" t="str">
        <f t="shared" si="0"/>
        <v/>
      </c>
      <c r="H36" s="44" t="str" cm="1">
        <f t="array" ref="H36">IFERROR(
 INDEX(#REF!,
  MATCH(1,(#REF!=$E$10)*(#REF!=D36),0),
  MATCH($E$16,#REF!,0)
 ),
""
)</f>
        <v/>
      </c>
      <c r="I36" s="45"/>
      <c r="J36" s="46" t="str">
        <f>IF(OR(F36="",G36="",I36=""),"",F36*G36*I36)</f>
        <v/>
      </c>
      <c r="K36" s="47"/>
      <c r="L36" s="9"/>
    </row>
    <row r="37" spans="1:12" ht="23.5">
      <c r="C37" s="9"/>
      <c r="D37" s="9"/>
      <c r="E37" s="9"/>
      <c r="F37" s="8"/>
      <c r="G37" s="8"/>
      <c r="H37" s="8"/>
      <c r="I37" s="59" t="s">
        <v>60</v>
      </c>
      <c r="J37" s="60">
        <f>SUM(J24:J36)</f>
        <v>0</v>
      </c>
      <c r="K37" s="8"/>
      <c r="L37" s="9"/>
    </row>
    <row r="38" spans="1:12" ht="23.5">
      <c r="C38" s="9"/>
      <c r="D38" s="9"/>
      <c r="E38" s="9"/>
      <c r="F38" s="8"/>
      <c r="G38" s="8"/>
      <c r="H38" s="61"/>
      <c r="I38" s="61"/>
      <c r="J38" s="62"/>
      <c r="K38" s="8"/>
      <c r="L38" s="9"/>
    </row>
    <row r="39" spans="1:12" ht="29.5">
      <c r="C39" s="79" t="s">
        <v>61</v>
      </c>
      <c r="D39" s="80"/>
      <c r="E39" s="81"/>
      <c r="F39" s="81"/>
      <c r="G39" s="82"/>
      <c r="H39" s="81"/>
      <c r="I39" s="81"/>
      <c r="J39" s="81"/>
      <c r="K39" s="81"/>
      <c r="L39" s="9"/>
    </row>
    <row r="40" spans="1:12" ht="23.5">
      <c r="C40" s="33" t="s">
        <v>33</v>
      </c>
      <c r="D40" s="34"/>
      <c r="E40" s="35"/>
      <c r="F40" s="35"/>
      <c r="G40" s="36"/>
      <c r="H40" s="35"/>
      <c r="I40" s="35"/>
      <c r="J40" s="35"/>
      <c r="K40" s="35"/>
      <c r="L40" s="9"/>
    </row>
    <row r="41" spans="1:12" ht="18">
      <c r="C41" s="37" t="s">
        <v>1</v>
      </c>
      <c r="D41" s="38" t="s">
        <v>35</v>
      </c>
      <c r="E41" s="37" t="s">
        <v>36</v>
      </c>
      <c r="F41" s="37" t="s">
        <v>37</v>
      </c>
      <c r="G41" s="37" t="s">
        <v>38</v>
      </c>
      <c r="H41" s="39" t="s">
        <v>39</v>
      </c>
      <c r="I41" s="37" t="s">
        <v>40</v>
      </c>
      <c r="J41" s="37" t="s">
        <v>41</v>
      </c>
      <c r="K41" s="8"/>
      <c r="L41" s="9"/>
    </row>
    <row r="42" spans="1:12" ht="18">
      <c r="C42" s="40">
        <v>1</v>
      </c>
      <c r="D42" s="41" t="s">
        <v>62</v>
      </c>
      <c r="E42" s="63"/>
      <c r="F42" s="43"/>
      <c r="G42" s="40"/>
      <c r="H42" s="63"/>
      <c r="I42" s="46" t="str">
        <f t="shared" ref="I42:I54" si="2">IF(OR(F42="",G42="",H42=""),"",F42*G42*H42)</f>
        <v/>
      </c>
      <c r="J42" s="47"/>
      <c r="K42" s="8"/>
      <c r="L42" s="9"/>
    </row>
    <row r="43" spans="1:12" ht="18">
      <c r="C43" s="40">
        <v>2</v>
      </c>
      <c r="D43" s="41"/>
      <c r="E43" s="63"/>
      <c r="F43" s="43"/>
      <c r="G43" s="64"/>
      <c r="H43" s="63"/>
      <c r="I43" s="46" t="str">
        <f t="shared" si="2"/>
        <v/>
      </c>
      <c r="J43" s="47"/>
      <c r="K43" s="8"/>
      <c r="L43" s="9"/>
    </row>
    <row r="44" spans="1:12" ht="18">
      <c r="C44" s="40">
        <v>3</v>
      </c>
      <c r="D44" s="41"/>
      <c r="E44" s="63"/>
      <c r="F44" s="43"/>
      <c r="G44" s="64"/>
      <c r="H44" s="63"/>
      <c r="I44" s="46" t="str">
        <f t="shared" si="2"/>
        <v/>
      </c>
      <c r="J44" s="47"/>
      <c r="K44" s="8"/>
      <c r="L44" s="9"/>
    </row>
    <row r="45" spans="1:12" ht="18">
      <c r="C45" s="40">
        <v>4</v>
      </c>
      <c r="D45" s="41"/>
      <c r="E45" s="63"/>
      <c r="F45" s="43"/>
      <c r="G45" s="64"/>
      <c r="H45" s="63"/>
      <c r="I45" s="46" t="str">
        <f t="shared" si="2"/>
        <v/>
      </c>
      <c r="J45" s="47"/>
      <c r="K45" s="8"/>
      <c r="L45" s="9"/>
    </row>
    <row r="46" spans="1:12" ht="18">
      <c r="C46" s="40">
        <v>7</v>
      </c>
      <c r="D46" s="41"/>
      <c r="E46" s="63"/>
      <c r="F46" s="43"/>
      <c r="G46" s="64"/>
      <c r="H46" s="63"/>
      <c r="I46" s="46" t="str">
        <f t="shared" si="2"/>
        <v/>
      </c>
      <c r="J46" s="53"/>
      <c r="K46" s="8"/>
      <c r="L46" s="9"/>
    </row>
    <row r="47" spans="1:12" ht="18">
      <c r="C47" s="40">
        <v>8</v>
      </c>
      <c r="D47" s="41"/>
      <c r="E47" s="63"/>
      <c r="F47" s="43"/>
      <c r="G47" s="64"/>
      <c r="H47" s="63"/>
      <c r="I47" s="46" t="str">
        <f t="shared" si="2"/>
        <v/>
      </c>
      <c r="J47" s="47"/>
      <c r="K47" s="8"/>
      <c r="L47" s="9"/>
    </row>
    <row r="48" spans="1:12" ht="18">
      <c r="C48" s="40">
        <v>9</v>
      </c>
      <c r="D48" s="41"/>
      <c r="E48" s="63"/>
      <c r="F48" s="43"/>
      <c r="G48" s="64"/>
      <c r="H48" s="63"/>
      <c r="I48" s="46" t="str">
        <f t="shared" si="2"/>
        <v/>
      </c>
      <c r="J48" s="47"/>
      <c r="K48" s="8"/>
      <c r="L48" s="9"/>
    </row>
    <row r="49" spans="3:15" ht="18">
      <c r="C49" s="40">
        <v>10</v>
      </c>
      <c r="D49" s="41"/>
      <c r="E49" s="63"/>
      <c r="F49" s="43"/>
      <c r="G49" s="64"/>
      <c r="H49" s="63"/>
      <c r="I49" s="46" t="str">
        <f t="shared" si="2"/>
        <v/>
      </c>
      <c r="J49" s="47"/>
      <c r="K49" s="8"/>
      <c r="L49" s="9"/>
    </row>
    <row r="50" spans="3:15" ht="18">
      <c r="C50" s="55">
        <v>11</v>
      </c>
      <c r="D50" s="41"/>
      <c r="E50" s="63"/>
      <c r="F50" s="56"/>
      <c r="G50" s="65"/>
      <c r="H50" s="63"/>
      <c r="I50" s="46" t="str">
        <f t="shared" si="2"/>
        <v/>
      </c>
      <c r="J50" s="57"/>
      <c r="K50" s="8"/>
      <c r="L50" s="9"/>
    </row>
    <row r="51" spans="3:15" ht="18">
      <c r="C51" s="40">
        <v>12</v>
      </c>
      <c r="D51" s="41"/>
      <c r="E51" s="63"/>
      <c r="F51" s="43"/>
      <c r="G51" s="40"/>
      <c r="H51" s="63"/>
      <c r="I51" s="46" t="str">
        <f t="shared" si="2"/>
        <v/>
      </c>
      <c r="J51" s="47"/>
      <c r="K51" s="8"/>
      <c r="L51" s="9"/>
    </row>
    <row r="52" spans="3:15" ht="18">
      <c r="C52" s="40">
        <v>13</v>
      </c>
      <c r="D52" s="41"/>
      <c r="E52" s="63"/>
      <c r="F52" s="43"/>
      <c r="G52" s="40"/>
      <c r="H52" s="63"/>
      <c r="I52" s="46" t="str">
        <f t="shared" si="2"/>
        <v/>
      </c>
      <c r="J52" s="47"/>
      <c r="K52" s="8"/>
      <c r="L52" s="9"/>
    </row>
    <row r="53" spans="3:15" ht="18">
      <c r="C53" s="40">
        <v>14</v>
      </c>
      <c r="D53" s="41"/>
      <c r="E53" s="63"/>
      <c r="F53" s="43"/>
      <c r="G53" s="40"/>
      <c r="H53" s="63"/>
      <c r="I53" s="46" t="str">
        <f t="shared" si="2"/>
        <v/>
      </c>
      <c r="J53" s="47"/>
      <c r="K53" s="8"/>
      <c r="L53" s="9"/>
    </row>
    <row r="54" spans="3:15" ht="18">
      <c r="C54" s="40">
        <v>15</v>
      </c>
      <c r="D54" s="41"/>
      <c r="E54" s="63"/>
      <c r="F54" s="43"/>
      <c r="G54" s="40"/>
      <c r="H54" s="63"/>
      <c r="I54" s="46" t="str">
        <f t="shared" si="2"/>
        <v/>
      </c>
      <c r="J54" s="47"/>
      <c r="K54" s="8"/>
      <c r="L54" s="9"/>
    </row>
    <row r="55" spans="3:15" ht="23.5">
      <c r="C55" s="9"/>
      <c r="D55" s="9"/>
      <c r="E55" s="9"/>
      <c r="F55" s="8"/>
      <c r="G55" s="8"/>
      <c r="H55" s="59" t="s">
        <v>63</v>
      </c>
      <c r="I55" s="60">
        <f>SUM(I42:I54)</f>
        <v>0</v>
      </c>
      <c r="J55" s="8"/>
      <c r="K55" s="8"/>
      <c r="L55" s="9"/>
    </row>
    <row r="56" spans="3:15" ht="23.5">
      <c r="C56" s="9"/>
      <c r="D56" s="9"/>
      <c r="E56" s="9"/>
      <c r="F56" s="8"/>
      <c r="G56" s="8"/>
      <c r="H56" s="61"/>
      <c r="I56" s="62"/>
      <c r="J56" s="8"/>
      <c r="K56" s="8"/>
      <c r="L56" s="9"/>
    </row>
    <row r="57" spans="3:15" ht="23.5">
      <c r="C57" s="91" t="s">
        <v>64</v>
      </c>
      <c r="D57" s="92"/>
      <c r="E57" s="76" t="str">
        <f>$E$11</f>
        <v>Data Tidak Ditemukan</v>
      </c>
      <c r="F57" s="76"/>
      <c r="G57" s="76"/>
      <c r="H57" s="83"/>
      <c r="I57" s="84">
        <f>$J$37+$I$55</f>
        <v>0</v>
      </c>
      <c r="J57" s="8"/>
      <c r="K57" s="8"/>
      <c r="L57" s="9"/>
    </row>
    <row r="58" spans="3:15" ht="23.5">
      <c r="C58" s="9"/>
      <c r="D58" s="9"/>
      <c r="E58" s="9"/>
      <c r="F58" s="8"/>
      <c r="G58" s="8"/>
      <c r="H58" s="61"/>
      <c r="I58" s="61"/>
      <c r="J58" s="62"/>
      <c r="K58" s="8"/>
      <c r="L58" s="9"/>
    </row>
    <row r="59" spans="3:15" ht="29.5">
      <c r="C59" s="90" t="s">
        <v>65</v>
      </c>
      <c r="D59" s="90"/>
      <c r="E59" s="90"/>
      <c r="F59" s="90"/>
      <c r="G59" s="90"/>
      <c r="H59" s="90"/>
      <c r="I59" s="90"/>
      <c r="J59" s="90"/>
      <c r="K59" s="90"/>
      <c r="L59" s="9"/>
    </row>
    <row r="60" spans="3:15" ht="23.5">
      <c r="C60" s="33" t="s">
        <v>66</v>
      </c>
      <c r="D60" s="34" t="s">
        <v>67</v>
      </c>
      <c r="E60" s="35"/>
      <c r="F60" s="35"/>
      <c r="G60" s="36"/>
      <c r="H60" s="35"/>
      <c r="I60" s="35"/>
      <c r="J60" s="35"/>
      <c r="K60" s="35"/>
      <c r="L60" s="9"/>
    </row>
    <row r="61" spans="3:15" ht="18">
      <c r="C61" s="37" t="s">
        <v>1</v>
      </c>
      <c r="D61" s="38" t="s">
        <v>35</v>
      </c>
      <c r="E61" s="37" t="s">
        <v>36</v>
      </c>
      <c r="F61" s="37" t="s">
        <v>37</v>
      </c>
      <c r="G61" s="37" t="s">
        <v>38</v>
      </c>
      <c r="H61" s="39" t="s">
        <v>10</v>
      </c>
      <c r="I61" s="39" t="s">
        <v>39</v>
      </c>
      <c r="J61" s="37" t="s">
        <v>40</v>
      </c>
      <c r="K61" s="37" t="s">
        <v>41</v>
      </c>
      <c r="L61" s="9"/>
    </row>
    <row r="62" spans="3:15" ht="18">
      <c r="C62" s="66">
        <v>1</v>
      </c>
      <c r="D62" s="67" t="s">
        <v>48</v>
      </c>
      <c r="E62" s="68" t="str">
        <f>IFERROR(
 INDEX(#REF!,
  MATCH(D62,#REF!, 0)
 ),
""
)</f>
        <v/>
      </c>
      <c r="F62" s="69"/>
      <c r="G62" s="69">
        <f>IF(D62="","",IF(E62
="Event",1,0))</f>
        <v>0</v>
      </c>
      <c r="H62" s="70" t="str" cm="1">
        <f t="array" ref="H62">IFERROR(
 INDEX(#REF!,
  MATCH(1,(#REF!=$E$10)*(#REF!=D62),0),
  MATCH($E$16,#REF!,0)
 ),
""
)</f>
        <v/>
      </c>
      <c r="I62" s="71"/>
      <c r="J62" s="46" t="str">
        <f>IF(OR(F62="",G62="",I62=""),"",F62*G62*I62)</f>
        <v/>
      </c>
      <c r="K62" s="67"/>
      <c r="L62" s="9"/>
    </row>
    <row r="63" spans="3:15" ht="23.5">
      <c r="C63" s="72">
        <v>2</v>
      </c>
      <c r="D63" s="67" t="s">
        <v>59</v>
      </c>
      <c r="E63" s="68" t="str">
        <f>IFERROR(
 INDEX(#REF!,
  MATCH(D63,#REF!, 0)
 ),
""
)</f>
        <v/>
      </c>
      <c r="F63" s="69"/>
      <c r="G63" s="69">
        <f t="shared" ref="G63:G65" si="3">IF(D63="","",IF(E63
="Event",1,0))</f>
        <v>0</v>
      </c>
      <c r="H63" s="70" t="str" cm="1">
        <f t="array" ref="H63">IFERROR(
 INDEX(#REF!,
  MATCH(1,(#REF!=$E$10)*(#REF!=D63),0),
  MATCH($E$16,#REF!,0)
 ),
""
)</f>
        <v/>
      </c>
      <c r="I63" s="71"/>
      <c r="J63" s="46" t="str">
        <f t="shared" ref="J63:J65" si="4">IF(OR(F63="",G63="",I63=""),"",F63*G63*I63)</f>
        <v/>
      </c>
      <c r="K63" s="73"/>
      <c r="L63" s="50"/>
      <c r="M63" s="51"/>
      <c r="N63" s="51"/>
      <c r="O63" s="51"/>
    </row>
    <row r="64" spans="3:15" ht="18">
      <c r="C64" s="72">
        <v>3</v>
      </c>
      <c r="D64" s="67" t="s">
        <v>47</v>
      </c>
      <c r="E64" s="68" t="str">
        <f>IFERROR(
 INDEX(#REF!,
  MATCH(D64,#REF!, 0)
 ),
""
)</f>
        <v/>
      </c>
      <c r="F64" s="69"/>
      <c r="G64" s="69">
        <f t="shared" si="3"/>
        <v>0</v>
      </c>
      <c r="H64" s="70" t="str" cm="1">
        <f t="array" ref="H64">IFERROR(
 INDEX(#REF!,
  MATCH(1,(#REF!=$E$10)*(#REF!=D64),0),
  MATCH($E$16,#REF!,0)
 ),
""
)</f>
        <v/>
      </c>
      <c r="I64" s="71"/>
      <c r="J64" s="46" t="str">
        <f t="shared" si="4"/>
        <v/>
      </c>
      <c r="K64" s="73"/>
      <c r="L64" s="9"/>
    </row>
    <row r="65" spans="3:12" ht="18">
      <c r="C65" s="72">
        <v>4</v>
      </c>
      <c r="D65" s="67" t="s">
        <v>58</v>
      </c>
      <c r="E65" s="68" t="str">
        <f>IFERROR(
 INDEX(#REF!,
  MATCH(D65,#REF!, 0)
 ),
""
)</f>
        <v/>
      </c>
      <c r="F65" s="69"/>
      <c r="G65" s="69">
        <f t="shared" si="3"/>
        <v>0</v>
      </c>
      <c r="H65" s="70" t="str" cm="1">
        <f t="array" ref="H65">IFERROR(
 INDEX(#REF!,
  MATCH(1,(#REF!=$E$10)*(#REF!=D65),0),
  MATCH($E$16,#REF!,0)
 ),
""
)</f>
        <v/>
      </c>
      <c r="I65" s="71"/>
      <c r="J65" s="46" t="str">
        <f t="shared" si="4"/>
        <v/>
      </c>
      <c r="K65" s="73"/>
      <c r="L65" s="9"/>
    </row>
    <row r="66" spans="3:12" ht="23.5">
      <c r="C66" s="9"/>
      <c r="D66" s="9"/>
      <c r="E66" s="9"/>
      <c r="F66" s="8"/>
      <c r="G66" s="8"/>
      <c r="H66" s="8"/>
      <c r="I66" s="87" t="s">
        <v>40</v>
      </c>
      <c r="J66" s="88">
        <f>SUM(J62:J65)</f>
        <v>0</v>
      </c>
      <c r="K66" s="8"/>
      <c r="L66" s="9"/>
    </row>
    <row r="67" spans="3:12" ht="18">
      <c r="C67" s="9"/>
      <c r="D67" s="9"/>
      <c r="E67" s="9"/>
      <c r="F67" s="8"/>
      <c r="G67" s="8"/>
      <c r="H67" s="74"/>
      <c r="I67" s="74"/>
      <c r="J67" s="75"/>
      <c r="K67" s="8"/>
      <c r="L67" s="9"/>
    </row>
    <row r="68" spans="3:12" ht="23.5">
      <c r="C68" s="93" t="s">
        <v>68</v>
      </c>
      <c r="D68" s="94"/>
      <c r="E68" s="76" t="str">
        <f>$E$11</f>
        <v>Data Tidak Ditemukan</v>
      </c>
      <c r="F68" s="76"/>
      <c r="G68" s="76"/>
      <c r="H68" s="76"/>
      <c r="I68" s="89">
        <f>J66</f>
        <v>0</v>
      </c>
      <c r="J68" s="8"/>
      <c r="K68" s="8"/>
      <c r="L68" s="9"/>
    </row>
    <row r="69" spans="3:12" customFormat="1" ht="23.5">
      <c r="C69" s="85"/>
      <c r="D69" s="85"/>
      <c r="E69" s="8"/>
      <c r="F69" s="8"/>
      <c r="G69" s="22"/>
      <c r="H69" s="61"/>
      <c r="I69" s="62"/>
      <c r="J69" s="1"/>
      <c r="K69" s="8"/>
      <c r="L69" s="9"/>
    </row>
    <row r="70" spans="3:12" ht="23.5">
      <c r="C70" s="95" t="s">
        <v>69</v>
      </c>
      <c r="D70" s="96"/>
      <c r="E70" s="76" t="str">
        <f>$E$11</f>
        <v>Data Tidak Ditemukan</v>
      </c>
      <c r="F70" s="76"/>
      <c r="G70" s="76"/>
      <c r="H70" s="83"/>
      <c r="I70" s="86">
        <f>I57+I68</f>
        <v>0</v>
      </c>
      <c r="L70" s="9"/>
    </row>
    <row r="71" spans="3:12" ht="18">
      <c r="L71" s="9"/>
    </row>
    <row r="72" spans="3:12" ht="18">
      <c r="L72" s="9"/>
    </row>
    <row r="73" spans="3:12" ht="18">
      <c r="C73" s="9"/>
      <c r="D73" s="9"/>
      <c r="E73" s="8"/>
      <c r="F73" s="8"/>
      <c r="G73" s="22"/>
      <c r="H73" s="8"/>
      <c r="I73" s="8"/>
      <c r="J73" s="8"/>
      <c r="K73" s="8"/>
      <c r="L73" s="9"/>
    </row>
    <row r="74" spans="3:12">
      <c r="D74" s="77"/>
    </row>
    <row r="75" spans="3:12">
      <c r="D75" s="78"/>
    </row>
    <row r="76" spans="3:12">
      <c r="D76" s="77"/>
    </row>
    <row r="77" spans="3:12">
      <c r="D77" s="77"/>
    </row>
  </sheetData>
  <sheetProtection sheet="1" objects="1" scenarios="1"/>
  <protectedRanges>
    <protectedRange sqref="E9:G9" name="Event ID"/>
    <protectedRange sqref="E10" name="Kategori Event"/>
    <protectedRange sqref="E13" name="Tanggal Awal"/>
    <protectedRange sqref="G13" name="Tanggal Akhir"/>
    <protectedRange sqref="E14:G14" name="Akomodasi"/>
    <protectedRange sqref="E16" name="Indeks Lokasi"/>
    <protectedRange sqref="E17" name="Cost Center"/>
    <protectedRange sqref="F42:G54 F24:G36" name="QTY dan FREQ 1"/>
    <protectedRange sqref="E18" name="Akun Beban Anggaran_1"/>
    <protectedRange sqref="E15" name="Lokasi_1"/>
    <protectedRange sqref="I24:I36" name="Harga Final"/>
    <protectedRange sqref="K24:K36 J42:J54" name="Keterangan"/>
    <protectedRange sqref="D42:D54 D24:D36" name="Paket Biaya"/>
    <protectedRange sqref="D62:D65" name="Paket Biaya 2"/>
    <protectedRange sqref="F62:F65" name="QTY 2"/>
    <protectedRange sqref="G62:G65" name="Freq 2"/>
    <protectedRange sqref="I62:I65" name="Harga Final 2"/>
    <protectedRange sqref="K62:K65" name="Keterangan 2"/>
    <protectedRange sqref="D22 D40" name="Vendor I"/>
    <protectedRange sqref="D60" name="Vendor 2"/>
    <protectedRange sqref="D42:H54" name="PAKET BIAYA TAMBAHAN"/>
  </protectedRanges>
  <mergeCells count="12">
    <mergeCell ref="F16:G16"/>
    <mergeCell ref="A2:A8"/>
    <mergeCell ref="C3:K7"/>
    <mergeCell ref="M4:AI8"/>
    <mergeCell ref="E9:G9"/>
    <mergeCell ref="E15:G15"/>
    <mergeCell ref="C59:K59"/>
    <mergeCell ref="C57:D57"/>
    <mergeCell ref="C68:D68"/>
    <mergeCell ref="C70:D70"/>
    <mergeCell ref="F17:G17"/>
    <mergeCell ref="F18:G18"/>
  </mergeCells>
  <conditionalFormatting sqref="I24">
    <cfRule type="cellIs" dxfId="37" priority="38" operator="greaterThan">
      <formula>$H$24</formula>
    </cfRule>
  </conditionalFormatting>
  <conditionalFormatting sqref="I24">
    <cfRule type="cellIs" dxfId="36" priority="37" operator="lessThanOrEqual">
      <formula>$H$24</formula>
    </cfRule>
  </conditionalFormatting>
  <conditionalFormatting sqref="I25">
    <cfRule type="cellIs" dxfId="35" priority="36" operator="greaterThan">
      <formula>$H$25</formula>
    </cfRule>
  </conditionalFormatting>
  <conditionalFormatting sqref="I25">
    <cfRule type="cellIs" dxfId="34" priority="35" operator="lessThanOrEqual">
      <formula>$H$25</formula>
    </cfRule>
  </conditionalFormatting>
  <conditionalFormatting sqref="I26">
    <cfRule type="cellIs" dxfId="33" priority="34" operator="greaterThan">
      <formula>$H$26</formula>
    </cfRule>
  </conditionalFormatting>
  <conditionalFormatting sqref="I26">
    <cfRule type="cellIs" dxfId="32" priority="33" operator="lessThanOrEqual">
      <formula>$H$26</formula>
    </cfRule>
  </conditionalFormatting>
  <conditionalFormatting sqref="I62">
    <cfRule type="cellIs" dxfId="31" priority="32" operator="greaterThan">
      <formula>$H$62</formula>
    </cfRule>
  </conditionalFormatting>
  <conditionalFormatting sqref="I62">
    <cfRule type="cellIs" dxfId="30" priority="31" operator="lessThanOrEqual">
      <formula>$H$62</formula>
    </cfRule>
  </conditionalFormatting>
  <conditionalFormatting sqref="I63">
    <cfRule type="cellIs" dxfId="29" priority="30" operator="greaterThan">
      <formula>$H$63</formula>
    </cfRule>
  </conditionalFormatting>
  <conditionalFormatting sqref="I64">
    <cfRule type="cellIs" dxfId="28" priority="29" operator="greaterThan">
      <formula>$H$64</formula>
    </cfRule>
  </conditionalFormatting>
  <conditionalFormatting sqref="I64">
    <cfRule type="cellIs" dxfId="27" priority="28" operator="lessThanOrEqual">
      <formula>$H$64</formula>
    </cfRule>
  </conditionalFormatting>
  <conditionalFormatting sqref="I63">
    <cfRule type="cellIs" dxfId="26" priority="27" operator="lessThanOrEqual">
      <formula>$H$63</formula>
    </cfRule>
  </conditionalFormatting>
  <conditionalFormatting sqref="I65">
    <cfRule type="cellIs" dxfId="25" priority="26" operator="greaterThan">
      <formula>$H$65</formula>
    </cfRule>
  </conditionalFormatting>
  <conditionalFormatting sqref="I65">
    <cfRule type="cellIs" dxfId="24" priority="25" operator="lessThanOrEqual">
      <formula>$H$65</formula>
    </cfRule>
  </conditionalFormatting>
  <conditionalFormatting sqref="G24:G36">
    <cfRule type="cellIs" dxfId="23" priority="24" operator="equal">
      <formula>0</formula>
    </cfRule>
  </conditionalFormatting>
  <conditionalFormatting sqref="G24:G36">
    <cfRule type="cellIs" dxfId="22" priority="23" operator="equal">
      <formula>1</formula>
    </cfRule>
  </conditionalFormatting>
  <conditionalFormatting sqref="I27">
    <cfRule type="cellIs" dxfId="21" priority="22" operator="greaterThan">
      <formula>$H$27</formula>
    </cfRule>
  </conditionalFormatting>
  <conditionalFormatting sqref="I27">
    <cfRule type="cellIs" dxfId="20" priority="21" operator="lessThanOrEqual">
      <formula>$H$27</formula>
    </cfRule>
  </conditionalFormatting>
  <conditionalFormatting sqref="I28">
    <cfRule type="cellIs" dxfId="19" priority="20" operator="greaterThan">
      <formula>$H$28</formula>
    </cfRule>
  </conditionalFormatting>
  <conditionalFormatting sqref="I28">
    <cfRule type="cellIs" dxfId="18" priority="19" operator="lessThanOrEqual">
      <formula>$H$28</formula>
    </cfRule>
  </conditionalFormatting>
  <conditionalFormatting sqref="I29">
    <cfRule type="cellIs" dxfId="17" priority="18" operator="greaterThan">
      <formula>$H$29</formula>
    </cfRule>
  </conditionalFormatting>
  <conditionalFormatting sqref="I29">
    <cfRule type="cellIs" dxfId="16" priority="17" operator="lessThanOrEqual">
      <formula>$H$29</formula>
    </cfRule>
  </conditionalFormatting>
  <conditionalFormatting sqref="I30">
    <cfRule type="cellIs" dxfId="15" priority="16" operator="greaterThan">
      <formula>$H$30</formula>
    </cfRule>
  </conditionalFormatting>
  <conditionalFormatting sqref="I30">
    <cfRule type="cellIs" dxfId="14" priority="15" operator="lessThanOrEqual">
      <formula>$H$30</formula>
    </cfRule>
  </conditionalFormatting>
  <conditionalFormatting sqref="I31">
    <cfRule type="cellIs" dxfId="13" priority="14" operator="greaterThan">
      <formula>$H$31</formula>
    </cfRule>
  </conditionalFormatting>
  <conditionalFormatting sqref="I31">
    <cfRule type="cellIs" dxfId="12" priority="13" operator="lessThanOrEqual">
      <formula>$H$31</formula>
    </cfRule>
  </conditionalFormatting>
  <conditionalFormatting sqref="I32">
    <cfRule type="cellIs" dxfId="11" priority="12" operator="greaterThan">
      <formula>$H$32</formula>
    </cfRule>
  </conditionalFormatting>
  <conditionalFormatting sqref="I32">
    <cfRule type="cellIs" dxfId="10" priority="11" operator="lessThanOrEqual">
      <formula>$H$32</formula>
    </cfRule>
  </conditionalFormatting>
  <conditionalFormatting sqref="I33">
    <cfRule type="cellIs" dxfId="9" priority="10" operator="greaterThan">
      <formula>$H$33</formula>
    </cfRule>
  </conditionalFormatting>
  <conditionalFormatting sqref="I33">
    <cfRule type="cellIs" dxfId="8" priority="9" operator="lessThanOrEqual">
      <formula>$H$33</formula>
    </cfRule>
  </conditionalFormatting>
  <conditionalFormatting sqref="I34">
    <cfRule type="cellIs" dxfId="7" priority="8" operator="greaterThan">
      <formula>$H$34</formula>
    </cfRule>
  </conditionalFormatting>
  <conditionalFormatting sqref="I34">
    <cfRule type="cellIs" dxfId="6" priority="7" operator="lessThanOrEqual">
      <formula>$H$34</formula>
    </cfRule>
  </conditionalFormatting>
  <conditionalFormatting sqref="I35">
    <cfRule type="cellIs" dxfId="5" priority="6" operator="greaterThan">
      <formula>$H$35</formula>
    </cfRule>
  </conditionalFormatting>
  <conditionalFormatting sqref="I35">
    <cfRule type="cellIs" dxfId="4" priority="5" operator="lessThanOrEqual">
      <formula>$H$35</formula>
    </cfRule>
  </conditionalFormatting>
  <conditionalFormatting sqref="I36">
    <cfRule type="cellIs" dxfId="3" priority="4" operator="greaterThan">
      <formula>$H$36</formula>
    </cfRule>
  </conditionalFormatting>
  <conditionalFormatting sqref="I36">
    <cfRule type="cellIs" dxfId="2" priority="3" operator="lessThanOrEqual">
      <formula>$H$36</formula>
    </cfRule>
  </conditionalFormatting>
  <conditionalFormatting sqref="G62:G65">
    <cfRule type="cellIs" dxfId="1" priority="2" operator="equal">
      <formula>0</formula>
    </cfRule>
  </conditionalFormatting>
  <conditionalFormatting sqref="G62:G65">
    <cfRule type="cellIs" dxfId="0" priority="1" operator="equal">
      <formula>1</formula>
    </cfRule>
  </conditionalFormatting>
  <dataValidations count="10">
    <dataValidation allowBlank="1" showInputMessage="1" showErrorMessage="1" prompt="Silahkan isi Event ID terlebih dahulu!" sqref="E11:G11 E12" xr:uid="{2427F322-3FE6-4263-AEA5-D551379A5C82}"/>
    <dataValidation type="list" allowBlank="1" showInputMessage="1" showErrorMessage="1" prompt="Silahkan pilih tipe akomodasi yang sesuai!_x000a_" sqref="E14:G14" xr:uid="{D7D22D2F-D266-4662-9C3E-AFBECFFCA070}">
      <formula1>"Ditanggung penyelenggara, Tidak ditanggung penyelenggara"</formula1>
    </dataValidation>
    <dataValidation type="date" allowBlank="1" showInputMessage="1" showErrorMessage="1" sqref="E13" xr:uid="{7F6121B6-324A-49BF-98DB-1834C4257F34}">
      <formula1>45658</formula1>
      <formula2>69399</formula2>
    </dataValidation>
    <dataValidation type="list" allowBlank="1" showInputMessage="1" showErrorMessage="1" sqref="E62:E65" xr:uid="{ABDF47D6-8242-4824-B38B-134FBFF66665}">
      <formula1>"Hari, Pax, Pcs, Jam, Event"</formula1>
    </dataValidation>
    <dataValidation type="date" allowBlank="1" showInputMessage="1" showErrorMessage="1" prompt="_x000a_" sqref="G13" xr:uid="{AB754CB7-6FFF-495D-8544-BCDB367F8A3B}">
      <formula1>45658</formula1>
      <formula2>69399</formula2>
    </dataValidation>
    <dataValidation type="list" allowBlank="1" showInputMessage="1" showErrorMessage="1" prompt="Silahkan pilih kategori Event yang sesuai!_x000a_" sqref="E10" xr:uid="{F36741DE-86D0-42D2-A097-744D60DED5A3}">
      <formula1>"R1, R2, L1, L2"</formula1>
    </dataValidation>
    <dataValidation allowBlank="1" showInputMessage="1" showErrorMessage="1" sqref="F16:F18 D42:D54 E15:G15" xr:uid="{B0C6EB04-F511-4437-AF8C-47367BFB6AB2}"/>
    <dataValidation type="list" allowBlank="1" showInputMessage="1" showErrorMessage="1" prompt="Silahkan pilih Cost Center yang sesuai!" sqref="E17" xr:uid="{4859F451-1819-4667-9CDC-0ED40048A804}">
      <formula1>"T752E25,T752F25,T752G25,T752H25,T752K25"</formula1>
    </dataValidation>
    <dataValidation type="list" allowBlank="1" showInputMessage="1" showErrorMessage="1" prompt="Silahkan pilih akun yang sesuai!" sqref="E18" xr:uid="{DC869BE0-543B-4E2C-8049-8A78A7EF3B74}">
      <formula1>"51505001,51505007,51505015,52100904"</formula1>
    </dataValidation>
    <dataValidation type="list" allowBlank="1" showInputMessage="1" showErrorMessage="1" sqref="D24:D36 D62:D65" xr:uid="{228F8BC9-E7A9-428E-899D-AAF4785483E4}">
      <formula1>$C$89:$C$100</formula1>
    </dataValidation>
  </dataValidations>
  <pageMargins left="0.7" right="0.7" top="0.75" bottom="0.75" header="0.3" footer="0.3"/>
  <pageSetup paperSize="9" fitToWidth="0" orientation="landscape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Silahkan pilih lokasi yang sesuai!" xr:uid="{9788706D-FEB5-442C-A115-ED6B5A5B4794}">
          <x14:formula1>
            <xm:f>#REF!</xm:f>
          </x14:formula1>
          <xm:sqref>E16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 RAB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Fazar</dc:creator>
  <cp:keywords/>
  <dc:description/>
  <cp:lastModifiedBy>TCU Learning Admin 1</cp:lastModifiedBy>
  <cp:revision/>
  <dcterms:created xsi:type="dcterms:W3CDTF">2026-04-06T09:18:23Z</dcterms:created>
  <dcterms:modified xsi:type="dcterms:W3CDTF">2026-10-18T09:57:46Z</dcterms:modified>
  <cp:category/>
  <cp:contentStatus/>
</cp:coreProperties>
</file>