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urlster/Documents/Local-Code/Kickstarter-Fundraising-Success-Analysis-in-Excel/"/>
    </mc:Choice>
  </mc:AlternateContent>
  <xr:revisionPtr revIDLastSave="0" documentId="13_ncr:1_{2A75209C-5895-6D41-B6C8-CA7C2F434ED4}" xr6:coauthVersionLast="47" xr6:coauthVersionMax="47" xr10:uidLastSave="{00000000-0000-0000-0000-000000000000}"/>
  <bookViews>
    <workbookView xWindow="0" yWindow="580" windowWidth="25600" windowHeight="1430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KS GB Box-Whisker Plot" sheetId="15" state="hidden" r:id="rId4"/>
    <sheet name="Descriptive Statistics" sheetId="9" state="hidden" r:id="rId5"/>
    <sheet name="PB Successful US KS" sheetId="11" state="hidden" r:id="rId6"/>
    <sheet name="PB Failed US KS" sheetId="12" state="hidden" r:id="rId7"/>
    <sheet name="IR Successful US KS" sheetId="13" state="hidden" r:id="rId8"/>
    <sheet name="IR Failed US KS" sheetId="14" state="hidden" r:id="rId9"/>
    <sheet name="Failed US Kickstarters" sheetId="8" state="hidden" r:id="rId10"/>
    <sheet name="Successful US Kickstarters" sheetId="7" state="hidden" r:id="rId11"/>
    <sheet name="Edinburgh Research" sheetId="6" state="hidden" r:id="rId12"/>
    <sheet name="Category Statistics" sheetId="2" state="hidden" r:id="rId13"/>
    <sheet name="Subcategory Statistics" sheetId="3" state="hidden" r:id="rId14"/>
    <sheet name="Outcomes Based on Launch Date" sheetId="5" state="hidden" r:id="rId15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7" l="1"/>
  <c r="B9" i="17"/>
  <c r="B7" i="17"/>
  <c r="B4" i="17"/>
  <c r="B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1" i="17"/>
  <c r="B10" i="17"/>
  <c r="B8" i="17"/>
  <c r="B6" i="17"/>
  <c r="B5" i="17"/>
  <c r="B3" i="17"/>
  <c r="C15" i="9"/>
  <c r="C14" i="9"/>
  <c r="C13" i="9"/>
  <c r="C12" i="9"/>
  <c r="B15" i="9"/>
  <c r="B14" i="9"/>
  <c r="B13" i="9"/>
  <c r="B12" i="9"/>
  <c r="C8" i="9"/>
  <c r="C7" i="9"/>
  <c r="C6" i="9"/>
  <c r="C5" i="9"/>
  <c r="B8" i="9"/>
  <c r="B7" i="9"/>
  <c r="B6" i="9"/>
  <c r="B5" i="9"/>
  <c r="C31" i="9"/>
  <c r="C30" i="9"/>
  <c r="C28" i="9"/>
  <c r="C27" i="9"/>
  <c r="B31" i="9"/>
  <c r="B30" i="9"/>
  <c r="B28" i="9"/>
  <c r="B27" i="9"/>
  <c r="C23" i="9"/>
  <c r="C22" i="9"/>
  <c r="B23" i="9"/>
  <c r="B22" i="9"/>
  <c r="C20" i="9"/>
  <c r="B20" i="9"/>
  <c r="C19" i="9"/>
  <c r="B19" i="9"/>
  <c r="C11" i="9"/>
  <c r="B11" i="9"/>
  <c r="C4" i="9"/>
  <c r="B4" i="9"/>
  <c r="C10" i="9"/>
  <c r="B10" i="9"/>
  <c r="C3" i="9"/>
  <c r="B3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7" l="1"/>
  <c r="E9" i="17"/>
  <c r="F9" i="17" s="1"/>
  <c r="E5" i="17"/>
  <c r="H5" i="17" s="1"/>
  <c r="G13" i="17"/>
  <c r="H13" i="17"/>
  <c r="E12" i="17"/>
  <c r="H12" i="17" s="1"/>
  <c r="E8" i="17"/>
  <c r="F8" i="17" s="1"/>
  <c r="E4" i="17"/>
  <c r="F4" i="17" s="1"/>
  <c r="F13" i="17"/>
  <c r="E11" i="17"/>
  <c r="F11" i="17" s="1"/>
  <c r="E7" i="17"/>
  <c r="H7" i="17" s="1"/>
  <c r="E3" i="17"/>
  <c r="H3" i="17" s="1"/>
  <c r="E10" i="17"/>
  <c r="H10" i="17" s="1"/>
  <c r="E6" i="17"/>
  <c r="H6" i="17" s="1"/>
  <c r="E2" i="17"/>
  <c r="F2" i="17" s="1"/>
  <c r="C14" i="17"/>
  <c r="D14" i="17"/>
  <c r="B14" i="17"/>
  <c r="F5" i="17" l="1"/>
  <c r="G5" i="17"/>
  <c r="G9" i="17"/>
  <c r="H9" i="17"/>
  <c r="G2" i="17"/>
  <c r="G6" i="17"/>
  <c r="F10" i="17"/>
  <c r="H2" i="17"/>
  <c r="G11" i="17"/>
  <c r="G10" i="17"/>
  <c r="F7" i="17"/>
  <c r="G8" i="17"/>
  <c r="H11" i="17"/>
  <c r="G7" i="17"/>
  <c r="F3" i="17"/>
  <c r="F6" i="17"/>
  <c r="H8" i="17"/>
  <c r="G4" i="17"/>
  <c r="G3" i="17"/>
  <c r="H4" i="17"/>
  <c r="F12" i="17"/>
  <c r="E14" i="17"/>
  <c r="H14" i="17" s="1"/>
  <c r="G12" i="17"/>
  <c r="F14" i="17" l="1"/>
  <c r="G14" i="17"/>
</calcChain>
</file>

<file path=xl/sharedStrings.xml><?xml version="1.0" encoding="utf-8"?>
<sst xmlns="http://schemas.openxmlformats.org/spreadsheetml/2006/main" count="40563" uniqueCount="8420">
  <si>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</si>
  <si>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</si>
  <si>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</si>
  <si>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</si>
  <si>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</si>
  <si>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</si>
  <si>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</si>
  <si>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</si>
  <si>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</si>
  <si>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</si>
  <si>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</si>
  <si>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</si>
  <si>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</si>
  <si>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</si>
  <si>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</si>
  <si>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</si>
  <si>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</si>
  <si>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</si>
  <si>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</si>
  <si>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</si>
  <si>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</si>
  <si>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</si>
  <si>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</si>
  <si>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</si>
  <si>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</si>
  <si>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</si>
  <si>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</si>
  <si>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</si>
  <si>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</si>
  <si>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</si>
  <si>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</si>
  <si>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</si>
  <si>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</si>
  <si>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</si>
  <si>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</si>
  <si>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</si>
  <si>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</si>
  <si>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</si>
  <si>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</si>
  <si>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</si>
  <si>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</si>
  <si>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</si>
  <si>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</si>
  <si>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</si>
  <si>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</si>
  <si>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</si>
  <si>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</si>
  <si>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</si>
  <si>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</si>
  <si>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</si>
  <si>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</si>
  <si>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</si>
  <si>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</si>
  <si>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</si>
  <si>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</si>
  <si>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</si>
  <si>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</si>
  <si>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</si>
  <si>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</si>
  <si>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</si>
  <si>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</si>
  <si>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</si>
  <si>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</si>
  <si>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</si>
  <si>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</si>
  <si>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</si>
  <si>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</si>
  <si>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</si>
  <si>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</si>
  <si>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</si>
  <si>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</si>
  <si>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</si>
  <si>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</si>
  <si>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</si>
  <si>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</si>
  <si>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</si>
  <si>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</si>
  <si>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</si>
  <si>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</si>
  <si>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</si>
  <si>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</si>
  <si>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</si>
  <si>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</si>
  <si>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</si>
  <si>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</si>
  <si>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</si>
  <si>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</si>
  <si>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</si>
  <si>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</si>
  <si>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</si>
  <si>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</si>
  <si>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</si>
  <si>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</si>
  <si>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</si>
  <si>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</si>
  <si>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</si>
  <si>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</si>
  <si>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</si>
  <si>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</si>
  <si>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</si>
  <si>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</si>
  <si>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</si>
  <si>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</si>
  <si>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</si>
  <si>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</si>
  <si>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</si>
  <si>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</si>
  <si>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</si>
  <si>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</si>
  <si>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</si>
  <si>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</si>
  <si>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</si>
  <si>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</si>
  <si>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</si>
  <si>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</si>
  <si>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</si>
  <si>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</si>
  <si>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</si>
  <si>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</si>
  <si>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</si>
  <si>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</si>
  <si>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</si>
  <si>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</si>
  <si>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</si>
  <si>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</si>
  <si>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</si>
  <si>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</si>
  <si>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</si>
  <si>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</si>
  <si>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</si>
  <si>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</si>
  <si>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</si>
  <si>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</si>
  <si>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</si>
  <si>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</si>
  <si>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</si>
  <si>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</si>
  <si>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</si>
  <si>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</si>
  <si>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</si>
  <si>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</si>
  <si>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</si>
  <si>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</si>
  <si>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</si>
  <si>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</si>
  <si>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</si>
  <si>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</si>
  <si>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</si>
  <si>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</si>
  <si>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</si>
  <si>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</si>
  <si>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</si>
  <si>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</si>
  <si>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</si>
  <si>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</si>
  <si>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</si>
  <si>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</si>
  <si>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</si>
  <si>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</si>
  <si>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</si>
  <si>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</si>
  <si>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</si>
  <si>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</si>
  <si>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</si>
  <si>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</si>
  <si>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</si>
  <si>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</si>
  <si>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</si>
  <si>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</si>
  <si>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</si>
  <si>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</si>
  <si>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</si>
  <si>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</si>
  <si>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</si>
  <si>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</si>
  <si>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</si>
  <si>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</si>
  <si>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</si>
  <si>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</si>
  <si>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</si>
  <si>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</si>
  <si>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</si>
  <si>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</si>
  <si>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</si>
  <si>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</si>
  <si>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</si>
  <si>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</si>
  <si>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</si>
  <si>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</si>
  <si>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</si>
  <si>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</si>
  <si>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</si>
  <si>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</si>
  <si>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</si>
  <si>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</si>
  <si>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</si>
  <si>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</si>
  <si>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</si>
  <si>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</si>
  <si>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</si>
  <si>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</si>
  <si>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</si>
  <si>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</si>
  <si>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</si>
  <si>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</si>
  <si>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</si>
  <si>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</si>
  <si>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</si>
  <si>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</si>
  <si>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</si>
  <si>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</si>
  <si>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</si>
  <si>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</si>
  <si>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</si>
  <si>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</si>
  <si>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</si>
  <si>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</si>
  <si>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</si>
  <si>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</si>
  <si>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</si>
  <si>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</si>
  <si>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</si>
  <si>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</si>
  <si>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</si>
  <si>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</si>
  <si>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</si>
  <si>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</si>
  <si>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</si>
  <si>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</si>
  <si>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</si>
  <si>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</si>
  <si>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</si>
  <si>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</si>
  <si>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</si>
  <si>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</si>
  <si>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</si>
  <si>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</si>
  <si>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</si>
  <si>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</si>
  <si>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</si>
  <si>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</si>
  <si>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</si>
  <si>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</si>
  <si>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</si>
  <si>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</si>
  <si>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</si>
  <si>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</si>
  <si>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</si>
  <si>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</si>
  <si>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</si>
  <si>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</si>
  <si>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</si>
  <si>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</si>
  <si>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</si>
  <si>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</si>
  <si>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</si>
  <si>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</si>
  <si>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</si>
  <si>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</si>
  <si>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</si>
  <si>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</si>
  <si>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</si>
  <si>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</si>
  <si>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</si>
  <si>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</si>
  <si>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</si>
  <si>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</si>
  <si>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</si>
  <si>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</si>
  <si>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</si>
  <si>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</si>
  <si>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</si>
  <si>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</si>
  <si>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</si>
  <si>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</si>
  <si>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</si>
  <si>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</si>
  <si>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</si>
  <si>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</si>
  <si>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</si>
  <si>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</si>
  <si>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</si>
  <si>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</si>
  <si>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</si>
  <si>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</si>
  <si>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</si>
  <si>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</si>
  <si>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</si>
  <si>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</si>
  <si>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</si>
  <si>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</si>
  <si>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</si>
  <si>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</si>
  <si>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</si>
  <si>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</si>
  <si>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</si>
  <si>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</si>
  <si>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</si>
  <si>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</si>
  <si>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</si>
  <si>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</si>
  <si>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</si>
  <si>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</si>
  <si>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</si>
  <si>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</si>
  <si>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</si>
  <si>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</si>
  <si>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</si>
  <si>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</si>
  <si>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</si>
  <si>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</si>
  <si>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</si>
  <si>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</si>
  <si>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</si>
  <si>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</si>
  <si>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</si>
  <si>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</si>
  <si>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</si>
  <si>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</si>
  <si>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</si>
  <si>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</si>
  <si>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</si>
  <si>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</si>
  <si>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</si>
  <si>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</si>
  <si>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</si>
  <si>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</si>
  <si>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</si>
  <si>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</si>
  <si>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</si>
  <si>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</si>
  <si>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</si>
  <si>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</si>
  <si>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</si>
  <si>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</si>
  <si>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</si>
  <si>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</si>
  <si>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</si>
  <si>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</si>
  <si>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</si>
  <si>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</si>
  <si>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</si>
  <si>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</si>
  <si>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</si>
  <si>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</si>
  <si>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</si>
  <si>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</si>
  <si>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</si>
  <si>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</si>
  <si>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</si>
  <si>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</si>
  <si>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</si>
  <si>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</si>
  <si>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</si>
  <si>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</si>
  <si>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</si>
  <si>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</si>
  <si>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</si>
  <si>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</si>
  <si>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</si>
  <si>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</si>
  <si>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</si>
  <si>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</si>
  <si>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</si>
  <si>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</si>
  <si>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</si>
  <si>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</si>
  <si>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</si>
  <si>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</si>
  <si>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</si>
  <si>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</si>
  <si>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</si>
  <si>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</si>
  <si>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</si>
  <si>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</si>
  <si>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</si>
  <si>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</si>
  <si>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</si>
  <si>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</si>
  <si>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</si>
  <si>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</si>
  <si>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</si>
  <si>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</si>
  <si>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</si>
  <si>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</si>
  <si>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</si>
  <si>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</si>
  <si>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</si>
  <si>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</si>
  <si>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</si>
  <si>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</si>
  <si>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</si>
  <si>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</si>
  <si>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</si>
  <si>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</si>
  <si>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</si>
  <si>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</si>
  <si>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</si>
  <si>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</si>
  <si>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</si>
  <si>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</si>
  <si>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</si>
  <si>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</si>
  <si>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</si>
  <si>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</si>
  <si>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</si>
  <si>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</si>
  <si>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</si>
  <si>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</si>
  <si>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</si>
  <si>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</si>
  <si>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</si>
  <si>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</si>
  <si>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</si>
  <si>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</si>
  <si>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</si>
  <si>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</si>
  <si>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</si>
  <si>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</si>
  <si>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</si>
  <si>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</si>
  <si>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</si>
  <si>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</si>
  <si>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</si>
  <si>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</si>
  <si>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</si>
  <si>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</si>
  <si>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</si>
  <si>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</si>
  <si>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</si>
  <si>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</si>
  <si>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</si>
  <si>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</si>
  <si>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</si>
  <si>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</si>
  <si>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</si>
  <si>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</si>
  <si>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</si>
  <si>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</si>
  <si>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</si>
  <si>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</si>
  <si>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</si>
  <si>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</si>
  <si>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</si>
  <si>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</si>
  <si>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</si>
  <si>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</si>
  <si>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</si>
  <si>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</si>
  <si>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</si>
  <si>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</si>
  <si>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</si>
  <si>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</si>
  <si>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</si>
  <si>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</si>
  <si>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</si>
  <si>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</si>
  <si>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</si>
  <si>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</si>
  <si>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</si>
  <si>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</si>
  <si>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</si>
  <si>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</si>
  <si>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</si>
  <si>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</si>
  <si>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</si>
  <si>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</si>
  <si>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</si>
  <si>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</si>
  <si>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</si>
  <si>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</si>
  <si>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</si>
  <si>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</si>
  <si>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</si>
  <si>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</si>
  <si>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</si>
  <si>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</si>
  <si>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</si>
  <si>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</si>
  <si>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</si>
  <si>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</si>
  <si>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</si>
  <si>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</si>
  <si>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</si>
  <si>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</si>
  <si>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</si>
  <si>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</si>
  <si>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</si>
  <si>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</si>
  <si>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</si>
  <si>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</si>
  <si>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</si>
  <si>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</si>
  <si>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</si>
  <si>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</si>
  <si>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</si>
  <si>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</si>
  <si>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</si>
  <si>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</si>
  <si>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</si>
  <si>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</si>
  <si>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</si>
  <si>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</si>
  <si>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</si>
  <si>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</si>
  <si>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</si>
  <si>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</si>
  <si>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</si>
  <si>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</si>
  <si>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</si>
  <si>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</si>
  <si>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</si>
  <si>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</si>
  <si>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</si>
  <si>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</si>
  <si>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</si>
  <si>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</si>
  <si>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</si>
  <si>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</si>
  <si>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</si>
  <si>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</si>
  <si>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</si>
  <si>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</si>
  <si>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</si>
  <si>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</si>
  <si>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</si>
  <si>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</si>
  <si>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</si>
  <si>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</si>
  <si>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</si>
  <si>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</si>
  <si>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</si>
  <si>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</si>
  <si>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</si>
  <si>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</si>
  <si>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</si>
  <si>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</si>
  <si>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</si>
  <si>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</si>
  <si>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</si>
  <si>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</si>
  <si>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</si>
  <si>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</si>
  <si>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</si>
  <si>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</si>
  <si>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</si>
  <si>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</si>
  <si>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</si>
  <si>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</si>
  <si>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</si>
  <si>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</si>
  <si>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</si>
  <si>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</si>
  <si>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</si>
  <si>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</si>
  <si>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</si>
  <si>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</si>
  <si>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</si>
  <si>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</si>
  <si>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</si>
  <si>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</si>
  <si>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</si>
  <si>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</si>
  <si>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</si>
  <si>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</si>
  <si>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</si>
  <si>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</si>
  <si>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</si>
  <si>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</si>
  <si>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</si>
  <si>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</si>
  <si>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</si>
  <si>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</si>
  <si>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</si>
  <si>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</si>
  <si>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</si>
  <si>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</si>
  <si>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</si>
  <si>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</si>
  <si>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</si>
  <si>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</si>
  <si>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</si>
  <si>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</si>
  <si>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</si>
  <si>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</si>
  <si>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</si>
  <si>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</si>
  <si>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</si>
  <si>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</si>
  <si>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</si>
  <si>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</si>
  <si>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</si>
  <si>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</si>
  <si>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</si>
  <si>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</si>
  <si>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</si>
  <si>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</si>
  <si>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</si>
  <si>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</si>
  <si>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</si>
  <si>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</si>
  <si>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</si>
  <si>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</si>
  <si>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</si>
  <si>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</si>
  <si>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</si>
  <si>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</si>
  <si>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</si>
  <si>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</si>
  <si>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</si>
  <si>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</si>
  <si>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</si>
  <si>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</si>
  <si>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</si>
  <si>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</si>
  <si>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</si>
  <si>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</si>
  <si>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</si>
  <si>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</si>
  <si>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</si>
  <si>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</si>
  <si>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</si>
  <si>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</si>
  <si>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</si>
  <si>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</si>
  <si>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</si>
  <si>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</si>
  <si>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</si>
  <si>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</si>
  <si>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</si>
  <si>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</si>
  <si>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</si>
  <si>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</si>
  <si>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</si>
  <si>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</si>
  <si>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</si>
  <si>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</si>
  <si>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</si>
  <si>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</si>
  <si>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</si>
  <si>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</si>
  <si>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</si>
  <si>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</si>
  <si>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</si>
  <si>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</si>
  <si>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</si>
  <si>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</si>
  <si>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</si>
  <si>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</si>
  <si>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</si>
  <si>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</si>
  <si>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</si>
  <si>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</si>
  <si>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</si>
  <si>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</si>
  <si>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</si>
  <si>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</si>
  <si>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</si>
  <si>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</si>
  <si>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</si>
  <si>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</si>
  <si>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</si>
  <si>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</si>
  <si>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</si>
  <si>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</si>
  <si>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</si>
  <si>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</si>
  <si>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</si>
  <si>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</si>
  <si>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</si>
  <si>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</si>
  <si>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</si>
  <si>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</si>
  <si>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</si>
  <si>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</si>
  <si>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</si>
  <si>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</si>
  <si>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</si>
  <si>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</si>
  <si>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</si>
  <si>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</si>
  <si>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</si>
  <si>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</si>
  <si>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</si>
  <si>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</si>
  <si>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</si>
  <si>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</si>
  <si>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</si>
  <si>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</si>
  <si>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</si>
  <si>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</si>
  <si>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</si>
  <si>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</si>
  <si>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</si>
  <si>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</si>
  <si>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</si>
  <si>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</si>
  <si>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</si>
  <si>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</si>
  <si>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</si>
  <si>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</si>
  <si>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</si>
  <si>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</si>
  <si>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</si>
  <si>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</si>
  <si>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</si>
  <si>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</si>
  <si>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</si>
  <si>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</si>
  <si>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</si>
  <si>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</si>
  <si>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</si>
  <si>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</si>
  <si>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</si>
  <si>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</si>
  <si>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</si>
  <si>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</si>
  <si>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</si>
  <si>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</si>
  <si>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</si>
  <si>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</si>
  <si>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</si>
  <si>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</si>
  <si>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</si>
  <si>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</si>
  <si>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</si>
  <si>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</si>
  <si>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</si>
  <si>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</si>
  <si>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</si>
  <si>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</si>
  <si>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</si>
  <si>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</si>
  <si>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</si>
  <si>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</si>
  <si>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</si>
  <si>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</si>
  <si>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</si>
  <si>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</si>
  <si>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</si>
  <si>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</si>
  <si>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</si>
  <si>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</si>
  <si>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</si>
  <si>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</si>
  <si>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</si>
  <si>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</si>
  <si>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</si>
  <si>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</si>
  <si>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</si>
  <si>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</si>
  <si>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</si>
  <si>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</si>
  <si>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</si>
  <si>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</si>
  <si>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</si>
  <si>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</si>
  <si>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</si>
  <si>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</si>
  <si>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</si>
  <si>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</si>
  <si>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</si>
  <si>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</si>
  <si>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</si>
  <si>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</si>
  <si>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</si>
  <si>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</si>
  <si>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</si>
  <si>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</si>
  <si>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</si>
  <si>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</si>
  <si>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</si>
  <si>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</si>
  <si>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</si>
  <si>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</si>
  <si>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</si>
  <si>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</si>
  <si>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</si>
  <si>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</si>
  <si>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</si>
  <si>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</si>
  <si>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</si>
  <si>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</si>
  <si>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</si>
  <si>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</si>
  <si>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</si>
  <si>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</si>
  <si>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</si>
  <si>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</si>
  <si>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</si>
  <si>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</si>
  <si>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</si>
  <si>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</si>
  <si>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</si>
  <si>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</si>
  <si>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</si>
  <si>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</si>
  <si>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</si>
  <si>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</si>
  <si>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</si>
  <si>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</si>
  <si>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</si>
  <si>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</si>
  <si>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</si>
  <si>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</si>
  <si>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</si>
  <si>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</si>
  <si>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</si>
  <si>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</si>
  <si>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</si>
  <si>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</si>
  <si>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</si>
  <si>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</si>
  <si>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</si>
  <si>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</si>
  <si>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</si>
  <si>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</si>
  <si>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</si>
  <si>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</si>
  <si>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</si>
  <si>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</si>
  <si>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</si>
  <si>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</si>
  <si>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</si>
  <si>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</si>
  <si>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</si>
  <si>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</si>
  <si>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</si>
  <si>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</si>
  <si>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</si>
  <si>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</si>
  <si>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</si>
  <si>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</si>
  <si>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</si>
  <si>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</si>
  <si>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</si>
  <si>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</si>
  <si>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</si>
  <si>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</si>
  <si>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</si>
  <si>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</si>
  <si>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</si>
  <si>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</si>
  <si>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</si>
  <si>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</si>
  <si>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</si>
  <si>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</si>
  <si>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</si>
  <si>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</si>
  <si>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</si>
  <si>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</si>
  <si>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</si>
  <si>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</si>
  <si>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</si>
  <si>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</si>
  <si>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</si>
  <si>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</si>
  <si>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</si>
  <si>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</si>
  <si>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</si>
  <si>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</si>
  <si>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</si>
  <si>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</si>
  <si>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</si>
  <si>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</si>
  <si>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</si>
  <si>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</si>
  <si>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</si>
  <si>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</si>
  <si>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</si>
  <si>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</si>
  <si>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</si>
  <si>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</si>
  <si>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</si>
  <si>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</si>
  <si>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</si>
  <si>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</si>
  <si>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</si>
  <si>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</si>
  <si>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</si>
  <si>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</si>
  <si>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</si>
  <si>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</si>
  <si>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</si>
  <si>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</si>
  <si>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</si>
  <si>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</si>
  <si>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</si>
  <si>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</si>
  <si>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</si>
  <si>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</si>
  <si>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</si>
  <si>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</si>
  <si>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</si>
  <si>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</si>
  <si>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</si>
  <si>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</si>
  <si>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</si>
  <si>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</si>
  <si>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</si>
  <si>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</si>
  <si>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</si>
  <si>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</si>
  <si>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</si>
  <si>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</si>
  <si>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</si>
  <si>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</si>
  <si>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</si>
  <si>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</si>
  <si>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</si>
  <si>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</si>
  <si>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</si>
  <si>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</si>
  <si>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</si>
  <si>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</si>
  <si>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</si>
  <si>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</si>
  <si>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</si>
  <si>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</si>
  <si>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</si>
  <si>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</si>
  <si>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</si>
  <si>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</si>
  <si>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</si>
  <si>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</si>
  <si>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</si>
  <si>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</si>
  <si>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</si>
  <si>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</si>
  <si>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</si>
  <si>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</si>
  <si>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</si>
  <si>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</si>
  <si>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</si>
  <si>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</si>
  <si>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</si>
  <si>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</si>
  <si>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</si>
  <si>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</si>
  <si>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</si>
  <si>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</si>
  <si>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</si>
  <si>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</si>
  <si>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</si>
  <si>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</si>
  <si>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</si>
  <si>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</si>
  <si>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</si>
  <si>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</si>
  <si>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</si>
  <si>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</si>
  <si>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</si>
  <si>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</si>
  <si>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</si>
  <si>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</si>
  <si>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</si>
  <si>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</si>
  <si>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</si>
  <si>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</si>
  <si>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</si>
  <si>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</si>
  <si>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</si>
  <si>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</si>
  <si>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</si>
  <si>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</si>
  <si>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</si>
  <si>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</si>
  <si>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</si>
  <si>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</si>
  <si>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</si>
  <si>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</si>
  <si>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</si>
  <si>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</si>
  <si>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</si>
  <si>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</si>
  <si>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</si>
  <si>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</si>
  <si>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</si>
  <si>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</si>
  <si>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</si>
  <si>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</si>
  <si>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</si>
  <si>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</si>
  <si>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</si>
  <si>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</si>
  <si>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</si>
  <si>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</si>
  <si>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</si>
  <si>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</si>
  <si>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</si>
  <si>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</si>
  <si>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</si>
  <si>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</si>
  <si>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</si>
  <si>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</si>
  <si>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</si>
  <si>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</si>
  <si>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</si>
  <si>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</si>
  <si>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</si>
  <si>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</si>
  <si>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</si>
  <si>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</si>
  <si>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</si>
  <si>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</si>
  <si>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</si>
  <si>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</si>
  <si>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</si>
  <si>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</si>
  <si>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</si>
  <si>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</si>
  <si>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</si>
  <si>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</si>
  <si>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</si>
  <si>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</si>
  <si>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</si>
  <si>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</si>
  <si>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</si>
  <si>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</si>
  <si>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</si>
  <si>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</si>
  <si>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</si>
  <si>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</si>
  <si>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</si>
  <si>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</si>
  <si>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</si>
  <si>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</si>
  <si>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</si>
  <si>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</si>
  <si>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</si>
  <si>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</si>
  <si>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</si>
  <si>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</si>
  <si>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</si>
  <si>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</si>
  <si>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</si>
  <si>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</si>
  <si>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</si>
  <si>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</si>
  <si>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</si>
  <si>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</si>
  <si>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</si>
  <si>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</si>
  <si>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</si>
  <si>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</si>
  <si>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</si>
  <si>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</si>
  <si>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</si>
  <si>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</si>
  <si>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</si>
  <si>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</si>
  <si>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</si>
  <si>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</si>
  <si>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</si>
  <si>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</si>
  <si>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</si>
  <si>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</si>
  <si>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</si>
  <si>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</si>
  <si>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</si>
  <si>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</si>
  <si>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</si>
  <si>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</si>
  <si>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</si>
  <si>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</si>
  <si>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</si>
  <si>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</si>
  <si>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</si>
  <si>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</si>
  <si>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</si>
  <si>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</si>
  <si>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</si>
  <si>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</si>
  <si>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</si>
  <si>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</si>
  <si>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</si>
  <si>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</si>
  <si>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</si>
  <si>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</si>
  <si>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</si>
  <si>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</si>
  <si>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</si>
  <si>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</si>
  <si>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</si>
  <si>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</si>
  <si>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</si>
  <si>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</si>
  <si>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</si>
  <si>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</si>
  <si>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</si>
  <si>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</si>
  <si>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</si>
  <si>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</si>
  <si>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</si>
  <si>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</si>
  <si>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</si>
  <si>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</si>
  <si>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</si>
  <si>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</si>
  <si>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</si>
  <si>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</si>
  <si>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</si>
  <si>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</si>
  <si>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</si>
  <si>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</si>
  <si>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</si>
  <si>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</si>
  <si>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</si>
  <si>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</si>
  <si>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</si>
  <si>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</si>
  <si>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</si>
  <si>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</si>
  <si>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</si>
  <si>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</si>
  <si>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</si>
  <si>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</si>
  <si>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</si>
  <si>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</si>
  <si>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</si>
  <si>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</si>
  <si>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</si>
  <si>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</si>
  <si>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</si>
  <si>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</si>
  <si>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</si>
  <si>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</si>
  <si>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</si>
  <si>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</si>
  <si>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</si>
  <si>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</si>
  <si>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</si>
  <si>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</si>
  <si>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</si>
  <si>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</si>
  <si>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</si>
  <si>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</si>
  <si>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</si>
  <si>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</si>
  <si>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</si>
  <si>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</si>
  <si>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</si>
  <si>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</si>
  <si>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</si>
  <si>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</si>
  <si>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</si>
  <si>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</si>
  <si>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</si>
  <si>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</si>
  <si>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</si>
  <si>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</si>
  <si>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</si>
  <si>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</si>
  <si>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</si>
  <si>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</si>
  <si>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</si>
  <si>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</si>
  <si>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</si>
  <si>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</si>
  <si>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</si>
  <si>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</si>
  <si>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</si>
  <si>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</si>
  <si>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</si>
  <si>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</si>
  <si>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</si>
  <si>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</si>
  <si>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</si>
  <si>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</si>
  <si>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</si>
  <si>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</si>
  <si>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</si>
  <si>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</si>
  <si>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</si>
  <si>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</si>
  <si>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</si>
  <si>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</si>
  <si>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</si>
  <si>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</si>
  <si>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</si>
  <si>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</si>
  <si>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</si>
  <si>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</si>
  <si>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</si>
  <si>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</si>
  <si>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</si>
  <si>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</si>
  <si>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</si>
  <si>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</si>
  <si>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</si>
  <si>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</si>
  <si>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</si>
  <si>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</si>
  <si>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</si>
  <si>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</si>
  <si>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</si>
  <si>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</si>
  <si>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</si>
  <si>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</si>
  <si>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</si>
  <si>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</si>
  <si>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</si>
  <si>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</si>
  <si>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</si>
  <si>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</si>
  <si>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</si>
  <si>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</si>
  <si>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</si>
  <si>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</si>
  <si>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</si>
  <si>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</si>
  <si>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</si>
  <si>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</si>
  <si>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</si>
  <si>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</si>
  <si>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</si>
  <si>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</si>
  <si>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</si>
  <si>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</si>
  <si>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</si>
  <si>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</si>
  <si>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</si>
  <si>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</si>
  <si>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</si>
  <si>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</si>
  <si>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</si>
  <si>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</si>
  <si>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</si>
  <si>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</si>
  <si>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</si>
  <si>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</si>
  <si>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</si>
  <si>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</si>
  <si>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</si>
  <si>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</si>
  <si>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</si>
  <si>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</si>
  <si>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</si>
  <si>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</si>
  <si>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</si>
  <si>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</si>
  <si>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</si>
  <si>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</si>
  <si>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</si>
  <si>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</si>
  <si>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</si>
  <si>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</si>
  <si>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</si>
  <si>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</si>
  <si>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</si>
  <si>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</si>
  <si>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</si>
  <si>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</si>
  <si>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</si>
  <si>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</si>
  <si>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</si>
  <si>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</si>
  <si>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</si>
  <si>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</si>
  <si>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</si>
  <si>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</si>
  <si>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</si>
  <si>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</si>
  <si>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</si>
  <si>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</si>
  <si>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</si>
  <si>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</si>
  <si>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</si>
  <si>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</si>
  <si>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</si>
  <si>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</si>
  <si>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</si>
  <si>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</si>
  <si>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</si>
  <si>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</si>
  <si>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</si>
  <si>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</si>
  <si>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</si>
  <si>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</si>
  <si>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</si>
  <si>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</si>
  <si>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</si>
  <si>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</si>
  <si>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</si>
  <si>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</si>
  <si>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</si>
  <si>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</si>
  <si>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</si>
  <si>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</si>
  <si>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</si>
  <si>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</si>
  <si>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</si>
  <si>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</si>
  <si>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</si>
  <si>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</si>
  <si>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</si>
  <si>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</si>
  <si>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</si>
  <si>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</si>
  <si>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</si>
  <si>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</si>
  <si>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</si>
  <si>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</si>
  <si>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</si>
  <si>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</si>
  <si>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</si>
  <si>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</si>
  <si>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</si>
  <si>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</si>
  <si>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</si>
  <si>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</si>
  <si>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</si>
  <si>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</si>
  <si>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</si>
  <si>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</si>
  <si>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</si>
  <si>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</si>
  <si>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</si>
  <si>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</si>
  <si>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</si>
  <si>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</si>
  <si>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</si>
  <si>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</si>
  <si>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</si>
  <si>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</si>
  <si>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</si>
  <si>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</si>
  <si>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</si>
  <si>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</si>
  <si>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</si>
  <si>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</si>
  <si>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</si>
  <si>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</si>
  <si>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</si>
  <si>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</si>
  <si>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</si>
  <si>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</si>
  <si>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</si>
  <si>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</si>
  <si>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</si>
  <si>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</si>
  <si>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</si>
  <si>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</si>
  <si>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</si>
  <si>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</si>
  <si>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</si>
  <si>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</si>
  <si>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</si>
  <si>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</si>
  <si>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</si>
  <si>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</si>
  <si>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</si>
  <si>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</si>
  <si>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</si>
  <si>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</si>
  <si>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</si>
  <si>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</si>
  <si>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</si>
  <si>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</si>
  <si>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</si>
  <si>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</si>
  <si>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</si>
  <si>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</si>
  <si>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</si>
  <si>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</si>
  <si>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</si>
  <si>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</si>
  <si>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</si>
  <si>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</si>
  <si>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</si>
  <si>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</si>
  <si>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</si>
  <si>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</si>
  <si>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</si>
  <si>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</si>
  <si>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</si>
  <si>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</si>
  <si>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</si>
  <si>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</si>
  <si>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</si>
  <si>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</si>
  <si>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</si>
  <si>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</si>
  <si>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</si>
  <si>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</si>
  <si>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</si>
  <si>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</si>
  <si>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</si>
  <si>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</si>
  <si>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</si>
  <si>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</si>
  <si>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</si>
  <si>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</si>
  <si>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</si>
  <si>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</si>
  <si>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</si>
  <si>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</si>
  <si>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</si>
  <si>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</si>
  <si>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</si>
  <si>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</si>
  <si>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</si>
  <si>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</si>
  <si>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</si>
  <si>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</si>
  <si>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</si>
  <si>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</si>
  <si>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</si>
  <si>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</si>
  <si>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</si>
  <si>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</si>
  <si>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</si>
  <si>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</si>
  <si>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</si>
  <si>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</si>
  <si>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</si>
  <si>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</si>
  <si>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</si>
  <si>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</si>
  <si>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</si>
  <si>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</si>
  <si>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</si>
  <si>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</si>
  <si>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</si>
  <si>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</si>
  <si>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</si>
  <si>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</si>
  <si>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</si>
  <si>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</si>
  <si>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</si>
  <si>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</si>
  <si>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</si>
  <si>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</si>
  <si>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</si>
  <si>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</si>
  <si>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</si>
  <si>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</si>
  <si>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</si>
  <si>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</si>
  <si>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</si>
  <si>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</si>
  <si>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</si>
  <si>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</si>
  <si>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</si>
  <si>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</si>
  <si>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</si>
  <si>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</si>
  <si>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</si>
  <si>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</si>
  <si>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</si>
  <si>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</si>
  <si>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</si>
  <si>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</si>
  <si>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</si>
  <si>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</si>
  <si>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</si>
  <si>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</si>
  <si>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</si>
  <si>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</si>
  <si>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</si>
  <si>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</si>
  <si>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</si>
  <si>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</si>
  <si>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</si>
  <si>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</si>
  <si>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</si>
  <si>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</si>
  <si>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</si>
  <si>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</si>
  <si>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</si>
  <si>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</si>
  <si>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</si>
  <si>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</si>
  <si>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</si>
  <si>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</si>
  <si>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</si>
  <si>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</si>
  <si>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</si>
  <si>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</si>
  <si>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</si>
  <si>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</si>
  <si>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</si>
  <si>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</si>
  <si>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</si>
  <si>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</si>
  <si>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</si>
  <si>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</si>
  <si>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</si>
  <si>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</si>
  <si>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</si>
  <si>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</si>
  <si>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</si>
  <si>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</si>
  <si>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</si>
  <si>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</si>
  <si>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</si>
  <si>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</si>
  <si>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</si>
  <si>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</si>
  <si>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</si>
  <si>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</si>
  <si>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</si>
  <si>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</si>
  <si>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</si>
  <si>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</si>
  <si>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</si>
  <si>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</si>
  <si>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</si>
  <si>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</si>
  <si>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</si>
  <si>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</si>
  <si>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</si>
  <si>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</si>
  <si>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</si>
  <si>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</si>
  <si>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</si>
  <si>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</si>
  <si>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</si>
  <si>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</si>
  <si>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</si>
  <si>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</si>
  <si>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</si>
  <si>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</si>
  <si>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</si>
  <si>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</si>
  <si>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</si>
  <si>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</si>
  <si>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</si>
  <si>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</si>
  <si>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</si>
  <si>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</si>
  <si>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</si>
  <si>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</si>
  <si>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</si>
  <si>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</si>
  <si>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</si>
  <si>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</si>
  <si>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</si>
  <si>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</si>
  <si>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</si>
  <si>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</si>
  <si>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</si>
  <si>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</si>
  <si>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</si>
  <si>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</si>
  <si>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</si>
  <si>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</si>
  <si>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</si>
  <si>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</si>
  <si>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</si>
  <si>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</si>
  <si>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</si>
  <si>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</si>
  <si>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</si>
  <si>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</si>
  <si>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</si>
  <si>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</si>
  <si>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</si>
  <si>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</si>
  <si>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</si>
  <si>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</si>
  <si>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</si>
  <si>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</si>
  <si>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</si>
  <si>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</si>
  <si>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</si>
  <si>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</si>
  <si>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</si>
  <si>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</si>
  <si>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</si>
  <si>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</si>
  <si>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</si>
  <si>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</si>
  <si>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</si>
  <si>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</si>
  <si>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</si>
  <si>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</si>
  <si>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</si>
  <si>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</si>
  <si>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</si>
  <si>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</si>
  <si>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</si>
  <si>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</si>
  <si>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</si>
  <si>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</si>
  <si>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</si>
  <si>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</si>
  <si>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</si>
  <si>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</si>
  <si>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</si>
  <si>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</si>
  <si>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</si>
  <si>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</si>
  <si>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</si>
  <si>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</si>
  <si>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</si>
  <si>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</si>
  <si>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</si>
  <si>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</si>
  <si>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</si>
  <si>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</si>
  <si>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</si>
  <si>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</si>
  <si>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</si>
  <si>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</si>
  <si>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</si>
  <si>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</si>
  <si>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</si>
  <si>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</si>
  <si>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</si>
  <si>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</si>
  <si>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</si>
  <si>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</si>
  <si>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</si>
  <si>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</si>
  <si>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</si>
  <si>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</si>
  <si>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</si>
  <si>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</si>
  <si>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</si>
  <si>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</si>
  <si>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</si>
  <si>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</si>
  <si>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</si>
  <si>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</si>
  <si>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</si>
  <si>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</si>
  <si>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</si>
  <si>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</si>
  <si>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</si>
  <si>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</si>
  <si>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</si>
  <si>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</si>
  <si>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</si>
  <si>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</si>
  <si>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</si>
  <si>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</si>
  <si>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</si>
  <si>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</si>
  <si>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</si>
  <si>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</si>
  <si>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</si>
  <si>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</si>
  <si>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</si>
  <si>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</si>
  <si>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</si>
  <si>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</si>
  <si>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</si>
  <si>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</si>
  <si>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</si>
  <si>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</si>
  <si>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</si>
  <si>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</si>
  <si>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</si>
  <si>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</si>
  <si>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</si>
  <si>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</si>
  <si>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</si>
  <si>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</si>
  <si>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</si>
  <si>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</si>
  <si>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</si>
  <si>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</si>
  <si>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</si>
  <si>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</si>
  <si>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</si>
  <si>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</si>
  <si>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</si>
  <si>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</si>
  <si>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</si>
  <si>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</si>
  <si>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</si>
  <si>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</si>
  <si>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</si>
  <si>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</si>
  <si>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</si>
  <si>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</si>
  <si>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</si>
  <si>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</si>
  <si>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</si>
  <si>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</si>
  <si>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</si>
  <si>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</si>
  <si>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</si>
  <si>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</si>
  <si>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</si>
  <si>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</si>
  <si>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</si>
  <si>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</si>
  <si>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</si>
  <si>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</si>
  <si>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</si>
  <si>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</si>
  <si>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</si>
  <si>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</si>
  <si>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</si>
  <si>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</si>
  <si>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</si>
  <si>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</si>
  <si>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</si>
  <si>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</si>
  <si>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</si>
  <si>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</si>
  <si>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</si>
  <si>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</si>
  <si>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</si>
  <si>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</si>
  <si>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</si>
  <si>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</si>
  <si>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</si>
  <si>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</si>
  <si>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</si>
  <si>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</si>
  <si>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</si>
  <si>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</si>
  <si>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</si>
  <si>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</si>
  <si>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</si>
  <si>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</si>
  <si>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</si>
  <si>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</si>
  <si>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</si>
  <si>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</si>
  <si>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</si>
  <si>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</si>
  <si>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</si>
  <si>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</si>
  <si>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</si>
  <si>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</si>
  <si>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</si>
  <si>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</si>
  <si>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</si>
  <si>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</si>
  <si>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</si>
  <si>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</si>
  <si>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</si>
  <si>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</si>
  <si>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</si>
  <si>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</si>
  <si>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</si>
  <si>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</si>
  <si>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</si>
  <si>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</si>
  <si>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</si>
  <si>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</si>
  <si>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</si>
  <si>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</si>
  <si>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</si>
  <si>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</si>
  <si>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</si>
  <si>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</si>
  <si>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</si>
  <si>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</si>
  <si>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</si>
  <si>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</si>
  <si>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</si>
  <si>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</si>
  <si>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</si>
  <si>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</si>
  <si>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</si>
  <si>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</si>
  <si>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</si>
  <si>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</si>
  <si>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</si>
  <si>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</si>
  <si>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</si>
  <si>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</si>
  <si>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</si>
  <si>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</si>
  <si>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</si>
  <si>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</si>
  <si>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</si>
  <si>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</si>
  <si>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</si>
  <si>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</si>
  <si>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</si>
  <si>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</si>
  <si>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</si>
  <si>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</si>
  <si>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</si>
  <si>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</si>
  <si>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</si>
  <si>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</si>
  <si>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</si>
  <si>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</si>
  <si>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</si>
  <si>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</si>
  <si>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</si>
  <si>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</si>
  <si>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</si>
  <si>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</si>
  <si>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</si>
  <si>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</si>
  <si>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</si>
  <si>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</si>
  <si>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</si>
  <si>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</si>
  <si>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</si>
  <si>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</si>
  <si>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</si>
  <si>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</si>
  <si>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</si>
  <si>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</si>
  <si>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</si>
  <si>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</si>
  <si>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</si>
  <si>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</si>
  <si>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</si>
  <si>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</si>
  <si>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</si>
  <si>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</si>
  <si>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</si>
  <si>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</si>
  <si>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</si>
  <si>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</si>
  <si>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</si>
  <si>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</si>
  <si>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</si>
  <si>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</si>
  <si>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</si>
  <si>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</si>
  <si>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</si>
  <si>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</si>
  <si>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</si>
  <si>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</si>
  <si>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</si>
  <si>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</si>
  <si>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</si>
  <si>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</si>
  <si>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</si>
  <si>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</si>
  <si>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</si>
  <si>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</si>
  <si>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</si>
  <si>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</si>
  <si>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</si>
  <si>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</si>
  <si>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</si>
  <si>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</si>
  <si>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</si>
  <si>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</si>
  <si>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</si>
  <si>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</si>
  <si>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</si>
  <si>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</si>
  <si>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</si>
  <si>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</si>
  <si>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</si>
  <si>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</si>
  <si>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</si>
  <si>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</si>
  <si>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</si>
  <si>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</si>
  <si>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</si>
  <si>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</si>
  <si>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</si>
  <si>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</si>
  <si>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</si>
  <si>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</si>
  <si>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</si>
  <si>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</si>
  <si>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</si>
  <si>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</si>
  <si>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</si>
  <si>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</si>
  <si>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</si>
  <si>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</si>
  <si>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</si>
  <si>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</si>
  <si>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</si>
  <si>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</si>
  <si>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</si>
  <si>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</si>
  <si>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</si>
  <si>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</si>
  <si>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</si>
  <si>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</si>
  <si>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</si>
  <si>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</si>
  <si>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</si>
  <si>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</si>
  <si>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</si>
  <si>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</si>
  <si>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</si>
  <si>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</si>
  <si>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</si>
  <si>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</si>
  <si>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</si>
  <si>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</si>
  <si>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</si>
  <si>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</si>
  <si>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</si>
  <si>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</si>
  <si>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</si>
  <si>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</si>
  <si>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</si>
  <si>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</si>
  <si>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</si>
  <si>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</si>
  <si>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</si>
  <si>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</si>
  <si>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</si>
  <si>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</si>
  <si>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</si>
  <si>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</si>
  <si>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</si>
  <si>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</si>
  <si>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</si>
  <si>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</si>
  <si>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</si>
  <si>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</si>
  <si>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</si>
  <si>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</si>
  <si>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</si>
  <si>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</si>
  <si>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</si>
  <si>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</si>
  <si>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</si>
  <si>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</si>
  <si>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</si>
  <si>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</si>
  <si>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</si>
  <si>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</si>
  <si>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</si>
  <si>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</si>
  <si>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</si>
  <si>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</si>
  <si>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</si>
  <si>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</si>
  <si>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</si>
  <si>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</si>
  <si>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</si>
  <si>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</si>
  <si>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</si>
  <si>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</si>
  <si>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</si>
  <si>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</si>
  <si>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</si>
  <si>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</si>
  <si>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</si>
  <si>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</si>
  <si>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</si>
  <si>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</si>
  <si>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</si>
  <si>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</si>
  <si>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</si>
  <si>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</si>
  <si>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</si>
  <si>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</si>
  <si>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</si>
  <si>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</si>
  <si>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</si>
  <si>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</si>
  <si>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</si>
  <si>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</si>
  <si>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</si>
  <si>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</si>
  <si>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</si>
  <si>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</si>
  <si>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</si>
  <si>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</si>
  <si>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</si>
  <si>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</si>
  <si>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</si>
  <si>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</si>
  <si>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</si>
  <si>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</si>
  <si>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</si>
  <si>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</si>
  <si>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</si>
  <si>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</si>
  <si>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</si>
  <si>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</si>
  <si>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</si>
  <si>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</si>
  <si>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</si>
  <si>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</si>
  <si>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</si>
  <si>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</si>
  <si>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</si>
  <si>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</si>
  <si>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</si>
  <si>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</si>
  <si>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</si>
  <si>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</si>
  <si>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</si>
  <si>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</si>
  <si>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</si>
  <si>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</si>
  <si>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</si>
  <si>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</si>
  <si>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</si>
  <si>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</si>
  <si>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</si>
  <si>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</si>
  <si>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</si>
  <si>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</si>
  <si>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</si>
  <si>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</si>
  <si>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</si>
  <si>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</si>
  <si>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</si>
  <si>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</si>
  <si>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</si>
  <si>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</si>
  <si>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</si>
  <si>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</si>
  <si>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</si>
  <si>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</si>
  <si>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</si>
  <si>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</si>
  <si>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</si>
  <si>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</si>
  <si>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</si>
  <si>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</si>
  <si>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</si>
  <si>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</si>
  <si>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</si>
  <si>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</si>
  <si>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</si>
  <si>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</si>
  <si>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</si>
  <si>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</si>
  <si>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</si>
  <si>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</si>
  <si>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</si>
  <si>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</si>
  <si>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</si>
  <si>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</si>
  <si>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</si>
  <si>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</si>
  <si>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</si>
  <si>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</si>
  <si>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</si>
  <si>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</si>
  <si>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</si>
  <si>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</si>
  <si>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</si>
  <si>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</si>
  <si>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</si>
  <si>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</si>
  <si>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</si>
  <si>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</si>
  <si>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</si>
  <si>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</si>
  <si>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</si>
  <si>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</si>
  <si>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</si>
  <si>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</si>
  <si>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</si>
  <si>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</si>
  <si>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</si>
  <si>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</si>
  <si>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</si>
  <si>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</si>
  <si>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</si>
  <si>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</si>
  <si>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</si>
  <si>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</si>
  <si>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</si>
  <si>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</si>
  <si>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</si>
  <si>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</si>
  <si>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</si>
  <si>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</si>
  <si>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</si>
  <si>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</si>
  <si>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</si>
  <si>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</si>
  <si>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</si>
  <si>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</si>
  <si>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</si>
  <si>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</si>
  <si>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</si>
  <si>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</si>
  <si>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</si>
  <si>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</si>
  <si>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</si>
  <si>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</si>
  <si>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</si>
  <si>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</si>
  <si>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</si>
  <si>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</si>
  <si>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</si>
  <si>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</si>
  <si>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</si>
  <si>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</si>
  <si>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</si>
  <si>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</si>
  <si>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</si>
  <si>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</si>
  <si>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</si>
  <si>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</si>
  <si>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</si>
  <si>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</si>
  <si>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</si>
  <si>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</si>
  <si>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</si>
  <si>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</si>
  <si>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</si>
  <si>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</si>
  <si>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</si>
  <si>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</si>
  <si>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</si>
  <si>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</si>
  <si>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</si>
  <si>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</si>
  <si>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</si>
  <si>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</si>
  <si>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</si>
  <si>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</si>
  <si>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</si>
  <si>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</si>
  <si>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</si>
  <si>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</si>
  <si>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</si>
  <si>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</si>
  <si>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</si>
  <si>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</si>
  <si>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</si>
  <si>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</si>
  <si>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</si>
  <si>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</si>
  <si>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</si>
  <si>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</si>
  <si>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</si>
  <si>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</si>
  <si>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</si>
  <si>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</si>
  <si>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</si>
  <si>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</si>
  <si>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</si>
  <si>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</si>
  <si>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</si>
  <si>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</si>
  <si>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</si>
  <si>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</si>
  <si>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</si>
  <si>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</si>
  <si>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</si>
  <si>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</si>
  <si>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</si>
  <si>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</si>
  <si>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</si>
  <si>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</si>
  <si>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</si>
  <si>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</si>
  <si>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</si>
  <si>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</si>
  <si>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</si>
  <si>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</si>
  <si>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</si>
  <si>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</si>
  <si>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</si>
  <si>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</si>
  <si>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</si>
  <si>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</si>
  <si>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</si>
  <si>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</si>
  <si>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</si>
  <si>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</si>
  <si>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</si>
  <si>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</si>
  <si>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</si>
  <si>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</si>
  <si>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</si>
  <si>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</si>
  <si>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</si>
  <si>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</si>
  <si>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</si>
  <si>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</si>
  <si>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</si>
  <si>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</si>
  <si>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</si>
  <si>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</si>
  <si>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</si>
  <si>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</si>
  <si>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</si>
  <si>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</si>
  <si>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</si>
  <si>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</si>
  <si>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</si>
  <si>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</si>
  <si>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</si>
  <si>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</si>
  <si>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</si>
  <si>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</si>
  <si>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</si>
  <si>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</si>
  <si>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</si>
  <si>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</si>
  <si>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</si>
  <si>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</si>
  <si>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</si>
  <si>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</si>
  <si>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</si>
  <si>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</si>
  <si>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</si>
  <si>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</si>
  <si>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</si>
  <si>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</si>
  <si>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</si>
  <si>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</si>
  <si>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</si>
  <si>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</si>
  <si>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</si>
  <si>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</si>
  <si>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</si>
  <si>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</si>
  <si>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</si>
  <si>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</si>
  <si>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</si>
  <si>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</si>
  <si>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</si>
  <si>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</si>
  <si>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</si>
  <si>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</si>
  <si>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</si>
  <si>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</si>
  <si>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</si>
  <si>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</si>
  <si>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</si>
  <si>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</si>
  <si>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</si>
  <si>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</si>
  <si>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</si>
  <si>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</si>
  <si>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</si>
  <si>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</si>
  <si>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</si>
  <si>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</si>
  <si>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</si>
  <si>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</si>
  <si>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</si>
  <si>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</si>
  <si>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</si>
  <si>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</si>
  <si>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</si>
  <si>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</si>
  <si>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</si>
  <si>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</si>
  <si>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</si>
  <si>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</si>
  <si>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</si>
  <si>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</si>
  <si>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</si>
  <si>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</si>
  <si>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</si>
  <si>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</si>
  <si>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</si>
  <si>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</si>
  <si>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</si>
  <si>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</si>
  <si>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</si>
  <si>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</si>
  <si>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</si>
  <si>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</si>
  <si>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</si>
  <si>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</si>
  <si>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</si>
  <si>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</si>
  <si>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</si>
  <si>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</si>
  <si>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</si>
  <si>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</si>
  <si>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</si>
  <si>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</si>
  <si>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</si>
  <si>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</si>
  <si>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</si>
  <si>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</si>
  <si>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</si>
  <si>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</si>
  <si>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</si>
  <si>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</si>
  <si>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</si>
  <si>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</si>
  <si>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</si>
  <si>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</si>
  <si>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</si>
  <si>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</si>
  <si>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</si>
  <si>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</si>
  <si>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</si>
  <si>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</si>
  <si>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</si>
  <si>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</si>
  <si>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</si>
  <si>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</si>
  <si>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</si>
  <si>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</si>
  <si>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</si>
  <si>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</si>
  <si>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</si>
  <si>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</si>
  <si>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</si>
  <si>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</si>
  <si>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</si>
  <si>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</si>
  <si>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</si>
  <si>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</si>
  <si>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</si>
  <si>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</si>
  <si>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</si>
  <si>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</si>
  <si>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</si>
  <si>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</si>
  <si>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</si>
  <si>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</si>
  <si>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</si>
  <si>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</si>
  <si>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</si>
  <si>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</si>
  <si>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</si>
  <si>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</si>
  <si>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</si>
  <si>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</si>
  <si>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</si>
  <si>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</si>
  <si>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</si>
  <si>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</si>
  <si>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</si>
  <si>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</si>
  <si>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</si>
  <si>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</si>
  <si>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</si>
  <si>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</si>
  <si>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</si>
  <si>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</si>
  <si>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</si>
  <si>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</si>
  <si>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</si>
  <si>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</si>
  <si>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</si>
  <si>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</si>
  <si>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</si>
  <si>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</si>
  <si>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</si>
  <si>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</si>
  <si>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</si>
  <si>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</si>
  <si>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</si>
  <si>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</si>
  <si>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</si>
  <si>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</si>
  <si>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</si>
  <si>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</si>
  <si>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</si>
  <si>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</si>
  <si>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</si>
  <si>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</si>
  <si>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</si>
  <si>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</si>
  <si>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</si>
  <si>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</si>
  <si>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</si>
  <si>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</si>
  <si>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</si>
  <si>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</si>
  <si>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</si>
  <si>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</si>
  <si>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</si>
  <si>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</si>
  <si>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</si>
  <si>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</si>
  <si>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</si>
  <si>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</si>
  <si>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</si>
  <si>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</si>
  <si>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</si>
  <si>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</si>
  <si>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</si>
  <si>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</si>
  <si>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</si>
  <si>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</si>
  <si>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</si>
  <si>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</si>
  <si>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</si>
  <si>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</si>
  <si>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</si>
  <si>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</si>
  <si>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</si>
  <si>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</si>
  <si>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</si>
  <si>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</si>
  <si>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</si>
  <si>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</si>
  <si>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</si>
  <si>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</si>
  <si>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</si>
  <si>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</si>
  <si>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</si>
  <si>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</si>
  <si>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</si>
  <si>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</si>
  <si>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</si>
  <si>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</si>
  <si>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</si>
  <si>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</si>
  <si>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</si>
  <si>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</si>
  <si>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</si>
  <si>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</si>
  <si>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</si>
  <si>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</si>
  <si>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</si>
  <si>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</si>
  <si>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</si>
  <si>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</si>
  <si>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</si>
  <si>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</si>
  <si>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</si>
  <si>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</si>
  <si>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</si>
  <si>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</si>
  <si>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</si>
  <si>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</si>
  <si>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</si>
  <si>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</si>
  <si>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</si>
  <si>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</si>
  <si>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</si>
  <si>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</si>
  <si>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</si>
  <si>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</si>
  <si>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</si>
  <si>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</si>
  <si>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</si>
  <si>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</si>
  <si>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</si>
  <si>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</si>
  <si>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</si>
  <si>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</si>
  <si>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</si>
  <si>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</si>
  <si>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</si>
  <si>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</si>
  <si>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</si>
  <si>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</si>
  <si>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</si>
  <si>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</si>
  <si>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</si>
  <si>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</si>
  <si>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</si>
  <si>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</si>
  <si>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</si>
  <si>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</si>
  <si>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</si>
  <si>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</si>
  <si>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</si>
  <si>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</si>
  <si>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</si>
  <si>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</si>
  <si>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</si>
  <si>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</si>
  <si>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</si>
  <si>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</si>
  <si>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</si>
  <si>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</si>
  <si>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</si>
  <si>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</si>
  <si>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</si>
  <si>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</si>
  <si>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</si>
  <si>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</si>
  <si>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</si>
  <si>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</si>
  <si>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</si>
  <si>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</si>
  <si>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</si>
  <si>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</si>
  <si>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</si>
  <si>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</si>
  <si>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</si>
  <si>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</si>
  <si>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</si>
  <si>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</si>
  <si>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</si>
  <si>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</si>
  <si>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</si>
  <si>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</si>
  <si>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</si>
  <si>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</si>
  <si>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</si>
  <si>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</si>
  <si>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</si>
  <si>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</si>
  <si>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</si>
  <si>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</si>
  <si>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</si>
  <si>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</si>
  <si>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</si>
  <si>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</si>
  <si>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</si>
  <si>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</si>
  <si>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</si>
  <si>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</si>
  <si>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</si>
  <si>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</si>
  <si>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</si>
  <si>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</si>
  <si>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</si>
  <si>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</si>
  <si>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</si>
  <si>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</si>
  <si>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</si>
  <si>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</si>
  <si>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</si>
  <si>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</si>
  <si>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</si>
  <si>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</si>
  <si>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</si>
  <si>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</si>
  <si>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</si>
  <si>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</si>
  <si>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</si>
  <si>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</si>
  <si>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</si>
  <si>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</si>
  <si>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</si>
  <si>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</si>
  <si>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</si>
  <si>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</si>
  <si>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</si>
  <si>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</si>
  <si>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</si>
  <si>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</si>
  <si>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</si>
  <si>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</si>
  <si>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</si>
  <si>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</si>
  <si>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</si>
  <si>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</si>
  <si>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</si>
  <si>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</si>
  <si>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</si>
  <si>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</si>
  <si>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</si>
  <si>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</si>
  <si>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</si>
  <si>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</si>
  <si>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</si>
  <si>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</si>
  <si>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</si>
  <si>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</si>
  <si>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</si>
  <si>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</si>
  <si>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</si>
  <si>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</si>
  <si>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</si>
  <si>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</si>
  <si>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</si>
  <si>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</si>
  <si>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</si>
  <si>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</si>
  <si>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</si>
  <si>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</si>
  <si>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</si>
  <si>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</si>
  <si>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</si>
  <si>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</si>
  <si>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</si>
  <si>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</si>
  <si>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</si>
  <si>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</si>
  <si>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</si>
  <si>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</si>
  <si>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</si>
  <si>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</si>
  <si>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</si>
  <si>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</si>
  <si>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</si>
  <si>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</si>
  <si>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</si>
  <si>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</si>
  <si>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</si>
  <si>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</si>
  <si>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</si>
  <si>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</si>
  <si>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</si>
  <si>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</si>
  <si>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</si>
  <si>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</si>
  <si>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</si>
  <si>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</si>
  <si>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</si>
  <si>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</si>
  <si>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</si>
  <si>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</si>
  <si>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</si>
  <si>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</si>
  <si>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</si>
  <si>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</si>
  <si>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</si>
  <si>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</si>
  <si>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</si>
  <si>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</si>
  <si>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</si>
  <si>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</si>
  <si>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</si>
  <si>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</si>
  <si>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</si>
  <si>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</si>
  <si>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</si>
  <si>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</si>
  <si>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</si>
  <si>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</si>
  <si>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</si>
  <si>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</si>
  <si>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</si>
  <si>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</si>
  <si>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</si>
  <si>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</si>
  <si>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</si>
  <si>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</si>
  <si>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</si>
  <si>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</si>
  <si>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</si>
  <si>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</si>
  <si>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</si>
  <si>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</si>
  <si>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</si>
  <si>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</si>
  <si>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</si>
  <si>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</si>
  <si>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</si>
  <si>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</si>
  <si>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</si>
  <si>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</si>
  <si>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</si>
  <si>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</si>
  <si>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</si>
  <si>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</si>
  <si>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</si>
  <si>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</si>
  <si>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</si>
  <si>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</si>
  <si>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</si>
  <si>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</si>
  <si>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</si>
  <si>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</si>
  <si>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</si>
  <si>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</si>
  <si>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</si>
  <si>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</si>
  <si>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</si>
  <si>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</si>
  <si>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</si>
  <si>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</si>
  <si>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</si>
  <si>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</si>
  <si>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</si>
  <si>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</si>
  <si>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</si>
  <si>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</si>
  <si>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</si>
  <si>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</si>
  <si>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</si>
  <si>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</si>
  <si>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</si>
  <si>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</si>
  <si>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</si>
  <si>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</si>
  <si>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</si>
  <si>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</si>
  <si>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</si>
  <si>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</si>
  <si>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</si>
  <si>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</si>
  <si>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</si>
  <si>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</si>
  <si>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</si>
  <si>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</si>
  <si>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</si>
  <si>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</si>
  <si>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</si>
  <si>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</si>
  <si>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</si>
  <si>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</si>
  <si>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</si>
  <si>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</si>
  <si>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</si>
  <si>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</si>
  <si>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</si>
  <si>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</si>
  <si>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</si>
  <si>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</si>
  <si>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</si>
  <si>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</si>
  <si>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</si>
  <si>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</si>
  <si>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</si>
  <si>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</si>
  <si>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</si>
  <si>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</si>
  <si>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</si>
  <si>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</si>
  <si>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</si>
  <si>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</si>
  <si>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</si>
  <si>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</si>
  <si>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</si>
  <si>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</si>
  <si>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</si>
  <si>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</si>
  <si>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</si>
  <si>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</si>
  <si>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</si>
  <si>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</si>
  <si>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</si>
  <si>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</si>
  <si>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</si>
  <si>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</si>
  <si>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</si>
  <si>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</si>
  <si>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</si>
  <si>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</si>
  <si>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</si>
  <si>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</si>
  <si>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</si>
  <si>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</si>
  <si>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</si>
  <si>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</si>
  <si>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</si>
  <si>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</si>
  <si>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</si>
  <si>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</si>
  <si>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</si>
  <si>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</si>
  <si>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</si>
  <si>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</si>
  <si>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</si>
  <si>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</si>
  <si>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</si>
  <si>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</si>
  <si>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</si>
  <si>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</si>
  <si>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</si>
  <si>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</si>
  <si>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</si>
  <si>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</si>
  <si>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</si>
  <si>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</si>
  <si>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</si>
  <si>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</si>
  <si>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</si>
  <si>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</si>
  <si>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</si>
  <si>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</si>
  <si>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</si>
  <si>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</si>
  <si>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</si>
  <si>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</si>
  <si>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</si>
  <si>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</si>
  <si>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</si>
  <si>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</si>
  <si>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</si>
  <si>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</si>
  <si>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</si>
  <si>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</si>
  <si>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</si>
  <si>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</si>
  <si>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</si>
  <si>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</si>
  <si>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</si>
  <si>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</si>
  <si>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</si>
  <si>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</si>
  <si>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</si>
  <si>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</si>
  <si>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</si>
  <si>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</si>
  <si>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</si>
  <si>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</si>
  <si>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</si>
  <si>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</si>
  <si>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</si>
  <si>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</si>
  <si>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</si>
  <si>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</si>
  <si>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</si>
  <si>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</si>
  <si>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</si>
  <si>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</si>
  <si>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</si>
  <si>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</si>
  <si>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</si>
  <si>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</si>
  <si>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</si>
  <si>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</si>
  <si>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</si>
  <si>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</si>
  <si>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</si>
  <si>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</si>
  <si>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</si>
  <si>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</si>
  <si>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</si>
  <si>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</si>
  <si>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</si>
  <si>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</si>
  <si>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</si>
  <si>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</si>
  <si>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</si>
  <si>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</si>
  <si>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</si>
  <si>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</si>
  <si>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</si>
  <si>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</si>
  <si>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</si>
  <si>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</si>
  <si>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</si>
  <si>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</si>
  <si>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</si>
  <si>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</si>
  <si>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</si>
  <si>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</si>
  <si>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</si>
  <si>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</si>
  <si>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</si>
  <si>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</si>
  <si>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</si>
  <si>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</si>
  <si>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</si>
  <si>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</si>
  <si>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</si>
  <si>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</si>
  <si>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</si>
  <si>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</si>
  <si>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</si>
  <si>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</si>
  <si>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</si>
  <si>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</si>
  <si>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</si>
  <si>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</si>
  <si>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</si>
  <si>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</si>
  <si>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</si>
  <si>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</si>
  <si>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</si>
  <si>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</si>
  <si>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</si>
  <si>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</si>
  <si>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</si>
  <si>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</si>
  <si>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</si>
  <si>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</si>
  <si>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</si>
  <si>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</si>
  <si>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</si>
  <si>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</si>
  <si>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</si>
  <si>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</si>
  <si>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</si>
  <si>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</si>
  <si>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</si>
  <si>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</si>
  <si>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</si>
  <si>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</si>
  <si>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</si>
  <si>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</si>
  <si>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</si>
  <si>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</si>
  <si>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</si>
  <si>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</si>
  <si>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</si>
  <si>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</si>
  <si>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</si>
  <si>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</si>
  <si>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</si>
  <si>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</si>
  <si>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</si>
  <si>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</si>
  <si>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</si>
  <si>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</si>
  <si>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</si>
  <si>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</si>
  <si>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</si>
  <si>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</si>
  <si>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</si>
  <si>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</si>
  <si>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</si>
  <si>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</si>
  <si>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</si>
  <si>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</si>
  <si>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</si>
  <si>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</si>
  <si>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</si>
  <si>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</si>
  <si>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</si>
  <si>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</si>
  <si>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</si>
  <si>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</si>
  <si>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</si>
  <si>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</si>
  <si>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</si>
  <si>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</si>
  <si>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</si>
  <si>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</si>
  <si>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</si>
  <si>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</si>
  <si>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</si>
  <si>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</si>
  <si>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</si>
  <si>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</si>
  <si>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</si>
  <si>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</si>
  <si>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</si>
  <si>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</si>
  <si>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</si>
  <si>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</si>
  <si>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</si>
  <si>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</si>
  <si>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</si>
  <si>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</si>
  <si>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</si>
  <si>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</si>
  <si>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</si>
  <si>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</si>
  <si>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</si>
  <si>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</si>
  <si>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</si>
  <si>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</si>
  <si>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</si>
  <si>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</si>
  <si>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</si>
  <si>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</si>
  <si>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</si>
  <si>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</si>
  <si>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</si>
  <si>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</si>
  <si>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</si>
  <si>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</si>
  <si>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</si>
  <si>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</si>
  <si>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</si>
  <si>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</si>
  <si>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</si>
  <si>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</si>
  <si>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</si>
  <si>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</si>
  <si>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</si>
  <si>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</si>
  <si>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</si>
  <si>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</si>
  <si>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</si>
  <si>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</si>
  <si>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</si>
  <si>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</si>
  <si>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</si>
  <si>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</si>
  <si>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</si>
  <si>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</si>
  <si>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</si>
  <si>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</si>
  <si>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</si>
  <si>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</si>
  <si>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</si>
  <si>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</si>
  <si>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</si>
  <si>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</si>
  <si>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</si>
  <si>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</si>
  <si>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</si>
  <si>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</si>
  <si>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</si>
  <si>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</si>
  <si>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</si>
  <si>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</si>
  <si>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</si>
  <si>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</si>
  <si>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</si>
  <si>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</si>
  <si>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</si>
  <si>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</si>
  <si>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</si>
  <si>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</si>
  <si>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</si>
  <si>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</si>
  <si>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</si>
  <si>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</si>
  <si>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</si>
  <si>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</si>
  <si>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</si>
  <si>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</si>
  <si>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</si>
  <si>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</si>
  <si>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</si>
  <si>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</si>
  <si>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</si>
  <si>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</si>
  <si>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</si>
  <si>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</si>
  <si>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</si>
  <si>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</si>
  <si>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</si>
  <si>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</si>
  <si>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</si>
  <si>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</si>
  <si>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</si>
  <si>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</si>
  <si>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</si>
  <si>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</si>
  <si>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</si>
  <si>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</si>
  <si>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</si>
  <si>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</si>
  <si>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</si>
  <si>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</si>
  <si>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</si>
  <si>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</si>
  <si>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</si>
  <si>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</si>
  <si>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</si>
  <si>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</si>
  <si>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</si>
  <si>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</si>
  <si>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</si>
  <si>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</si>
  <si>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</si>
  <si>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</si>
  <si>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</si>
  <si>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</si>
  <si>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</si>
  <si>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</si>
  <si>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</si>
  <si>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</si>
  <si>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</si>
  <si>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</si>
  <si>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</si>
  <si>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</si>
  <si>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</si>
  <si>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</si>
  <si>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</si>
  <si>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</si>
  <si>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</si>
  <si>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</si>
  <si>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</si>
  <si>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</si>
  <si>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</si>
  <si>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</si>
  <si>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</si>
  <si>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</si>
  <si>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</si>
  <si>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</si>
  <si>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</si>
  <si>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</si>
  <si>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</si>
  <si>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</si>
  <si>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</si>
  <si>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</si>
  <si>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</si>
  <si>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</si>
  <si>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</si>
  <si>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</si>
  <si>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</si>
  <si>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</si>
  <si>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</si>
  <si>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</si>
  <si>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</si>
  <si>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</si>
  <si>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</si>
  <si>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</si>
  <si>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</si>
  <si>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</si>
  <si>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</si>
  <si>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</si>
  <si>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</si>
  <si>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</si>
  <si>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</si>
  <si>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</si>
  <si>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</si>
  <si>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</si>
  <si>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</si>
  <si>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</si>
  <si>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</si>
  <si>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</si>
  <si>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</si>
  <si>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</si>
  <si>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</si>
  <si>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</si>
  <si>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</si>
  <si>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</si>
  <si>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</si>
  <si>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</si>
  <si>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</si>
  <si>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</si>
  <si>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</si>
  <si>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</si>
  <si>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</si>
  <si>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</si>
  <si>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</si>
  <si>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</si>
  <si>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</si>
  <si>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</si>
  <si>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</si>
  <si>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</si>
  <si>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</si>
  <si>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</si>
  <si>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</si>
  <si>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</si>
  <si>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</si>
  <si>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</si>
  <si>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</si>
  <si>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</si>
  <si>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</si>
  <si>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</si>
  <si>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</si>
  <si>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</si>
  <si>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</si>
  <si>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</si>
  <si>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</si>
  <si>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</si>
  <si>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</si>
  <si>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</si>
  <si>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</si>
  <si>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</si>
  <si>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</si>
  <si>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</si>
  <si>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</si>
  <si>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</si>
  <si>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</si>
  <si>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</si>
  <si>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</si>
  <si>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</si>
  <si>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</si>
  <si>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</si>
  <si>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</si>
  <si>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</si>
  <si>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</si>
  <si>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</si>
  <si>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</si>
  <si>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</si>
  <si>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</si>
  <si>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</si>
  <si>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</si>
  <si>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</si>
  <si>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</si>
  <si>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</si>
  <si>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</si>
  <si>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</si>
  <si>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</si>
  <si>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</si>
  <si>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</si>
  <si>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</si>
  <si>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</si>
  <si>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</si>
  <si>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</si>
  <si>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</si>
  <si>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</si>
  <si>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</si>
  <si>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</si>
  <si>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</si>
  <si>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</si>
  <si>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</si>
  <si>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</si>
  <si>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</si>
  <si>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</si>
  <si>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</si>
  <si>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</si>
  <si>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</si>
  <si>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</si>
  <si>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</si>
  <si>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</si>
  <si>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</si>
  <si>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</si>
  <si>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</si>
  <si>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</si>
  <si>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</si>
  <si>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</si>
  <si>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</si>
  <si>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</si>
  <si>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</si>
  <si>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</si>
  <si>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</si>
  <si>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</si>
  <si>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</si>
  <si>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</si>
  <si>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</si>
  <si>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</si>
  <si>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</si>
  <si>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</si>
  <si>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</si>
  <si>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</si>
  <si>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</si>
  <si>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</si>
  <si>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</si>
  <si>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</si>
  <si>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</si>
  <si>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</si>
  <si>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</si>
  <si>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</si>
  <si>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</si>
  <si>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</si>
  <si>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</si>
  <si>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</si>
  <si>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</si>
  <si>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</si>
  <si>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</si>
  <si>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</si>
  <si>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</si>
  <si>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</si>
  <si>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</si>
  <si>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</si>
  <si>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</si>
  <si>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</si>
  <si>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</si>
  <si>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</si>
  <si>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</si>
  <si>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</si>
  <si>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</si>
  <si>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</si>
  <si>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</si>
  <si>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</si>
  <si>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</si>
  <si>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</si>
  <si>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</si>
  <si>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</si>
  <si>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</si>
  <si>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</si>
  <si>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</si>
  <si>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</si>
  <si>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</si>
  <si>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</si>
  <si>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</si>
  <si>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</si>
  <si>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</si>
  <si>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</si>
  <si>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</si>
  <si>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</si>
  <si>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</si>
  <si>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</si>
  <si>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</si>
  <si>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</si>
  <si>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</si>
  <si>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</si>
  <si>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</si>
  <si>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</si>
  <si>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</si>
  <si>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</si>
  <si>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</si>
  <si>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</si>
  <si>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</si>
  <si>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</si>
  <si>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</si>
  <si>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</si>
  <si>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</si>
  <si>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</si>
  <si>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</si>
  <si>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</si>
  <si>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</si>
  <si>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</si>
  <si>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</si>
  <si>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</si>
  <si>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</si>
  <si>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</si>
  <si>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</si>
  <si>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</si>
  <si>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</si>
  <si>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</si>
  <si>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</si>
  <si>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</si>
  <si>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</si>
  <si>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</si>
  <si>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</si>
  <si>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</si>
  <si>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</si>
  <si>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</si>
  <si>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</si>
  <si>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</si>
  <si>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</si>
  <si>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</si>
  <si>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</si>
  <si>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</si>
  <si>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</si>
  <si>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</si>
  <si>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</si>
  <si>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</si>
  <si>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</si>
  <si>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</si>
  <si>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</si>
  <si>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</si>
  <si>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</si>
  <si>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</si>
  <si>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</si>
  <si>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</si>
  <si>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</si>
  <si>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</si>
  <si>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</si>
  <si>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</si>
  <si>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</si>
  <si>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</si>
  <si>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</si>
  <si>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</si>
  <si>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</si>
  <si>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</si>
  <si>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</si>
  <si>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</si>
  <si>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</si>
  <si>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</si>
  <si>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</si>
  <si>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</si>
  <si>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</si>
  <si>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</si>
  <si>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</si>
  <si>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</si>
  <si>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</si>
  <si>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</si>
  <si>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</si>
  <si>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</si>
  <si>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</si>
  <si>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</si>
  <si>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</si>
  <si>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</si>
  <si>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</si>
  <si>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</si>
  <si>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</si>
  <si>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</si>
  <si>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</si>
  <si>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</si>
  <si>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</si>
  <si>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</si>
  <si>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</si>
  <si>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</si>
  <si>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</si>
  <si>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</si>
  <si>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</si>
  <si>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</si>
  <si>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</si>
  <si>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</si>
  <si>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</si>
  <si>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</si>
  <si>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</si>
  <si>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</si>
  <si>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</si>
  <si>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</si>
  <si>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</si>
  <si>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</si>
  <si>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</si>
  <si>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</si>
  <si>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</si>
  <si>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</si>
  <si>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</si>
  <si>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</si>
  <si>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</si>
  <si>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</si>
  <si>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</si>
  <si>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</si>
  <si>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</si>
  <si>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</si>
  <si>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</si>
  <si>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</si>
  <si>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</si>
  <si>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</si>
  <si>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</si>
  <si>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</si>
  <si>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</si>
  <si>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</si>
  <si>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</si>
  <si>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</si>
  <si>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</si>
  <si>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</si>
  <si>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</si>
  <si>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</si>
  <si>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</si>
  <si>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</si>
  <si>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</si>
  <si>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</si>
  <si>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</si>
  <si>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</si>
  <si>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</si>
  <si>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</si>
  <si>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</si>
  <si>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</si>
  <si>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</si>
  <si>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</si>
  <si>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</si>
  <si>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</si>
  <si>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</si>
  <si>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</si>
  <si>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</si>
  <si>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</si>
  <si>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</si>
  <si>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</si>
  <si>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</si>
  <si>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</si>
  <si>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</si>
  <si>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</si>
  <si>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</si>
  <si>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</si>
  <si>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</si>
  <si>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</si>
  <si>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</si>
  <si>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</si>
  <si>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</si>
  <si>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</si>
  <si>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</si>
  <si>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</si>
  <si>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</si>
  <si>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</si>
  <si>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</si>
  <si>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</si>
  <si>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</si>
  <si>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</si>
  <si>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</si>
  <si>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</si>
  <si>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</si>
  <si>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</si>
  <si>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</si>
  <si>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</si>
  <si>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</si>
  <si>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</si>
  <si>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</si>
  <si>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</si>
  <si>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</si>
  <si>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</si>
  <si>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</si>
  <si>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</si>
  <si>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</si>
  <si>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</si>
  <si>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</si>
  <si>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</si>
  <si>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</si>
  <si>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</si>
  <si>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</si>
  <si>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</si>
  <si>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</si>
  <si>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</si>
  <si>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</si>
  <si>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</si>
  <si>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</si>
  <si>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</si>
  <si>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</si>
  <si>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</si>
  <si>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</si>
  <si>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</si>
  <si>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</si>
  <si>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</si>
  <si>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</si>
  <si>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</si>
  <si>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</si>
  <si>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</si>
  <si>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</si>
  <si>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</si>
  <si>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</si>
  <si>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</si>
  <si>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</si>
  <si>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</si>
  <si>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</si>
  <si>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</si>
  <si>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</si>
  <si>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</si>
  <si>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</si>
  <si>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</si>
  <si>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</si>
  <si>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</si>
  <si>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</si>
  <si>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</si>
  <si>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</si>
  <si>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</si>
  <si>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</si>
  <si>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</si>
  <si>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</si>
  <si>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</si>
  <si>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</si>
  <si>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</si>
  <si>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</si>
  <si>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</si>
  <si>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</si>
  <si>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</si>
  <si>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</si>
  <si>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</si>
  <si>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</si>
  <si>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</si>
  <si>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</si>
  <si>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</si>
  <si>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</si>
  <si>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</si>
  <si>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</si>
  <si>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</si>
  <si>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</si>
  <si>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</si>
  <si>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</si>
  <si>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</si>
  <si>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</si>
  <si>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</si>
  <si>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</si>
  <si>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</si>
  <si>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</si>
  <si>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</si>
  <si>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</si>
  <si>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</si>
  <si>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</si>
  <si>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</si>
  <si>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</si>
  <si>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</si>
  <si>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</si>
  <si>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</si>
  <si>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</si>
  <si>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</si>
  <si>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</si>
  <si>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</si>
  <si>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</si>
  <si>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</si>
  <si>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</si>
  <si>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</si>
  <si>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</si>
  <si>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</si>
  <si>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</si>
  <si>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</si>
  <si>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</si>
  <si>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</si>
  <si>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</si>
  <si>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</si>
  <si>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</si>
  <si>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</si>
  <si>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</si>
  <si>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</si>
  <si>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</si>
  <si>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</si>
  <si>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</si>
  <si>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</si>
  <si>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</si>
  <si>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</si>
  <si>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</si>
  <si>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</si>
  <si>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</si>
  <si>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</si>
  <si>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</si>
  <si>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</si>
  <si>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</si>
  <si>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</si>
  <si>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</si>
  <si>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</si>
  <si>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</si>
  <si>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</si>
  <si>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</si>
  <si>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</si>
  <si>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</si>
  <si>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</si>
  <si>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</si>
  <si>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</si>
  <si>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</si>
  <si>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</si>
  <si>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</si>
  <si>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</si>
  <si>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</si>
  <si>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</si>
  <si>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</si>
  <si>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</si>
  <si>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</si>
  <si>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</si>
  <si>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</si>
  <si>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</si>
  <si>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</si>
  <si>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</si>
  <si>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</si>
  <si>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</si>
  <si>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</si>
  <si>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</si>
  <si>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</si>
  <si>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</si>
  <si>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</si>
  <si>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</si>
  <si>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</si>
  <si>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</si>
  <si>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</si>
  <si>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</si>
  <si>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</si>
  <si>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</si>
  <si>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</si>
  <si>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</si>
  <si>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</si>
  <si>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</si>
  <si>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</si>
  <si>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</si>
  <si>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</si>
  <si>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</si>
  <si>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</si>
  <si>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</si>
  <si>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</si>
  <si>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</si>
  <si>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</si>
  <si>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</si>
  <si>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</si>
  <si>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</si>
  <si>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</si>
  <si>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</si>
  <si>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</si>
  <si>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</si>
  <si>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</si>
  <si>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</si>
  <si>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</si>
  <si>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</si>
  <si>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</si>
  <si>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</si>
  <si>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</si>
  <si>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</si>
  <si>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</si>
  <si>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</si>
  <si>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</si>
  <si>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</si>
  <si>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</si>
  <si>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</si>
  <si>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</si>
  <si>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</si>
  <si>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</si>
  <si>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</si>
  <si>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</si>
  <si>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</si>
  <si>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</si>
  <si>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</si>
  <si>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</si>
  <si>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</si>
  <si>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</si>
  <si>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</si>
  <si>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</si>
  <si>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</si>
  <si>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</si>
  <si>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</si>
  <si>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</si>
  <si>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</si>
  <si>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</si>
  <si>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</si>
  <si>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</si>
  <si>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</si>
  <si>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</si>
  <si>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</si>
  <si>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</si>
  <si>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</si>
  <si>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</si>
  <si>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</si>
  <si>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</si>
  <si>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</si>
  <si>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</si>
  <si>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</si>
  <si>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</si>
  <si>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</si>
  <si>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</si>
  <si>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</si>
  <si>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</si>
  <si>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</si>
  <si>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</si>
  <si>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</si>
  <si>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</si>
  <si>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</si>
  <si>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</si>
  <si>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</si>
  <si>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</si>
  <si>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</si>
  <si>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</si>
  <si>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</si>
  <si>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</si>
  <si>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</si>
  <si>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</si>
  <si>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</si>
  <si>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</si>
  <si>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</si>
  <si>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</si>
  <si>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</si>
  <si>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</si>
  <si>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</si>
  <si>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</si>
  <si>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</si>
  <si>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</si>
  <si>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</si>
  <si>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</si>
  <si>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</si>
  <si>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</si>
  <si>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</si>
  <si>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</si>
  <si>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</si>
  <si>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</si>
  <si>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</si>
  <si>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</si>
  <si>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</si>
  <si>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</si>
  <si>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</si>
  <si>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</si>
  <si>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</si>
  <si>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</si>
  <si>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</si>
  <si>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</si>
  <si>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</si>
  <si>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</si>
  <si>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</si>
  <si>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</si>
  <si>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</si>
  <si>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</si>
  <si>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</si>
  <si>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</si>
  <si>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</si>
  <si>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</si>
  <si>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</si>
  <si>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</si>
  <si>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</si>
  <si>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</si>
  <si>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</si>
  <si>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</si>
  <si>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</si>
  <si>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</si>
  <si>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</si>
  <si>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</si>
  <si>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</si>
  <si>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</si>
  <si>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</si>
  <si>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</si>
  <si>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</si>
  <si>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</si>
  <si>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</si>
  <si>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</si>
  <si>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</si>
  <si>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</si>
  <si>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</si>
  <si>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</si>
  <si>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</si>
  <si>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</si>
  <si>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</si>
  <si>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</si>
  <si>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</si>
  <si>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</si>
  <si>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</si>
  <si>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</si>
  <si>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</si>
  <si>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</si>
  <si>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</si>
  <si>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</si>
  <si>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</si>
  <si>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</si>
  <si>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</si>
  <si>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</si>
  <si>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</si>
  <si>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</si>
  <si>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</si>
  <si>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</si>
  <si>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</si>
  <si>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</si>
  <si>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</si>
  <si>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</si>
  <si>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</si>
  <si>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</si>
  <si>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</si>
  <si>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</si>
  <si>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</si>
  <si>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</si>
  <si>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</si>
  <si>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</si>
  <si>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</si>
  <si>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</si>
  <si>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</si>
  <si>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</si>
  <si>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</si>
  <si>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</si>
  <si>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</si>
  <si>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</si>
  <si>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</si>
  <si>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</si>
  <si>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</si>
  <si>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</si>
  <si>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</si>
  <si>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</si>
  <si>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</si>
  <si>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</si>
  <si>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</si>
  <si>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</si>
  <si>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</si>
  <si>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</si>
  <si>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</si>
  <si>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</si>
  <si>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</si>
  <si>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</si>
  <si>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</si>
  <si>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</si>
  <si>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</si>
  <si>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</si>
  <si>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</si>
  <si>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</si>
  <si>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</si>
  <si>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</si>
  <si>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</si>
  <si>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</si>
  <si>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</si>
  <si>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</si>
  <si>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</si>
  <si>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</si>
  <si>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</si>
  <si>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</si>
  <si>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</si>
  <si>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</si>
  <si>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</si>
  <si>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</si>
  <si>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</si>
  <si>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</si>
  <si>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</si>
  <si>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</si>
  <si>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</si>
  <si>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</si>
  <si>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</si>
  <si>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</si>
  <si>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</si>
  <si>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</si>
  <si>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</si>
  <si>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</si>
  <si>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</si>
  <si>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</si>
  <si>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</si>
  <si>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</si>
  <si>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</si>
  <si>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</si>
  <si>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</si>
  <si>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</si>
  <si>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</si>
  <si>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</si>
  <si>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</si>
  <si>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</si>
  <si>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</si>
  <si>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</si>
  <si>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</si>
  <si>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</si>
  <si>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</si>
  <si>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</si>
  <si>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</si>
  <si>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</si>
  <si>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</si>
  <si>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</si>
  <si>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</si>
  <si>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</si>
  <si>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</si>
  <si>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</si>
  <si>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</si>
  <si>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</si>
  <si>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</si>
  <si>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</si>
  <si>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</si>
  <si>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</si>
  <si>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</si>
  <si>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</si>
  <si>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</si>
  <si>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</si>
  <si>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</si>
  <si>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</si>
  <si>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</si>
  <si>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</si>
  <si>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</si>
  <si>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</si>
  <si>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</si>
  <si>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</si>
  <si>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</si>
  <si>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</si>
  <si>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</si>
  <si>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</si>
  <si>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</si>
  <si>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</si>
  <si>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</si>
  <si>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</si>
  <si>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</si>
  <si>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</si>
  <si>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</si>
  <si>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</si>
  <si>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</si>
  <si>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</si>
  <si>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</si>
  <si>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</si>
  <si>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</si>
  <si>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</si>
  <si>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</si>
  <si>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</si>
  <si>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</si>
  <si>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</si>
  <si>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</si>
  <si>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</si>
  <si>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</si>
  <si>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</si>
  <si>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</si>
  <si>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</si>
  <si>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</si>
  <si>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</si>
  <si>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</si>
  <si>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</si>
  <si>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</si>
  <si>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</si>
  <si>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</si>
  <si>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</si>
  <si>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</si>
  <si>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</si>
  <si>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</si>
  <si>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</si>
  <si>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</si>
  <si>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</si>
  <si>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</si>
  <si>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</si>
  <si>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</si>
  <si>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</si>
  <si>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</si>
  <si>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</si>
  <si>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</si>
  <si>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</si>
  <si>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</si>
  <si>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</si>
  <si>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</si>
  <si>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</si>
  <si>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</si>
  <si>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</si>
  <si>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</si>
  <si>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</si>
  <si>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</si>
  <si>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</si>
  <si>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</si>
  <si>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</si>
  <si>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</si>
  <si>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</si>
  <si>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</si>
  <si>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</si>
  <si>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</si>
  <si>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</si>
  <si>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</si>
  <si>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</si>
  <si>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</si>
  <si>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</si>
  <si>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</si>
  <si>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</si>
  <si>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</si>
  <si>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</si>
  <si>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</si>
  <si>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</si>
  <si>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</si>
  <si>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</si>
  <si>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</si>
  <si>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</si>
  <si>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</si>
  <si>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</si>
  <si>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</si>
  <si>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</si>
  <si>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</si>
  <si>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</si>
  <si>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</si>
  <si>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</si>
  <si>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</si>
  <si>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</si>
  <si>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</si>
  <si>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</si>
  <si>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</si>
  <si>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</si>
  <si>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</si>
  <si>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</si>
  <si>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</si>
  <si>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</si>
  <si>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</si>
  <si>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</si>
  <si>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</si>
  <si>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</si>
  <si>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</si>
  <si>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</si>
  <si>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</si>
  <si>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</si>
  <si>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</si>
  <si>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</si>
  <si>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</si>
  <si>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</si>
  <si>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</si>
  <si>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</si>
  <si>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</si>
  <si>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</si>
  <si>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</si>
  <si>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</si>
  <si>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</si>
  <si>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</si>
  <si>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</si>
  <si>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</si>
  <si>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</si>
  <si>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</si>
  <si>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</si>
  <si>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</si>
  <si>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</si>
  <si>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</si>
  <si>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</si>
  <si>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</si>
  <si>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</si>
  <si>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</si>
  <si>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</si>
  <si>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</si>
  <si>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</si>
  <si>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</si>
  <si>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</si>
  <si>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</si>
  <si>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</si>
  <si>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</si>
  <si>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</si>
  <si>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</si>
  <si>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</si>
  <si>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</si>
  <si>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</si>
  <si>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</si>
  <si>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</si>
  <si>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</si>
  <si>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</si>
  <si>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</si>
  <si>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</si>
  <si>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</si>
  <si>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</si>
  <si>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</si>
  <si>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</si>
  <si>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</si>
  <si>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</si>
  <si>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</si>
  <si>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</si>
  <si>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</si>
  <si>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</si>
  <si>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</si>
  <si>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</si>
  <si>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</si>
  <si>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</si>
  <si>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</si>
  <si>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</si>
  <si>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</si>
  <si>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</si>
  <si>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</si>
  <si>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</si>
  <si>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</si>
  <si>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</si>
  <si>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</si>
  <si>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</si>
  <si>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</si>
  <si>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</si>
  <si>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</si>
  <si>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</si>
  <si>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</si>
  <si>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</si>
  <si>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</si>
  <si>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</si>
  <si>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</si>
  <si>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</si>
  <si>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</si>
  <si>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</si>
  <si>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</si>
  <si>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</si>
  <si>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</si>
  <si>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</si>
  <si>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</si>
  <si>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</si>
  <si>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</si>
  <si>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</si>
  <si>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</si>
  <si>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</si>
  <si>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</si>
  <si>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</si>
  <si>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</si>
  <si>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</si>
  <si>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</si>
  <si>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</si>
  <si>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</si>
  <si>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</si>
  <si>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</si>
  <si>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</si>
  <si>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</si>
  <si>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</si>
  <si>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</si>
  <si>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</si>
  <si>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</si>
  <si>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</si>
  <si>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</si>
  <si>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</si>
  <si>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</si>
  <si>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</si>
  <si>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</si>
  <si>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</si>
  <si>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</si>
  <si>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</si>
  <si>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</si>
  <si>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</si>
  <si>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</si>
  <si>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</si>
  <si>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</si>
  <si>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</si>
  <si>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</si>
  <si>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</si>
  <si>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</si>
  <si>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</si>
  <si>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</si>
  <si>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</si>
  <si>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</si>
  <si>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</si>
  <si>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</si>
  <si>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</si>
  <si>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</si>
  <si>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</si>
  <si>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</si>
  <si>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</si>
  <si>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</si>
  <si>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</si>
  <si>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</si>
  <si>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</si>
  <si>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</si>
  <si>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</si>
  <si>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</si>
  <si>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</si>
  <si>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</si>
  <si>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</si>
  <si>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</si>
  <si>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</si>
  <si>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</si>
  <si>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</si>
  <si>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</si>
  <si>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</si>
  <si>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</si>
  <si>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</si>
  <si>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</si>
  <si>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</si>
  <si>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</si>
  <si>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</si>
  <si>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</si>
  <si>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</si>
  <si>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</si>
  <si>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</si>
  <si>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</si>
  <si>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</si>
  <si>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</si>
  <si>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</si>
  <si>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</si>
  <si>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</si>
  <si>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</si>
  <si>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</si>
  <si>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</si>
  <si>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</si>
  <si>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</si>
  <si>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</si>
  <si>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</si>
  <si>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</si>
  <si>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</si>
  <si>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</si>
  <si>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</si>
  <si>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</si>
  <si>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</si>
  <si>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</si>
  <si>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</si>
  <si>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</si>
  <si>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</si>
  <si>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</si>
  <si>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</si>
  <si>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</si>
  <si>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</si>
  <si>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</si>
  <si>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</si>
  <si>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</si>
  <si>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</si>
  <si>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</si>
  <si>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</si>
  <si>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</si>
  <si>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</si>
  <si>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</si>
  <si>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</si>
  <si>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</si>
  <si>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</si>
  <si>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</si>
  <si>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</si>
  <si>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</si>
  <si>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</si>
  <si>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</si>
  <si>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</si>
  <si>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</si>
  <si>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</si>
  <si>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</si>
  <si>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</si>
  <si>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</si>
  <si>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</si>
  <si>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</si>
  <si>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</si>
  <si>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</si>
  <si>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</si>
  <si>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</si>
  <si>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</si>
  <si>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</si>
  <si>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</si>
  <si>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</si>
  <si>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</si>
  <si>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</si>
  <si>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</si>
  <si>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</si>
  <si>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</si>
  <si>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</si>
  <si>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</si>
  <si>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</si>
  <si>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</si>
  <si>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</si>
  <si>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</si>
  <si>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</si>
  <si>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</si>
  <si>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</si>
  <si>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</si>
  <si>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</si>
  <si>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</si>
  <si>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</si>
  <si>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</si>
  <si>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</si>
  <si>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</si>
  <si>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</si>
  <si>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</si>
  <si>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</si>
  <si>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</si>
  <si>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</si>
  <si>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</si>
  <si>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</si>
  <si>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</si>
  <si>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</si>
  <si>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</si>
  <si>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</si>
  <si>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</si>
  <si>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</si>
  <si>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</si>
  <si>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</si>
  <si>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</si>
  <si>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</si>
  <si>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</si>
  <si>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</si>
  <si>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</si>
  <si>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</si>
  <si>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</si>
  <si>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</si>
  <si>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</si>
  <si>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</si>
  <si>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</si>
  <si>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</si>
  <si>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</si>
  <si>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</si>
  <si>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</si>
  <si>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</si>
  <si>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</si>
  <si>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</si>
  <si>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</si>
  <si>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</si>
  <si>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</si>
  <si>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</si>
  <si>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</si>
  <si>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</si>
  <si>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</si>
  <si>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</si>
  <si>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</si>
  <si>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</si>
  <si>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</si>
  <si>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</si>
  <si>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</si>
  <si>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</si>
  <si>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</si>
  <si>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</si>
  <si>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</si>
  <si>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</si>
  <si>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</si>
  <si>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</si>
  <si>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</si>
  <si>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</si>
  <si>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</si>
  <si>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</si>
  <si>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</si>
  <si>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</si>
  <si>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</si>
  <si>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</si>
  <si>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</si>
  <si>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</si>
  <si>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</si>
  <si>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</si>
  <si>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</si>
  <si>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</si>
  <si>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</si>
  <si>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</si>
  <si>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</si>
  <si>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</si>
  <si>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</si>
  <si>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</si>
  <si>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</si>
  <si>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</si>
  <si>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</si>
  <si>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</si>
  <si>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</si>
  <si>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</si>
  <si>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</si>
  <si>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</si>
  <si>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</si>
  <si>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</si>
  <si>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</si>
  <si>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</si>
  <si>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</si>
  <si>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</si>
  <si>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</si>
  <si>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</si>
  <si>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</si>
  <si>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</si>
  <si>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</si>
  <si>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</si>
  <si>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</si>
  <si>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</si>
  <si>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</si>
  <si>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</si>
  <si>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</si>
  <si>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</si>
  <si>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</si>
  <si>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</si>
  <si>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</si>
  <si>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</si>
  <si>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</si>
  <si>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</si>
  <si>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</si>
  <si>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</si>
  <si>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</si>
  <si>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</si>
  <si>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</si>
  <si>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</si>
  <si>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</si>
  <si>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</si>
  <si>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</si>
  <si>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</si>
  <si>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</si>
  <si>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</si>
  <si>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</si>
  <si>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</si>
  <si>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</si>
  <si>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</si>
  <si>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</si>
  <si>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</si>
  <si>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</si>
  <si>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</si>
  <si>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</si>
  <si>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</si>
  <si>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</si>
  <si>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</si>
  <si>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</si>
  <si>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</si>
  <si>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</si>
  <si>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</si>
  <si>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</si>
  <si>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</si>
  <si>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</si>
  <si>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</si>
  <si>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</si>
  <si>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</si>
  <si>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</si>
  <si>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</si>
  <si>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</si>
  <si>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</si>
  <si>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</si>
  <si>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</si>
  <si>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</si>
  <si>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</si>
  <si>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</si>
  <si>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</si>
  <si>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</si>
  <si>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</si>
  <si>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</si>
  <si>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</si>
  <si>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</si>
  <si>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</si>
  <si>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</si>
  <si>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</si>
  <si>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</si>
  <si>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</si>
  <si>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</si>
  <si>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</si>
  <si>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</si>
  <si>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</si>
  <si>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</si>
  <si>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</si>
  <si>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</si>
  <si>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</si>
  <si>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</si>
  <si>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</si>
  <si>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</si>
  <si>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</si>
  <si>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</si>
  <si>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</si>
  <si>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</si>
  <si>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</si>
  <si>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</si>
  <si>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</si>
  <si>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</si>
  <si>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</si>
  <si>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</si>
  <si>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</si>
  <si>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</si>
  <si>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</si>
  <si>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</si>
  <si>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</si>
  <si>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</si>
  <si>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</si>
  <si>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</si>
  <si>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</si>
  <si>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</si>
  <si>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</si>
  <si>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</si>
  <si>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</si>
  <si>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</si>
  <si>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</si>
  <si>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</si>
  <si>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</si>
  <si>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</si>
  <si>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</si>
  <si>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</si>
  <si>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</si>
  <si>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</si>
  <si>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</si>
  <si>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</si>
  <si>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</si>
  <si>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</si>
  <si>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</si>
  <si>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</si>
  <si>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</si>
  <si>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</si>
  <si>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</si>
  <si>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</si>
  <si>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</si>
  <si>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</si>
  <si>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</si>
  <si>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</si>
  <si>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</si>
  <si>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</si>
  <si>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</si>
  <si>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</si>
  <si>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</si>
  <si>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</si>
  <si>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</si>
  <si>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</si>
  <si>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</si>
  <si>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</si>
  <si>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</si>
  <si>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</si>
  <si>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</si>
  <si>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</si>
  <si>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</si>
  <si>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</si>
  <si>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</si>
  <si>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</si>
  <si>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</si>
  <si>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</si>
  <si>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</si>
  <si>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</si>
  <si>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</si>
  <si>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</si>
  <si>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</si>
  <si>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</si>
  <si>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</si>
  <si>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</si>
  <si>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</si>
  <si>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</si>
  <si>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</si>
  <si>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</si>
  <si>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</si>
  <si>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</si>
  <si>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</si>
  <si>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</si>
  <si>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</si>
  <si>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</si>
  <si>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</si>
  <si>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</si>
  <si>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</si>
  <si>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</si>
  <si>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</si>
  <si>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</si>
  <si>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</si>
  <si>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</si>
  <si>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</si>
  <si>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</si>
  <si>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</si>
  <si>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</si>
  <si>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</si>
  <si>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</si>
  <si>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</si>
  <si>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</si>
  <si>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</si>
  <si>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</si>
  <si>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</si>
  <si>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</si>
  <si>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</si>
  <si>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</si>
  <si>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</si>
  <si>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</si>
  <si>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</si>
  <si>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</si>
  <si>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</si>
  <si>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</si>
  <si>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</si>
  <si>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</si>
  <si>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</si>
  <si>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</si>
  <si>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</si>
  <si>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</si>
  <si>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</si>
  <si>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</si>
  <si>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</si>
  <si>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</si>
  <si>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</si>
  <si>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</si>
  <si>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</si>
  <si>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</si>
  <si>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</si>
  <si>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</si>
  <si>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</si>
  <si>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</si>
  <si>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</si>
  <si>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</si>
  <si>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</si>
  <si>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</si>
  <si>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</si>
  <si>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</si>
  <si>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</si>
  <si>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</si>
  <si>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</si>
  <si>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</si>
  <si>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</si>
  <si>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</si>
  <si>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</si>
  <si>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</si>
  <si>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</si>
  <si>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</si>
  <si>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</si>
  <si>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</si>
  <si>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</si>
  <si>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</si>
  <si>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</si>
  <si>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</si>
  <si>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</si>
  <si>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</si>
  <si>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</si>
  <si>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</si>
  <si>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</si>
  <si>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</si>
  <si>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</si>
  <si>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</si>
  <si>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</si>
  <si>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</si>
  <si>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</si>
  <si>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</si>
  <si>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</si>
  <si>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</si>
  <si>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</si>
  <si>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</si>
  <si>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</si>
  <si>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</si>
  <si>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</si>
  <si>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</si>
  <si>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</si>
  <si>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</si>
  <si>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</si>
  <si>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</si>
  <si>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</si>
  <si>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</si>
  <si>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</si>
  <si>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</si>
  <si>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</si>
  <si>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</si>
  <si>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</si>
  <si>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</si>
  <si>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</si>
  <si>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</si>
  <si>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</si>
  <si>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</si>
  <si>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</si>
  <si>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</si>
  <si>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</si>
  <si>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</si>
  <si>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</si>
  <si>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</si>
  <si>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</si>
  <si>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</si>
  <si>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</si>
  <si>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</si>
  <si>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</si>
  <si>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</si>
  <si>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</si>
  <si>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</si>
  <si>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</si>
  <si>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</si>
  <si>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</si>
  <si>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</si>
  <si>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</si>
  <si>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</si>
  <si>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</si>
  <si>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</si>
  <si>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</si>
  <si>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</si>
  <si>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</si>
  <si>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</si>
  <si>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</si>
  <si>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</si>
  <si>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</si>
  <si>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</si>
  <si>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</si>
  <si>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</si>
  <si>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</si>
  <si>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</si>
  <si>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</si>
  <si>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</si>
  <si>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</si>
  <si>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</si>
  <si>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</si>
  <si>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</si>
  <si>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</si>
  <si>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</si>
  <si>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</si>
  <si>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</si>
  <si>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</si>
  <si>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</si>
  <si>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</si>
  <si>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</si>
  <si>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</si>
  <si>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</si>
  <si>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</si>
  <si>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</si>
  <si>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</si>
  <si>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</si>
  <si>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</si>
  <si>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</si>
  <si>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</si>
  <si>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</si>
  <si>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</si>
  <si>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</si>
  <si>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</si>
  <si>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</si>
  <si>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</si>
  <si>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</si>
  <si>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</si>
  <si>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</si>
  <si>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</si>
  <si>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</si>
  <si>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</si>
  <si>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</si>
  <si>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</si>
  <si>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</si>
  <si>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</si>
  <si>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</si>
  <si>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</si>
  <si>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</si>
  <si>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</si>
  <si>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</si>
  <si>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</si>
  <si>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</si>
  <si>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</si>
  <si>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</si>
  <si>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</si>
  <si>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</si>
  <si>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</si>
  <si>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</si>
  <si>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</si>
  <si>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</si>
  <si>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</si>
  <si>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</si>
  <si>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</si>
  <si>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</si>
  <si>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</si>
  <si>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</si>
  <si>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</si>
  <si>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</si>
  <si>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</si>
  <si>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</si>
  <si>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</si>
  <si>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</si>
  <si>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</si>
  <si>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</si>
  <si>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</si>
  <si>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</si>
  <si>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</si>
  <si>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</si>
  <si>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</si>
  <si>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</si>
  <si>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</si>
  <si>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</si>
  <si>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</si>
  <si>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</si>
  <si>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</si>
  <si>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</si>
  <si>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</si>
  <si>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</si>
  <si>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</si>
  <si>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</si>
  <si>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</si>
  <si>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</si>
  <si>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</si>
  <si>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</si>
  <si>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</si>
  <si>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</si>
  <si>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</si>
  <si>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</si>
  <si>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</si>
  <si>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</si>
  <si>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</si>
  <si>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</si>
  <si>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</si>
  <si>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</si>
  <si>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</si>
  <si>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</si>
  <si>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</si>
  <si>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</si>
  <si>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</si>
  <si>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</si>
  <si>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</si>
  <si>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</si>
  <si>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</si>
  <si>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</si>
  <si>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</si>
  <si>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</si>
  <si>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</si>
  <si>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</si>
  <si>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</si>
  <si>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</si>
  <si>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</si>
  <si>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</si>
  <si>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</si>
  <si>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</si>
  <si>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</si>
  <si>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</si>
  <si>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</si>
  <si>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</si>
  <si>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</si>
  <si>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</si>
  <si>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</si>
  <si>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</si>
  <si>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</si>
  <si>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</si>
  <si>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</si>
  <si>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</si>
  <si>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</si>
  <si>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</si>
  <si>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</si>
  <si>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</si>
  <si>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</si>
  <si>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</si>
  <si>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</si>
  <si>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</si>
  <si>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</si>
  <si>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</si>
  <si>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</si>
  <si>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</si>
  <si>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</si>
  <si>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</si>
  <si>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</si>
  <si>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</si>
  <si>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</si>
  <si>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</si>
  <si>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</si>
  <si>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</si>
  <si>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</si>
  <si>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</si>
  <si>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</si>
  <si>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</si>
  <si>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</si>
  <si>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</si>
  <si>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</si>
  <si>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</si>
  <si>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</si>
  <si>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</si>
  <si>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</si>
  <si>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</si>
  <si>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</si>
  <si>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</si>
  <si>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</si>
  <si>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</si>
  <si>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</si>
  <si>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</si>
  <si>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</si>
  <si>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</si>
  <si>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</si>
  <si>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</si>
  <si>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</si>
  <si>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</si>
  <si>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</si>
  <si>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</si>
  <si>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</si>
  <si>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</si>
  <si>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</si>
  <si>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</si>
  <si>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</si>
  <si>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</si>
  <si>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</si>
  <si>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</si>
  <si>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</si>
  <si>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</si>
  <si>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</si>
  <si>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</si>
  <si>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</si>
  <si>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</si>
  <si>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</si>
  <si>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</si>
  <si>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</si>
  <si>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</si>
  <si>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</si>
  <si>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</si>
  <si>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</si>
  <si>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</si>
  <si>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</si>
  <si>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</si>
  <si>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</si>
  <si>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</si>
  <si>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</si>
  <si>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</si>
  <si>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</si>
  <si>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</si>
  <si>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</si>
  <si>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</si>
  <si>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</si>
  <si>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</si>
  <si>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</si>
  <si>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</si>
  <si>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</si>
  <si>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</si>
  <si>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</si>
  <si>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</si>
  <si>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</si>
  <si>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</si>
  <si>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</si>
  <si>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</si>
  <si>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</si>
  <si>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</si>
  <si>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</si>
  <si>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</si>
  <si>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</si>
  <si>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</si>
  <si>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</si>
  <si>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</si>
  <si>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</si>
  <si>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</si>
  <si>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</si>
  <si>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</si>
  <si>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</si>
  <si>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</si>
  <si>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</si>
  <si>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</si>
  <si>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</si>
  <si>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</si>
  <si>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</si>
  <si>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</si>
  <si>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</si>
  <si>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</si>
  <si>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</si>
  <si>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</si>
  <si>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</si>
  <si>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</si>
  <si>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</si>
  <si>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</si>
  <si>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</si>
  <si>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</si>
  <si>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</si>
  <si>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</si>
  <si>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</si>
  <si>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</si>
  <si>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</si>
  <si>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</si>
  <si>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</si>
  <si>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</si>
  <si>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</si>
  <si>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</si>
  <si>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</si>
  <si>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</si>
  <si>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</si>
  <si>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</si>
  <si>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</si>
  <si>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</si>
  <si>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</si>
  <si>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</si>
  <si>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</si>
  <si>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</si>
  <si>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</si>
  <si>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</si>
  <si>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</si>
  <si>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</si>
  <si>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</si>
  <si>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</si>
  <si>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</si>
  <si>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</si>
  <si>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</si>
  <si>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</si>
  <si>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</si>
  <si>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</si>
  <si>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</si>
  <si>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</si>
  <si>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</si>
  <si>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</si>
  <si>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</si>
  <si>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</si>
  <si>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</si>
  <si>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</si>
  <si>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</si>
  <si>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</si>
  <si>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</si>
  <si>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</si>
  <si>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</si>
  <si>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</si>
  <si>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</si>
  <si>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</si>
  <si>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</si>
  <si>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</si>
  <si>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</si>
  <si>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</si>
  <si>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</si>
  <si>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</si>
  <si>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</si>
  <si>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</si>
  <si>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</si>
  <si>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</si>
  <si>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</si>
  <si>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</si>
  <si>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</si>
  <si>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</si>
  <si>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</si>
  <si>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</si>
  <si>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</si>
  <si>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</si>
  <si>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</si>
  <si>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</si>
  <si>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</si>
  <si>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</si>
  <si>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</si>
  <si>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</si>
  <si>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</si>
  <si>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</si>
  <si>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</si>
  <si>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</si>
  <si>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</si>
  <si>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</si>
  <si>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</si>
  <si>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</si>
  <si>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</si>
  <si>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</si>
  <si>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</si>
  <si>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</si>
  <si>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</si>
  <si>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</si>
  <si>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</si>
  <si>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</si>
  <si>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</si>
  <si>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</si>
  <si>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</si>
  <si>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</si>
  <si>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</si>
  <si>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</si>
  <si>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</si>
  <si>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</si>
  <si>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</si>
  <si>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</si>
  <si>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</si>
  <si>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</si>
  <si>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</si>
  <si>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</si>
  <si>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</si>
  <si>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</si>
  <si>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</si>
  <si>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</si>
  <si>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</si>
  <si>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</si>
  <si>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</si>
  <si>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</si>
  <si>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</si>
  <si>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</si>
  <si>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</si>
  <si>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</si>
  <si>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</si>
  <si>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</si>
  <si>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</si>
  <si>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</si>
  <si>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</si>
  <si>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</si>
  <si>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</si>
  <si>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</si>
  <si>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</si>
  <si>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</si>
  <si>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</si>
  <si>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</si>
  <si>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</si>
  <si>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</si>
  <si>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</si>
  <si>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</si>
  <si>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</si>
  <si>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</si>
  <si>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</si>
  <si>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</si>
  <si>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</si>
  <si>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</si>
  <si>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</si>
  <si>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</si>
  <si>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</si>
  <si>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</si>
  <si>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</si>
  <si>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</si>
  <si>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</si>
  <si>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</si>
  <si>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</si>
  <si>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</si>
  <si>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</si>
  <si>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</si>
  <si>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</si>
  <si>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</si>
  <si>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</si>
  <si>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</si>
  <si>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</si>
  <si>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</si>
  <si>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</si>
  <si>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</si>
  <si>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</si>
  <si>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</si>
  <si>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</si>
  <si>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</si>
  <si>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</si>
  <si>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</si>
  <si>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</si>
  <si>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</si>
  <si>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</si>
  <si>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</si>
  <si>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</si>
  <si>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</si>
  <si>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</si>
  <si>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</si>
  <si>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</si>
  <si>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</si>
  <si>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</si>
  <si>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</si>
  <si>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</si>
  <si>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</si>
  <si>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</si>
  <si>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</si>
  <si>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</si>
  <si>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</si>
  <si>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</si>
  <si>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</si>
  <si>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</si>
  <si>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</si>
  <si>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</si>
  <si>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</si>
  <si>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</si>
  <si>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</si>
  <si>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</si>
  <si>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</si>
  <si>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</si>
  <si>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</si>
  <si>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</si>
  <si>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</si>
  <si>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</si>
  <si>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</si>
  <si>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</si>
  <si>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</si>
  <si>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</si>
  <si>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</si>
  <si>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</si>
  <si>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</si>
  <si>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</si>
  <si>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</si>
  <si>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</si>
  <si>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</si>
  <si>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</si>
  <si>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</si>
  <si>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</si>
  <si>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</si>
  <si>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</si>
  <si>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</si>
  <si>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</si>
  <si>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</si>
  <si>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</si>
  <si>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</si>
  <si>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</si>
  <si>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</si>
  <si>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</si>
  <si>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</si>
  <si>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</si>
  <si>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</si>
  <si>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</si>
  <si>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</si>
  <si>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</si>
  <si>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</si>
  <si>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</si>
  <si>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</si>
  <si>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</si>
  <si>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</si>
  <si>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</si>
  <si>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</si>
  <si>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</si>
  <si>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</si>
  <si>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</si>
  <si>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</si>
  <si>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</si>
  <si>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</si>
  <si>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</si>
  <si>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</si>
  <si>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</si>
  <si>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</si>
  <si>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</si>
  <si>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</si>
  <si>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</si>
  <si>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</si>
  <si>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</si>
  <si>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</si>
  <si>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</si>
  <si>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</si>
  <si>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</si>
  <si>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</si>
  <si>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</si>
  <si>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</si>
  <si>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</si>
  <si>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</si>
  <si>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</si>
  <si>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</si>
  <si>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</si>
  <si>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</si>
  <si>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</si>
  <si>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</si>
  <si>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</si>
  <si>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</si>
  <si>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</si>
  <si>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</si>
  <si>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</si>
  <si>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</si>
  <si>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</si>
  <si>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</si>
  <si>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</si>
  <si>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</si>
  <si>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</si>
  <si>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</si>
  <si>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</si>
  <si>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</si>
  <si>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</si>
  <si>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</si>
  <si>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</si>
  <si>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</si>
  <si>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</si>
  <si>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</si>
  <si>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</si>
  <si>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</si>
  <si>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</si>
  <si>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</si>
  <si>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</si>
  <si>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</si>
  <si>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</si>
  <si>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</si>
  <si>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</si>
  <si>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</si>
  <si>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</si>
  <si>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</si>
  <si>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</si>
  <si>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</si>
  <si>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</si>
  <si>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</si>
  <si>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</si>
  <si>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</si>
  <si>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</si>
  <si>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</si>
  <si>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</si>
  <si>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</si>
  <si>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</si>
  <si>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</si>
  <si>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</si>
  <si>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</si>
  <si>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</si>
  <si>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</si>
  <si>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</si>
  <si>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</si>
  <si>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</si>
  <si>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</si>
  <si>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</si>
  <si>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</si>
  <si>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</si>
  <si>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</si>
  <si>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</si>
  <si>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</si>
  <si>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</si>
  <si>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</si>
  <si>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</si>
  <si>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</si>
  <si>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</si>
  <si>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</si>
  <si>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</si>
  <si>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</si>
  <si>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</si>
  <si>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</si>
  <si>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</si>
  <si>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</si>
  <si>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</si>
  <si>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</si>
  <si>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</si>
  <si>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</si>
  <si>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</si>
  <si>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</si>
  <si>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</si>
  <si>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</si>
  <si>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</si>
  <si>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</si>
  <si>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</si>
  <si>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</si>
  <si>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</si>
  <si>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</si>
  <si>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</si>
  <si>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</si>
  <si>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</si>
  <si>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</si>
  <si>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</si>
  <si>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</si>
  <si>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</si>
  <si>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</si>
  <si>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</si>
  <si>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</si>
  <si>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</si>
  <si>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</si>
  <si>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</si>
  <si>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</si>
  <si>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</si>
  <si>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</si>
  <si>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</si>
  <si>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</si>
  <si>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</si>
  <si>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</si>
  <si>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</si>
  <si>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</si>
  <si>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</si>
  <si>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</si>
  <si>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</si>
  <si>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</si>
  <si>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</si>
  <si>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</si>
  <si>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</si>
  <si>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</si>
  <si>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</si>
  <si>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</si>
  <si>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</si>
  <si>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</si>
  <si>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</si>
  <si>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</si>
  <si>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</si>
  <si>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</si>
  <si>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</si>
  <si>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</si>
  <si>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</si>
  <si>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</si>
  <si>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</si>
  <si>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</si>
  <si>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</si>
  <si>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</si>
  <si>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</si>
  <si>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</si>
  <si>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</si>
  <si>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</si>
  <si>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</si>
  <si>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</si>
  <si>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</si>
  <si>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</si>
  <si>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</si>
  <si>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</si>
  <si>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</si>
  <si>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</si>
  <si>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</si>
  <si>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</si>
  <si>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</si>
  <si>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</si>
  <si>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</si>
  <si>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</si>
  <si>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</si>
  <si>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</si>
  <si>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</si>
  <si>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</si>
  <si>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</si>
  <si>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</si>
  <si>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</si>
  <si>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</si>
  <si>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</si>
  <si>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</si>
  <si>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</si>
  <si>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</si>
  <si>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</si>
  <si>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</si>
  <si>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</si>
  <si>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</si>
  <si>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</si>
  <si>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</si>
  <si>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</si>
  <si>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</si>
  <si>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</si>
  <si>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</si>
  <si>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</si>
  <si>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</si>
  <si>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</si>
  <si>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</si>
  <si>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</si>
  <si>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</si>
  <si>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</si>
  <si>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</si>
  <si>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</si>
  <si>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</si>
  <si>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</si>
  <si>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</si>
  <si>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</si>
  <si>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</si>
  <si>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</si>
  <si>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</si>
  <si>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</si>
  <si>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</si>
  <si>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</si>
  <si>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</si>
  <si>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</si>
  <si>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</si>
  <si>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</si>
  <si>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</si>
  <si>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</si>
  <si>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</si>
  <si>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</si>
  <si>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</si>
  <si>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</si>
  <si>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</si>
  <si>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</si>
  <si>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</si>
  <si>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</si>
  <si>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</si>
  <si>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</si>
  <si>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</si>
  <si>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</si>
  <si>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</si>
  <si>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</si>
  <si>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</si>
  <si>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</si>
  <si>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</si>
  <si>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</si>
  <si>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</si>
  <si>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</si>
  <si>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</si>
  <si>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</si>
  <si>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</si>
  <si>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</si>
  <si>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</si>
  <si>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</si>
  <si>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</si>
  <si>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</si>
  <si>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</si>
  <si>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</si>
  <si>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</si>
  <si>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</si>
  <si>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</si>
  <si>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</si>
  <si>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</si>
  <si>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</si>
  <si>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</si>
  <si>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</si>
  <si>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</si>
  <si>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</si>
  <si>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</si>
  <si>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</si>
  <si>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</si>
  <si>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</si>
  <si>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</si>
  <si>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</si>
  <si>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</si>
  <si>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</si>
  <si>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</si>
  <si>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</si>
  <si>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</si>
  <si>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</si>
  <si>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</si>
  <si>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</si>
  <si>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</si>
  <si>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</si>
  <si>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</si>
  <si>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</si>
  <si>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</si>
  <si>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</si>
  <si>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</si>
  <si>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</si>
  <si>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</si>
  <si>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</si>
  <si>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</si>
  <si>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</si>
  <si>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</si>
  <si>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</si>
  <si>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</si>
  <si>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</si>
  <si>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</si>
  <si>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</si>
  <si>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</si>
  <si>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</si>
  <si>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</si>
  <si>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</si>
  <si>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</si>
  <si>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</si>
  <si>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</si>
  <si>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</si>
  <si>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</si>
  <si>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</si>
  <si>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</si>
  <si>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</si>
  <si>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</si>
  <si>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</si>
  <si>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</si>
  <si>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</si>
  <si>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</si>
  <si>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</si>
  <si>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</si>
  <si>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</si>
  <si>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</si>
  <si>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</si>
  <si>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</si>
  <si>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</si>
  <si>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</si>
  <si>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</si>
  <si>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</si>
  <si>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</si>
  <si>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</si>
  <si>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</si>
  <si>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</si>
  <si>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</si>
  <si>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</si>
  <si>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</si>
  <si>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</si>
  <si>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</si>
  <si>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</si>
  <si>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</si>
  <si>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</si>
  <si>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</si>
  <si>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</si>
  <si>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</si>
  <si>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</si>
  <si>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</si>
  <si>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</si>
  <si>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</si>
  <si>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</si>
  <si>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</si>
  <si>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</si>
  <si>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</si>
  <si>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</si>
  <si>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</si>
  <si>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</si>
  <si>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</si>
  <si>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</si>
  <si>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</si>
  <si>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</si>
  <si>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</si>
  <si>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</si>
  <si>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</si>
  <si>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</si>
  <si>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</si>
  <si>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</si>
  <si>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</si>
  <si>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</si>
  <si>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</si>
  <si>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</si>
  <si>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</si>
  <si>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</si>
  <si>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</si>
  <si>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</si>
  <si>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</si>
  <si>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</si>
  <si>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</si>
  <si>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</si>
  <si>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</si>
  <si>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</si>
  <si>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</si>
  <si>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</si>
  <si>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</si>
  <si>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</si>
  <si>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</si>
  <si>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</si>
  <si>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</si>
  <si>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</si>
  <si>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</si>
  <si>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</si>
  <si>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</si>
  <si>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</si>
  <si>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</si>
  <si>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</si>
  <si>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</si>
  <si>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</si>
  <si>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</si>
  <si>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</si>
  <si>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</si>
  <si>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</si>
  <si>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</si>
  <si>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</si>
  <si>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</si>
  <si>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</si>
  <si>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</si>
  <si>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</si>
  <si>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</si>
  <si>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</si>
  <si>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</si>
  <si>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</si>
  <si>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</si>
  <si>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</si>
  <si>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</si>
  <si>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</si>
  <si>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</si>
  <si>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</si>
  <si>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</si>
  <si>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</si>
  <si>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</si>
  <si>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</si>
  <si>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</si>
  <si>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</si>
  <si>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</si>
  <si>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</si>
  <si>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</si>
  <si>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</si>
  <si>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</si>
  <si>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</si>
  <si>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</si>
  <si>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</si>
  <si>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</si>
  <si>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</si>
  <si>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</si>
  <si>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</si>
  <si>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</si>
  <si>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</si>
  <si>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</si>
  <si>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</si>
  <si>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</si>
  <si>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</si>
  <si>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</si>
  <si>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</si>
  <si>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</si>
  <si>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</si>
  <si>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</si>
  <si>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</si>
  <si>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</si>
  <si>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</si>
  <si>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</si>
  <si>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</si>
  <si>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</si>
  <si>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</si>
  <si>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</si>
  <si>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</si>
  <si>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</si>
  <si>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</si>
  <si>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</si>
  <si>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</si>
  <si>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</si>
  <si>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</si>
  <si>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</si>
  <si>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</si>
  <si>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</si>
  <si>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</si>
  <si>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</si>
  <si>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</si>
  <si>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</si>
  <si>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</si>
  <si>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</si>
  <si>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</si>
  <si>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</si>
  <si>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</si>
  <si>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</si>
  <si>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</si>
  <si>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</si>
  <si>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</si>
  <si>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</si>
  <si>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</si>
  <si>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</si>
  <si>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</si>
  <si>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</si>
  <si>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</si>
  <si>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</si>
  <si>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</si>
  <si>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</si>
  <si>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</si>
  <si>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</si>
  <si>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</si>
  <si>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</si>
  <si>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</si>
  <si>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</si>
  <si>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</si>
  <si>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</si>
  <si>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</si>
  <si>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</si>
  <si>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</si>
  <si>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</si>
  <si>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</si>
  <si>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</si>
  <si>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</si>
  <si>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</si>
  <si>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</si>
  <si>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</si>
  <si>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</si>
  <si>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</si>
  <si>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</si>
  <si>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</si>
  <si>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</si>
  <si>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</si>
  <si>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</si>
  <si>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</si>
  <si>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</si>
  <si>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</si>
  <si>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</si>
  <si>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</si>
  <si>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</si>
  <si>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</si>
  <si>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</si>
  <si>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</si>
  <si>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</si>
  <si>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</si>
  <si>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</si>
  <si>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</si>
  <si>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</si>
  <si>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</si>
  <si>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</si>
  <si>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</si>
  <si>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</si>
  <si>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</si>
  <si>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</si>
  <si>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</si>
  <si>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</si>
  <si>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</si>
  <si>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</si>
  <si>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</si>
  <si>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</si>
  <si>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</si>
  <si>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</si>
  <si>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</si>
  <si>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</si>
  <si>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</si>
  <si>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</si>
  <si>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</si>
  <si>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</si>
  <si>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</si>
  <si>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</si>
  <si>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</si>
  <si>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</si>
  <si>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</si>
  <si>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</si>
  <si>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</si>
  <si>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</si>
  <si>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</si>
  <si>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</si>
  <si>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</si>
  <si>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</si>
  <si>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</si>
  <si>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</si>
  <si>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</si>
  <si>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</si>
  <si>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</si>
  <si>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</si>
  <si>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</si>
  <si>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</si>
  <si>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</si>
  <si>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</si>
  <si>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</si>
  <si>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</si>
  <si>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</si>
  <si>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</si>
  <si>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</si>
  <si>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</si>
  <si>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</si>
  <si>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</si>
  <si>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</si>
  <si>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</si>
  <si>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</si>
  <si>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</si>
  <si>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</si>
  <si>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</si>
  <si>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</si>
  <si>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</si>
  <si>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</si>
  <si>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</si>
  <si>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</si>
  <si>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</si>
  <si>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</si>
  <si>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</si>
  <si>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</si>
  <si>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</si>
  <si>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</si>
  <si>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</si>
  <si>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</si>
  <si>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</si>
  <si>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</si>
  <si>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</si>
  <si>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</si>
  <si>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</si>
  <si>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</si>
  <si>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</si>
  <si>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</si>
  <si>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</si>
  <si>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</si>
  <si>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</si>
  <si>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</si>
  <si>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</si>
  <si>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</si>
  <si>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</si>
  <si>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</si>
  <si>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</si>
  <si>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</si>
  <si>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</si>
  <si>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</si>
  <si>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</si>
  <si>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</si>
  <si>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</si>
  <si>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</si>
  <si>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</si>
  <si>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</si>
  <si>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</si>
  <si>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</si>
  <si>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</si>
  <si>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</si>
  <si>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</si>
  <si>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</si>
  <si>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</si>
  <si>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</si>
  <si>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</si>
  <si>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</si>
  <si>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</si>
  <si>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</si>
  <si>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</si>
  <si>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</si>
  <si>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</si>
  <si>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</si>
  <si>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</si>
  <si>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</si>
  <si>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</si>
  <si>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</si>
  <si>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</si>
  <si>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</si>
  <si>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</si>
  <si>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</si>
  <si>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</si>
  <si>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</si>
  <si>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</si>
  <si>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</si>
  <si>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</si>
  <si>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</si>
  <si>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</si>
  <si>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</si>
  <si>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</si>
  <si>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</si>
  <si>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</si>
  <si>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</si>
  <si>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</si>
  <si>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</si>
  <si>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</si>
  <si>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</si>
  <si>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</si>
  <si>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</si>
  <si>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</si>
  <si>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</si>
  <si>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</si>
  <si>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</si>
  <si>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</si>
  <si>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</si>
  <si>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</si>
  <si>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</si>
  <si>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</si>
  <si>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</si>
  <si>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</si>
  <si>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</si>
  <si>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</si>
  <si>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</si>
  <si>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</si>
  <si>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</si>
  <si>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</si>
  <si>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</si>
  <si>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</si>
  <si>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</si>
  <si>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</si>
  <si>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</si>
  <si>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</si>
  <si>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</si>
  <si>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</si>
  <si>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</si>
  <si>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</si>
  <si>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</si>
  <si>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</si>
  <si>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</si>
  <si>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</si>
  <si>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</si>
  <si>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</si>
  <si>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</si>
  <si>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</si>
  <si>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</si>
  <si>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</si>
  <si>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</si>
  <si>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</si>
  <si>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</si>
  <si>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</si>
  <si>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</si>
  <si>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</si>
  <si>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</si>
  <si>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</si>
  <si>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</si>
  <si>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</si>
  <si>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</si>
  <si>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</si>
  <si>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</si>
  <si>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</si>
  <si>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</si>
  <si>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</si>
  <si>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</si>
  <si>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</si>
  <si>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</si>
  <si>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</si>
  <si>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</si>
  <si>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</si>
  <si>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</si>
  <si>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</si>
  <si>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</si>
  <si>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</si>
  <si>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</si>
  <si>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</si>
  <si>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</si>
  <si>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</si>
  <si>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</si>
  <si>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</si>
  <si>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</si>
  <si>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</si>
  <si>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</si>
  <si>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</si>
  <si>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</si>
  <si>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</si>
  <si>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</si>
  <si>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</si>
  <si>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</si>
  <si>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</si>
  <si>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</si>
  <si>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</si>
  <si>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</si>
  <si>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</si>
  <si>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</si>
  <si>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</si>
  <si>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</si>
  <si>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</si>
  <si>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</si>
  <si>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</si>
  <si>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</si>
  <si>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</si>
  <si>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</si>
  <si>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</si>
  <si>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</si>
  <si>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</si>
  <si>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</si>
  <si>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</si>
  <si>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</si>
  <si>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</si>
  <si>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</si>
  <si>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</si>
  <si>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</si>
  <si>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</si>
  <si>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</si>
  <si>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</si>
  <si>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</si>
  <si>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</si>
  <si>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</si>
  <si>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</si>
  <si>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</si>
  <si>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</si>
  <si>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</si>
  <si>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</si>
  <si>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</si>
  <si>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</si>
  <si>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</si>
  <si>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</si>
  <si>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</si>
  <si>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</si>
  <si>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</si>
  <si>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</si>
  <si>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</si>
  <si>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</si>
  <si>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</si>
  <si>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</si>
  <si>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</si>
  <si>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</si>
  <si>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</si>
  <si>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</si>
  <si>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</si>
  <si>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</si>
  <si>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</si>
  <si>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</si>
  <si>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</si>
  <si>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</si>
  <si>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</si>
  <si>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</si>
  <si>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</si>
  <si>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</si>
  <si>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</si>
  <si>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</si>
  <si>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</si>
  <si>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</si>
  <si>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</si>
  <si>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</si>
  <si>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</si>
  <si>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</si>
  <si>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</si>
  <si>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</si>
  <si>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</si>
  <si>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</si>
  <si>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</si>
  <si>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</si>
  <si>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</si>
  <si>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</si>
  <si>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</si>
  <si>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</si>
  <si>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</si>
  <si>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</si>
  <si>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</si>
  <si>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</si>
  <si>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</si>
  <si>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</si>
  <si>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</si>
  <si>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</si>
  <si>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</si>
  <si>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</si>
  <si>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</si>
  <si>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</si>
  <si>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</si>
  <si>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</si>
  <si>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</si>
  <si>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</si>
  <si>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</si>
  <si>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</si>
  <si>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</si>
  <si>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</si>
  <si>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</si>
  <si>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</si>
  <si>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</si>
  <si>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</si>
  <si>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</si>
  <si>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</si>
  <si>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</si>
  <si>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</si>
  <si>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</si>
  <si>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</si>
  <si>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</si>
  <si>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</si>
  <si>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</si>
  <si>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</si>
  <si>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</si>
  <si>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</si>
  <si>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</si>
  <si>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</si>
  <si>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</si>
  <si>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</si>
  <si>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</si>
  <si>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</si>
  <si>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</si>
  <si>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</si>
  <si>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</si>
  <si>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</si>
  <si>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</si>
  <si>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</si>
  <si>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</si>
  <si>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</si>
  <si>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</si>
  <si>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</si>
  <si>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</si>
  <si>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</si>
  <si>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</si>
  <si>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</si>
  <si>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</si>
  <si>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</si>
  <si>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</si>
  <si>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</si>
  <si>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</si>
  <si>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</si>
  <si>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</si>
  <si>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</si>
  <si>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</si>
  <si>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</si>
  <si>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</si>
  <si>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</si>
  <si>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</si>
  <si>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</si>
  <si>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</si>
  <si>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</si>
  <si>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</si>
  <si>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</si>
  <si>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</si>
  <si>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</si>
  <si>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</si>
  <si>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</si>
  <si>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</si>
  <si>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</si>
  <si>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</si>
  <si>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</si>
  <si>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</si>
  <si>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</si>
  <si>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</si>
  <si>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</si>
  <si>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</si>
  <si>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</si>
  <si>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</si>
  <si>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</si>
  <si>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</si>
  <si>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</si>
  <si>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</si>
  <si>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</si>
  <si>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</si>
  <si>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</si>
  <si>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</si>
  <si>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</si>
  <si>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</si>
  <si>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</si>
  <si>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</si>
  <si>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</si>
  <si>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</si>
  <si>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</si>
  <si>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</si>
  <si>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</si>
  <si>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</si>
  <si>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</si>
  <si>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</si>
  <si>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</si>
  <si>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</si>
  <si>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</si>
  <si>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</si>
  <si>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</si>
  <si>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</si>
  <si>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</si>
  <si>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</si>
  <si>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</si>
  <si>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</si>
  <si>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</si>
  <si>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</si>
  <si>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</si>
  <si>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</si>
  <si>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</si>
  <si>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</si>
  <si>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</si>
  <si>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</si>
  <si>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</si>
  <si>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</si>
  <si>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</si>
  <si>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</si>
  <si>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</si>
  <si>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</si>
  <si>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</si>
  <si>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</si>
  <si>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</si>
  <si>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</si>
  <si>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</si>
  <si>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</si>
  <si>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</si>
  <si>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</si>
  <si>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</si>
  <si>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</si>
  <si>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</si>
  <si>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</si>
  <si>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</si>
  <si>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</si>
  <si>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</si>
  <si>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</si>
  <si>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</si>
  <si>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</si>
  <si>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</si>
  <si>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</si>
  <si>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</si>
  <si>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</si>
  <si>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</si>
  <si>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</si>
  <si>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</si>
  <si>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</si>
  <si>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</si>
  <si>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</si>
  <si>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</si>
  <si>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</si>
  <si>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</si>
  <si>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</si>
  <si>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</si>
  <si>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</si>
  <si>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</si>
  <si>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</si>
  <si>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</si>
  <si>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</si>
  <si>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</si>
  <si>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</si>
  <si>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</si>
  <si>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</si>
  <si>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</si>
  <si>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</si>
  <si>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</si>
  <si>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</si>
  <si>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</si>
  <si>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</si>
  <si>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</si>
  <si>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</si>
  <si>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</si>
  <si>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</si>
  <si>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</si>
  <si>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</si>
  <si>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</si>
  <si>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</si>
  <si>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</si>
  <si>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</si>
  <si>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</si>
  <si>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</si>
  <si>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</si>
  <si>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</si>
  <si>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</si>
  <si>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</si>
  <si>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</si>
  <si>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</si>
  <si>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</si>
  <si>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</si>
  <si>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</si>
  <si>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</si>
  <si>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</si>
  <si>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</si>
  <si>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</si>
  <si>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</si>
  <si>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</si>
  <si>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</si>
  <si>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</si>
  <si>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</si>
  <si>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</si>
  <si>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</si>
  <si>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</si>
  <si>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</si>
  <si>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</si>
  <si>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</si>
  <si>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</si>
  <si>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</si>
  <si>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</si>
  <si>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</si>
  <si>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</si>
  <si>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</si>
  <si>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</si>
  <si>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</si>
  <si>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</si>
  <si>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</si>
  <si>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</si>
  <si>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</si>
  <si>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</si>
  <si>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</si>
  <si>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</si>
  <si>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</si>
  <si>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</si>
  <si>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</si>
  <si>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</si>
  <si>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</si>
  <si>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</si>
  <si>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</si>
  <si>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</si>
  <si>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</si>
  <si>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</si>
  <si>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</si>
  <si>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</si>
  <si>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</si>
  <si>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</si>
  <si>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</si>
  <si>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</si>
  <si>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</si>
  <si>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</si>
  <si>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</si>
  <si>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</si>
  <si>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</si>
  <si>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</si>
  <si>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</si>
  <si>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</si>
  <si>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</si>
  <si>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</si>
  <si>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</si>
  <si>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</si>
  <si>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</si>
  <si>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</si>
  <si>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</si>
  <si>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</si>
  <si>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</si>
  <si>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</si>
  <si>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</si>
  <si>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</si>
  <si>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</si>
  <si>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</si>
  <si>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</si>
  <si>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</si>
  <si>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</si>
  <si>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</si>
  <si>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</si>
  <si>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</si>
  <si>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</si>
  <si>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</si>
  <si>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</si>
  <si>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</si>
  <si>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</si>
  <si>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</si>
  <si>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</si>
  <si>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</si>
  <si>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</si>
  <si>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</si>
  <si>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</si>
  <si>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</si>
  <si>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</si>
  <si>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</si>
  <si>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</si>
  <si>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</si>
  <si>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</si>
  <si>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</si>
  <si>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</si>
  <si>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</si>
  <si>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</si>
  <si>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</si>
  <si>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</si>
  <si>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</si>
  <si>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</si>
  <si>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</si>
  <si>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</si>
  <si>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</si>
  <si>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</si>
  <si>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</si>
  <si>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</si>
  <si>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</si>
  <si>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</si>
  <si>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</si>
  <si>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</si>
  <si>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</si>
  <si>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</si>
  <si>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</si>
  <si>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</si>
  <si>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</si>
  <si>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</si>
  <si>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</si>
  <si>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</si>
  <si>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</si>
  <si>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</si>
  <si>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</si>
  <si>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</si>
  <si>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</si>
  <si>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</si>
  <si>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</si>
  <si>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</si>
  <si>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</si>
  <si>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</si>
  <si>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</si>
  <si>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</si>
  <si>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</si>
  <si>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</si>
  <si>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</si>
  <si>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</si>
  <si>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</si>
  <si>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</si>
  <si>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</si>
  <si>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</si>
  <si>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</si>
  <si>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</si>
  <si>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</si>
  <si>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</si>
  <si>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</si>
  <si>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</si>
  <si>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</si>
  <si>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</si>
  <si>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</si>
  <si>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</si>
  <si>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</si>
  <si>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</si>
  <si>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</si>
  <si>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</si>
  <si>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</si>
  <si>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</si>
  <si>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</si>
  <si>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</si>
  <si>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</si>
  <si>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</si>
  <si>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</si>
  <si>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</si>
  <si>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</si>
  <si>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</si>
  <si>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</si>
  <si>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</si>
  <si>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</si>
  <si>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</si>
  <si>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</si>
  <si>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</si>
  <si>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</si>
  <si>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</si>
  <si>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</si>
  <si>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</si>
  <si>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</si>
  <si>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</si>
  <si>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</si>
  <si>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</si>
  <si>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</si>
  <si>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</si>
  <si>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</si>
  <si>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</si>
  <si>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</si>
  <si>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</si>
  <si>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</si>
  <si>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</si>
  <si>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</si>
  <si>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</si>
  <si>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</si>
  <si>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</si>
  <si>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</si>
  <si>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</si>
  <si>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</si>
  <si>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</si>
  <si>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</si>
  <si>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</si>
  <si>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</si>
  <si>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</si>
  <si>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</si>
  <si>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</si>
  <si>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</si>
  <si>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</si>
  <si>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</si>
  <si>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</si>
  <si>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</si>
  <si>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</si>
  <si>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</si>
  <si>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</si>
  <si>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</si>
  <si>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</si>
  <si>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</si>
  <si>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</si>
  <si>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</si>
  <si>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</si>
  <si>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</si>
  <si>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</si>
  <si>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</si>
  <si>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</si>
  <si>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</si>
  <si>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</si>
  <si>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</si>
  <si>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</si>
  <si>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</si>
  <si>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</si>
  <si>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</si>
  <si>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</si>
  <si>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</si>
  <si>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</si>
  <si>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</si>
  <si>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</si>
  <si>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</si>
  <si>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</si>
  <si>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</si>
  <si>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</si>
  <si>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</si>
  <si>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</si>
  <si>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</si>
  <si>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</si>
  <si>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</si>
  <si>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</si>
  <si>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</si>
  <si>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</si>
  <si>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</si>
  <si>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</si>
  <si>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</si>
  <si>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</si>
  <si>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</si>
  <si>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</si>
  <si>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</si>
  <si>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</si>
  <si>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</si>
  <si>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</si>
  <si>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</si>
  <si>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</si>
  <si>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</si>
  <si>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</si>
  <si>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</si>
  <si>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</si>
  <si>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</si>
  <si>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</si>
  <si>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</si>
  <si>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</si>
  <si>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</si>
  <si>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</si>
  <si>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</si>
  <si>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</si>
  <si>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</si>
  <si>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</si>
  <si>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</si>
  <si>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</si>
  <si>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</si>
  <si>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</si>
  <si>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</si>
  <si>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</si>
  <si>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</si>
  <si>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</si>
  <si>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</si>
  <si>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</si>
  <si>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</si>
  <si>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</si>
  <si>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</si>
  <si>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</si>
  <si>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</si>
  <si>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</si>
  <si>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</si>
  <si>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</si>
  <si>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</si>
  <si>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</si>
  <si>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</si>
  <si>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</si>
  <si>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</si>
  <si>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</si>
  <si>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</si>
  <si>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</si>
  <si>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</si>
  <si>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</si>
  <si>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</si>
  <si>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</si>
  <si>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</si>
  <si>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</si>
  <si>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</si>
  <si>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</si>
  <si>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</si>
  <si>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</si>
  <si>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</si>
  <si>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</si>
  <si>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</si>
  <si>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</si>
  <si>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</si>
  <si>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</si>
  <si>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</si>
  <si>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</si>
  <si>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</si>
  <si>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</si>
  <si>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</si>
  <si>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</si>
  <si>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</si>
  <si>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</si>
  <si>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</si>
  <si>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</si>
  <si>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</si>
  <si>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</si>
  <si>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</si>
  <si>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</si>
  <si>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</si>
  <si>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</si>
  <si>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</si>
  <si>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</si>
  <si>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</si>
  <si>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</si>
  <si>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</si>
  <si>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</si>
  <si>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</si>
  <si>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</si>
  <si>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</si>
  <si>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</si>
  <si>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</si>
  <si>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</si>
  <si>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</si>
  <si>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</si>
  <si>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</si>
  <si>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</si>
  <si>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</si>
  <si>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</si>
  <si>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</si>
  <si>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</si>
  <si>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</si>
  <si>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</si>
  <si>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</si>
  <si>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</si>
  <si>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</si>
  <si>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</si>
  <si>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</si>
  <si>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</si>
  <si>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</si>
  <si>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</si>
  <si>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</si>
  <si>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</si>
  <si>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</si>
  <si>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</si>
  <si>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</si>
  <si>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</si>
  <si>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</si>
  <si>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</si>
  <si>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</si>
  <si>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</si>
  <si>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</si>
  <si>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</si>
  <si>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</si>
  <si>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</si>
  <si>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</si>
  <si>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</si>
  <si>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</si>
  <si>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</si>
  <si>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</si>
  <si>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</si>
  <si>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</si>
  <si>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</si>
  <si>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</si>
  <si>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</si>
  <si>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</si>
  <si>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</si>
  <si>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</si>
  <si>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</si>
  <si>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</si>
  <si>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</si>
  <si>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</si>
  <si>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</si>
  <si>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</si>
  <si>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</si>
  <si>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</si>
  <si>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</si>
  <si>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</si>
  <si>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</si>
  <si>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</si>
  <si>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</si>
  <si>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</si>
  <si>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</si>
  <si>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</si>
  <si>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</si>
  <si>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</si>
  <si>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</si>
  <si>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</si>
  <si>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</si>
  <si>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</si>
  <si>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</si>
  <si>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</si>
  <si>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</si>
  <si>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</si>
  <si>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</si>
  <si>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</si>
  <si>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</si>
  <si>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</si>
  <si>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</si>
  <si>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</si>
  <si>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</si>
  <si>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</si>
  <si>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</si>
  <si>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</si>
  <si>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</si>
  <si>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</si>
  <si>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</si>
  <si>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</si>
  <si>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</si>
  <si>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</si>
  <si>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</si>
  <si>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</si>
  <si>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</si>
  <si>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</si>
  <si>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</si>
  <si>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</si>
  <si>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</si>
  <si>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</si>
  <si>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</si>
  <si>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</si>
  <si>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</si>
  <si>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</si>
  <si>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</si>
  <si>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</si>
  <si>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</si>
  <si>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</si>
  <si>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</si>
  <si>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</si>
  <si>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</si>
  <si>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</si>
  <si>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</si>
  <si>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</si>
  <si>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</si>
  <si>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</si>
  <si>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</si>
  <si>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</si>
  <si>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</si>
  <si>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</si>
  <si>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</si>
  <si>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</si>
  <si>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</si>
  <si>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</si>
  <si>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</si>
  <si>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</si>
  <si>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</si>
  <si>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</si>
  <si>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</si>
  <si>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</si>
  <si>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</si>
  <si>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</si>
  <si>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</si>
  <si>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</si>
  <si>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</si>
  <si>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</si>
  <si>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</si>
  <si>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</si>
  <si>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</si>
  <si>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</si>
  <si>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</si>
  <si>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</si>
  <si>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</si>
  <si>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</si>
  <si>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</si>
  <si>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</si>
  <si>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</si>
  <si>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</si>
  <si>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</si>
  <si>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</si>
  <si>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</si>
  <si>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</si>
  <si>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</si>
  <si>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</si>
  <si>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</si>
  <si>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</si>
  <si>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</si>
  <si>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</si>
  <si>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</si>
  <si>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</si>
  <si>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</si>
  <si>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</si>
  <si>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</si>
  <si>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</si>
  <si>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</si>
  <si>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</si>
  <si>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</si>
  <si>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</si>
  <si>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</si>
  <si>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</si>
  <si>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</si>
  <si>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</si>
  <si>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</si>
  <si>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</si>
  <si>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</si>
  <si>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</si>
  <si>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</si>
  <si>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</si>
  <si>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</si>
  <si>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</si>
  <si>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</si>
  <si>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</si>
  <si>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</si>
  <si>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</si>
  <si>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</si>
  <si>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</si>
  <si>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</si>
  <si>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</si>
  <si>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</si>
  <si>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</si>
  <si>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</si>
  <si>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</si>
  <si>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</si>
  <si>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</si>
  <si>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</si>
  <si>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</si>
  <si>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</si>
  <si>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</si>
  <si>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</si>
  <si>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</si>
  <si>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</si>
  <si>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</si>
  <si>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</si>
  <si>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</si>
  <si>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</si>
  <si>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</si>
  <si>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</si>
  <si>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</si>
  <si>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</si>
  <si>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</si>
  <si>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</si>
  <si>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</si>
  <si>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</si>
  <si>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</si>
  <si>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</si>
  <si>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</si>
  <si>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</si>
  <si>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</si>
  <si>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</si>
  <si>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</si>
  <si>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</si>
  <si>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</si>
  <si>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</si>
  <si>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</si>
  <si>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</si>
  <si>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</si>
  <si>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</si>
  <si>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</si>
  <si>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</si>
  <si>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</si>
  <si>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</si>
  <si>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</si>
  <si>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</si>
  <si>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</si>
  <si>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</si>
  <si>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</si>
  <si>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</si>
  <si>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</si>
  <si>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</si>
  <si>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</si>
  <si>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</si>
  <si>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</si>
  <si>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</si>
  <si>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</si>
  <si>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</si>
  <si>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</si>
  <si>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</si>
  <si>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</si>
  <si>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</si>
  <si>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</si>
  <si>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</si>
  <si>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</si>
  <si>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</si>
  <si>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</si>
  <si>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</si>
  <si>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</si>
  <si>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</si>
  <si>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</si>
  <si>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</si>
  <si>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</si>
  <si>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</si>
  <si>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</si>
  <si>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</si>
  <si>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</si>
  <si>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</si>
  <si>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</si>
  <si>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</si>
  <si>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</si>
  <si>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</si>
  <si>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</si>
  <si>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</si>
  <si>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</si>
  <si>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</si>
  <si>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</si>
  <si>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</si>
  <si>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</si>
  <si>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</si>
  <si>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</si>
  <si>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</si>
  <si>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</si>
  <si>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</si>
  <si>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</si>
  <si>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</si>
  <si>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</si>
  <si>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</si>
  <si>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</si>
  <si>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</si>
  <si>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</si>
  <si>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</si>
  <si>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</si>
  <si>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</si>
  <si>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</si>
  <si>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</si>
  <si>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</si>
  <si>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</si>
  <si>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</si>
  <si>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</si>
  <si>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</si>
  <si>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</si>
  <si>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</si>
  <si>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</si>
  <si>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</si>
  <si>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</si>
  <si>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</si>
  <si>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</si>
  <si>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</si>
  <si>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</si>
  <si>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</si>
  <si>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</si>
  <si>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</si>
  <si>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</si>
  <si>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</si>
  <si>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</si>
  <si>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</si>
  <si>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</si>
  <si>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</si>
  <si>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</si>
  <si>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</si>
  <si>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</si>
  <si>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</si>
  <si>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</si>
  <si>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</si>
  <si>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</si>
  <si>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</si>
  <si>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</si>
  <si>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</si>
  <si>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</si>
  <si>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</si>
  <si>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</si>
  <si>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</si>
  <si>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</si>
  <si>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</si>
  <si>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</si>
  <si>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</si>
  <si>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</si>
  <si>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</si>
  <si>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</si>
  <si>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</si>
  <si>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</si>
  <si>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</si>
  <si>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</si>
  <si>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</si>
  <si>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</si>
  <si>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</si>
  <si>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</si>
  <si>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</si>
  <si>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</si>
  <si>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</si>
  <si>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</si>
  <si>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</si>
  <si>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</si>
  <si>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</si>
  <si>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</si>
  <si>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</si>
  <si>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</si>
  <si>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</si>
  <si>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</si>
  <si>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</si>
  <si>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</si>
  <si>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</si>
  <si>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</si>
  <si>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</si>
  <si>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</si>
  <si>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</si>
  <si>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</si>
  <si>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</si>
  <si>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</si>
  <si>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</si>
  <si>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</si>
  <si>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</si>
  <si>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</si>
  <si>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</si>
  <si>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</si>
  <si>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</si>
  <si>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</si>
  <si>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</si>
  <si>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</si>
  <si>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</si>
  <si>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</si>
  <si>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</si>
  <si>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</si>
  <si>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</si>
  <si>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</si>
  <si>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</si>
  <si>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</si>
  <si>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</si>
  <si>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</si>
  <si>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</si>
  <si>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</si>
  <si>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</si>
  <si>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</si>
  <si>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</si>
  <si>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</si>
  <si>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</si>
  <si>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</si>
  <si>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</si>
  <si>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</si>
  <si>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</si>
  <si>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</si>
  <si>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</si>
  <si>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</si>
  <si>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</si>
  <si>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</si>
  <si>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</si>
  <si>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</si>
  <si>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</si>
  <si>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</si>
  <si>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</si>
  <si>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</si>
  <si>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</si>
  <si>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</si>
  <si>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</si>
  <si>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</si>
  <si>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</si>
  <si>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</si>
  <si>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</si>
  <si>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</si>
  <si>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</si>
  <si>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</si>
  <si>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</si>
  <si>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</si>
  <si>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</si>
  <si>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</si>
  <si>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</si>
  <si>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</si>
  <si>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</si>
  <si>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</si>
  <si>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</si>
  <si>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</si>
  <si>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</si>
  <si>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</si>
  <si>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</si>
  <si>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</si>
  <si>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</si>
  <si>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</si>
  <si>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</si>
  <si>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</si>
  <si>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</si>
  <si>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</si>
  <si>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</si>
  <si>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</si>
  <si>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</si>
  <si>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</si>
  <si>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</si>
  <si>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</si>
  <si>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</si>
  <si>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</si>
  <si>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</si>
  <si>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</si>
  <si>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</si>
  <si>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</si>
  <si>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</si>
  <si>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</si>
  <si>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</si>
  <si>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</si>
  <si>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</si>
  <si>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</si>
  <si>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</si>
  <si>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</si>
  <si>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</si>
  <si>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</si>
  <si>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</si>
  <si>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</si>
  <si>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</si>
  <si>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</si>
  <si>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</si>
  <si>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</si>
  <si>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</si>
  <si>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</si>
  <si>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</si>
  <si>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</si>
  <si>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</si>
  <si>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</si>
  <si>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</si>
  <si>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</si>
  <si>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</si>
  <si>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</si>
  <si>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</si>
  <si>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</si>
  <si>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</si>
  <si>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</si>
  <si>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</si>
  <si>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</si>
  <si>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</si>
  <si>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</si>
  <si>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</si>
  <si>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</si>
  <si>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</si>
  <si>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</si>
  <si>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</si>
  <si>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</si>
  <si>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</si>
  <si>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</si>
  <si>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</si>
  <si>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</si>
  <si>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</si>
  <si>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</si>
  <si>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</si>
  <si>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</si>
  <si>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</si>
  <si>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</si>
  <si>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</si>
  <si>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</si>
  <si>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</si>
  <si>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</si>
  <si>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</si>
  <si>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</si>
  <si>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</si>
  <si>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</si>
  <si>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</si>
  <si>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</si>
  <si>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</si>
  <si>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</si>
  <si>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</si>
  <si>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</si>
  <si>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</si>
  <si>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</si>
  <si>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</si>
  <si>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</si>
  <si>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</si>
  <si>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</si>
  <si>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</si>
  <si>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</si>
  <si>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</si>
  <si>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</si>
  <si>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</si>
  <si>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</si>
  <si>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</si>
  <si>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</si>
  <si>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</si>
  <si>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</si>
  <si>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</si>
  <si>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</si>
  <si>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</si>
  <si>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</si>
  <si>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</si>
  <si>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</si>
  <si>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</si>
  <si>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</si>
  <si>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</si>
  <si>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</si>
  <si>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</si>
  <si>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</si>
  <si>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</si>
  <si>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</si>
  <si>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</si>
  <si>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</si>
  <si>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</si>
  <si>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</si>
  <si>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</si>
  <si>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</si>
  <si>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</si>
  <si>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</si>
  <si>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</si>
  <si>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</si>
  <si>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</si>
  <si>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</si>
  <si>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</si>
  <si>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</si>
  <si>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</si>
  <si>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</si>
  <si>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</si>
  <si>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</si>
  <si>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</si>
  <si>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</si>
  <si>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</si>
  <si>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</si>
  <si>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</si>
  <si>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</si>
  <si>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</si>
  <si>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</si>
  <si>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</si>
  <si>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</si>
  <si>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</si>
  <si>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</si>
  <si>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</si>
  <si>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</si>
  <si>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</si>
  <si>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</si>
  <si>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</si>
  <si>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</si>
  <si>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</si>
  <si>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</si>
  <si>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</si>
  <si>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</si>
  <si>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</si>
  <si>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</si>
  <si>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</si>
  <si>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</si>
  <si>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</si>
  <si>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</si>
  <si>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</si>
  <si>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</si>
  <si>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</si>
  <si>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</si>
  <si>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</si>
  <si>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</si>
  <si>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</si>
  <si>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</si>
  <si>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</si>
  <si>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</si>
  <si>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</si>
  <si>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</si>
  <si>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</si>
  <si>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</si>
  <si>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</si>
  <si>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</si>
  <si>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</si>
  <si>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</si>
  <si>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</si>
  <si>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</si>
  <si>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</si>
  <si>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</si>
  <si>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</si>
  <si>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</si>
  <si>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</si>
  <si>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</si>
  <si>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</si>
  <si>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</si>
  <si>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</si>
  <si>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</si>
  <si>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</si>
  <si>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</si>
  <si>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</si>
  <si>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</si>
  <si>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</si>
  <si>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</si>
  <si>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</si>
  <si>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</si>
  <si>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</si>
  <si>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</si>
  <si>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</si>
  <si>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</si>
  <si>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</si>
  <si>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</si>
  <si>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</si>
  <si>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</si>
  <si>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</si>
  <si>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</si>
  <si>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</si>
  <si>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</si>
  <si>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</si>
  <si>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</si>
  <si>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</si>
  <si>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</si>
  <si>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</si>
  <si>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</si>
  <si>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</si>
  <si>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</si>
  <si>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</si>
  <si>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</si>
  <si>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</si>
  <si>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</si>
  <si>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</si>
  <si>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</si>
  <si>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</si>
  <si>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</si>
  <si>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</si>
  <si>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</si>
  <si>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</si>
  <si>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</si>
  <si>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</si>
  <si>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</si>
  <si>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</si>
  <si>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</si>
  <si>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</si>
  <si>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</si>
  <si>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</si>
  <si>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</si>
  <si>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</si>
  <si>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</si>
  <si>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</si>
  <si>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</si>
  <si>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</si>
  <si>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</si>
  <si>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</si>
  <si>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</si>
  <si>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</si>
  <si>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</si>
  <si>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</si>
  <si>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</si>
  <si>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</si>
  <si>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</si>
  <si>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</si>
  <si>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</si>
  <si>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</si>
  <si>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</si>
  <si>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</si>
  <si>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</si>
  <si>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</si>
  <si>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</si>
  <si>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</si>
  <si>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</si>
  <si>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</si>
  <si>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</si>
  <si>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</si>
  <si>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</si>
  <si>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</si>
  <si>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</si>
  <si>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</si>
  <si>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</si>
  <si>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</si>
  <si>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</si>
  <si>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</si>
  <si>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</si>
  <si>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</si>
  <si>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</si>
  <si>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</si>
  <si>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</si>
  <si>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</si>
  <si>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</si>
  <si>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</si>
  <si>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</si>
  <si>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</si>
  <si>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</si>
  <si>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</si>
  <si>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</si>
  <si>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</si>
  <si>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</si>
  <si>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</si>
  <si>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</si>
  <si>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</si>
  <si>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</si>
  <si>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</si>
  <si>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</si>
  <si>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</si>
  <si>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</si>
  <si>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</si>
  <si>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</si>
  <si>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</si>
  <si>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</si>
  <si>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</si>
  <si>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</si>
  <si>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</si>
  <si>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</si>
  <si>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</si>
  <si>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</si>
  <si>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</si>
  <si>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</si>
  <si>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</si>
  <si>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</si>
  <si>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</si>
  <si>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</si>
  <si>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</si>
  <si>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</si>
  <si>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</si>
  <si>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</si>
  <si>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</si>
  <si>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</si>
  <si>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</si>
  <si>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</si>
  <si>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</si>
  <si>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</si>
  <si>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</si>
  <si>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</si>
  <si>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</si>
  <si>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</si>
  <si>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</si>
  <si>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</si>
  <si>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</si>
  <si>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</si>
  <si>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</si>
  <si>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</si>
  <si>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</si>
  <si>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</si>
  <si>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</si>
  <si>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</si>
  <si>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</si>
  <si>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</si>
  <si>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</si>
  <si>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</si>
  <si>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</si>
  <si>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</si>
  <si>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</si>
  <si>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</si>
  <si>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</si>
  <si>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</si>
  <si>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</si>
  <si>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</si>
  <si>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</si>
  <si>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</si>
  <si>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</si>
  <si>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</si>
  <si>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</si>
  <si>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</si>
  <si>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</si>
  <si>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</si>
  <si>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</si>
  <si>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</si>
  <si>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</si>
  <si>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</si>
  <si>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</si>
  <si>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</si>
  <si>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</si>
  <si>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</si>
  <si>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</si>
  <si>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</si>
  <si>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</si>
  <si>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</si>
  <si>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</si>
  <si>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</si>
  <si>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</si>
  <si>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</si>
  <si>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</si>
  <si>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</si>
  <si>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</si>
  <si>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</si>
  <si>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</si>
  <si>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</si>
  <si>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</si>
  <si>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</si>
  <si>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</si>
  <si>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</si>
  <si>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</si>
  <si>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</si>
  <si>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</si>
  <si>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</si>
  <si>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</si>
  <si>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</si>
  <si>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</si>
  <si>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</si>
  <si>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</si>
  <si>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</si>
  <si>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</si>
  <si>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</si>
  <si>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</si>
  <si>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</si>
  <si>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</si>
  <si>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</si>
  <si>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</si>
  <si>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</si>
  <si>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</si>
  <si>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</si>
  <si>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</si>
  <si>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</si>
  <si>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</si>
  <si>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</si>
  <si>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</si>
  <si>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</si>
  <si>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</si>
  <si>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</si>
  <si>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</si>
  <si>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</si>
  <si>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</si>
  <si>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</si>
  <si>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</si>
  <si>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</si>
  <si>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</si>
  <si>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</si>
  <si>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</si>
  <si>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</si>
  <si>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</si>
  <si>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</si>
  <si>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</si>
  <si>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</si>
  <si>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</si>
  <si>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</si>
  <si>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</si>
  <si>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</si>
  <si>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</si>
  <si>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</si>
  <si>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</si>
  <si>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</si>
  <si>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</si>
  <si>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</si>
  <si>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</si>
  <si>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</si>
  <si>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</si>
  <si>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</si>
  <si>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</si>
  <si>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</si>
  <si>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</si>
  <si>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</si>
  <si>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</si>
  <si>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</si>
  <si>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</si>
  <si>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</si>
  <si>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</si>
  <si>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</si>
  <si>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</si>
  <si>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</si>
  <si>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</si>
  <si>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</si>
  <si>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</si>
  <si>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</si>
  <si>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</si>
  <si>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</si>
  <si>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</si>
  <si>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</si>
  <si>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</si>
  <si>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</si>
  <si>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</si>
  <si>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</si>
  <si>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</si>
  <si>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</si>
  <si>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</si>
  <si>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</si>
  <si>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</si>
  <si>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</si>
  <si>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</si>
  <si>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</si>
  <si>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</si>
  <si>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</si>
  <si>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</si>
  <si>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</si>
  <si>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</si>
  <si>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</si>
  <si>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</si>
  <si>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</si>
  <si>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</si>
  <si>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</si>
  <si>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</si>
  <si>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</si>
  <si>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</si>
  <si>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</si>
  <si>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</si>
  <si>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</si>
  <si>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</si>
  <si>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</si>
  <si>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</si>
  <si>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</si>
  <si>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</si>
  <si>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</si>
  <si>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</si>
  <si>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</si>
  <si>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</si>
  <si>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</si>
  <si>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</si>
  <si>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</si>
  <si>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</si>
  <si>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</si>
  <si>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</si>
  <si>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</si>
  <si>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</si>
  <si>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</si>
  <si>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</si>
  <si>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</si>
  <si>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</si>
  <si>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</si>
  <si>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</si>
  <si>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</si>
  <si>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</si>
  <si>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</si>
  <si>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</si>
  <si>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</si>
  <si>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</si>
  <si>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</si>
  <si>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</si>
  <si>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</si>
  <si>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</si>
  <si>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</si>
  <si>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</si>
  <si>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</si>
  <si>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</si>
  <si>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</si>
  <si>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</si>
  <si>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</si>
  <si>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</si>
  <si>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</si>
  <si>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</si>
  <si>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</si>
  <si>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</si>
  <si>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</si>
  <si>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</si>
  <si>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</si>
  <si>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</si>
  <si>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</si>
  <si>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</si>
  <si>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</si>
  <si>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</si>
  <si>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</si>
  <si>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</si>
  <si>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</si>
  <si>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</si>
  <si>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</si>
  <si>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</si>
  <si>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</si>
  <si>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</si>
  <si>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</si>
  <si>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</si>
  <si>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</si>
  <si>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</si>
  <si>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</si>
  <si>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</si>
  <si>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</si>
  <si>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</si>
  <si>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</si>
  <si>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</si>
  <si>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</si>
  <si>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</si>
  <si>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</si>
  <si>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</si>
  <si>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</si>
  <si>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</si>
  <si>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</si>
  <si>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</si>
  <si>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</si>
  <si>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</si>
  <si>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</si>
  <si>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</si>
  <si>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</si>
  <si>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</si>
  <si>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</si>
  <si>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</si>
  <si>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</si>
  <si>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</si>
  <si>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</si>
  <si>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</si>
  <si>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</si>
  <si>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</si>
  <si>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</si>
  <si>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</si>
  <si>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</si>
  <si>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</si>
  <si>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</si>
  <si>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</si>
  <si>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</si>
  <si>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</si>
  <si>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</si>
  <si>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</si>
  <si>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</si>
  <si>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</si>
  <si>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</si>
  <si>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</si>
  <si>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</si>
  <si>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</si>
  <si>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</si>
  <si>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</si>
  <si>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</si>
  <si>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</si>
  <si>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</si>
  <si>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</si>
  <si>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</si>
  <si>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</si>
  <si>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</si>
  <si>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</si>
  <si>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</si>
  <si>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</si>
  <si>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</si>
  <si>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</si>
  <si>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</si>
  <si>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</si>
  <si>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</si>
  <si>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</si>
  <si>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</si>
  <si>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</si>
  <si>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</si>
  <si>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</si>
  <si>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</si>
  <si>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</si>
  <si>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</si>
  <si>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</si>
  <si>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</si>
  <si>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</si>
  <si>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</si>
  <si>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</si>
  <si>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</si>
  <si>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</si>
  <si>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</si>
  <si>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</si>
  <si>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</si>
  <si>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</si>
  <si>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</si>
  <si>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</si>
  <si>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</si>
  <si>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</si>
  <si>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</si>
  <si>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</si>
  <si>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</si>
  <si>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</si>
  <si>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</si>
  <si>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</si>
  <si>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</si>
  <si>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</si>
  <si>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</si>
  <si>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</si>
  <si>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</si>
  <si>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</si>
  <si>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</si>
  <si>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</si>
  <si>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</si>
  <si>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</si>
  <si>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</si>
  <si>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</si>
  <si>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</si>
  <si>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</si>
  <si>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</si>
  <si>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</si>
  <si>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</si>
  <si>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</si>
  <si>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</si>
  <si>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</si>
  <si>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</si>
  <si>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</si>
  <si>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</si>
  <si>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</si>
  <si>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</si>
  <si>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</si>
  <si>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</si>
  <si>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</si>
  <si>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</si>
  <si>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</si>
  <si>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</si>
  <si>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</si>
  <si>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</si>
  <si>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</si>
  <si>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</si>
  <si>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</si>
  <si>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</si>
  <si>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</si>
  <si>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</si>
  <si>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</si>
  <si>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</si>
  <si>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</si>
  <si>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</si>
  <si>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</si>
  <si>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</si>
  <si>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</si>
  <si>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</si>
  <si>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</si>
  <si>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</si>
  <si>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</si>
  <si>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</si>
  <si>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</si>
  <si>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</si>
  <si>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</si>
  <si>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</si>
  <si>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</si>
  <si>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</si>
  <si>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</si>
  <si>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</si>
  <si>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</si>
  <si>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</si>
  <si>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</si>
  <si>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</si>
  <si>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</si>
  <si>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</si>
  <si>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</si>
  <si>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</si>
  <si>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</si>
  <si>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</si>
  <si>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</si>
  <si>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</si>
  <si>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</si>
  <si>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</si>
  <si>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</si>
  <si>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</si>
  <si>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</si>
  <si>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</si>
  <si>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</si>
  <si>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</si>
  <si>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</si>
  <si>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</si>
  <si>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</si>
  <si>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</si>
  <si>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</si>
  <si>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</si>
  <si>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</si>
  <si>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</si>
  <si>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</si>
  <si>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</si>
  <si>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</si>
  <si>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</si>
  <si>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</si>
  <si>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</si>
  <si>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</si>
  <si>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</si>
  <si>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</si>
  <si>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</si>
  <si>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</si>
  <si>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</si>
  <si>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</si>
  <si>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</si>
  <si>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</si>
  <si>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</si>
  <si>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</si>
  <si>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</si>
  <si>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</si>
  <si>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</si>
  <si>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</si>
  <si>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</si>
  <si>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</si>
  <si>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</si>
  <si>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</si>
  <si>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</si>
  <si>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</si>
  <si>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</si>
  <si>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</si>
  <si>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</si>
  <si>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</si>
  <si>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</si>
  <si>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</si>
  <si>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</si>
  <si>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</si>
  <si>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</si>
  <si>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</si>
  <si>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</si>
  <si>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</si>
  <si>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</si>
  <si>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</si>
  <si>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</si>
  <si>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</si>
  <si>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</si>
  <si>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</si>
  <si>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</si>
  <si>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</si>
  <si>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</si>
  <si>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</si>
  <si>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</si>
  <si>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</si>
  <si>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</si>
  <si>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</si>
  <si>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</si>
  <si>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</si>
  <si>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</si>
  <si>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</si>
  <si>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</si>
  <si>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</si>
  <si>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</si>
  <si>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</si>
  <si>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</si>
  <si>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</si>
  <si>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</si>
  <si>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</si>
  <si>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</si>
  <si>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</si>
  <si>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</si>
  <si>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</si>
  <si>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</si>
  <si>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</si>
  <si>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</si>
  <si>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</si>
  <si>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</si>
  <si>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</si>
  <si>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</si>
  <si>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</si>
  <si>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</si>
  <si>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</si>
  <si>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</si>
  <si>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</si>
  <si>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</si>
  <si>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</si>
  <si>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</si>
  <si>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</si>
  <si>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</si>
  <si>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</si>
  <si>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</si>
  <si>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</si>
  <si>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</si>
  <si>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</si>
  <si>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</si>
  <si>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</si>
  <si>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</si>
  <si>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</si>
  <si>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</si>
  <si>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</si>
  <si>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</si>
  <si>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</si>
  <si>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</si>
  <si>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</si>
  <si>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</si>
  <si>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</si>
  <si>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</si>
  <si>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</si>
  <si>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</si>
  <si>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</si>
  <si>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</si>
  <si>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</si>
  <si>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</si>
  <si>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</si>
  <si>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</si>
  <si>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</si>
  <si>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</si>
  <si>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</si>
  <si>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</si>
  <si>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</si>
  <si>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</si>
  <si>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</si>
  <si>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</si>
  <si>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</si>
  <si>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</si>
  <si>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</si>
  <si>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</si>
  <si>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</si>
  <si>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</si>
  <si>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</si>
  <si>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</si>
  <si>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</si>
  <si>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</si>
  <si>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</si>
  <si>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</si>
  <si>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</si>
  <si>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</si>
  <si>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</si>
  <si>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</si>
  <si>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</si>
  <si>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</si>
  <si>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</si>
  <si>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</si>
  <si>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</si>
  <si>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</si>
  <si>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</si>
  <si>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</si>
  <si>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</si>
  <si>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</si>
  <si>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</si>
  <si>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</si>
  <si>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</si>
  <si>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</si>
  <si>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</si>
  <si>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</si>
  <si>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</si>
  <si>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</si>
  <si>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</si>
  <si>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</si>
  <si>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</si>
  <si>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</si>
  <si>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</si>
  <si>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</si>
  <si>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</si>
  <si>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</si>
  <si>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</si>
  <si>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</si>
  <si>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</si>
  <si>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</si>
  <si>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</si>
  <si>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</si>
  <si>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</si>
  <si>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</si>
  <si>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</si>
  <si>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</si>
  <si>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</si>
  <si>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</si>
  <si>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</si>
  <si>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</si>
  <si>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</si>
  <si>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</si>
  <si>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</si>
  <si>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</si>
  <si>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</si>
  <si>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</si>
  <si>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</si>
  <si>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</si>
  <si>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</si>
  <si>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</si>
  <si>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</si>
  <si>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</si>
  <si>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</si>
  <si>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</si>
  <si>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</si>
  <si>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</si>
  <si>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</si>
  <si>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</si>
  <si>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</si>
  <si>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</si>
  <si>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</si>
  <si>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</si>
  <si>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</si>
  <si>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</si>
  <si>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</si>
  <si>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</si>
  <si>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</si>
  <si>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</si>
  <si>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</si>
  <si>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</si>
  <si>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</si>
  <si>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</si>
  <si>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</si>
  <si>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</si>
  <si>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</si>
  <si>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</si>
  <si>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</si>
  <si>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</si>
  <si>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</si>
  <si>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</si>
  <si>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</si>
  <si>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</si>
  <si>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</si>
  <si>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</si>
  <si>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</si>
  <si>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</si>
  <si>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</si>
  <si>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</si>
  <si>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</si>
  <si>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</si>
  <si>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</si>
  <si>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</si>
  <si>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</si>
  <si>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</si>
  <si>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</si>
  <si>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</si>
  <si>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</si>
  <si>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</si>
  <si>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</si>
  <si>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</si>
  <si>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</si>
  <si>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</si>
  <si>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</si>
  <si>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</si>
  <si>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</si>
  <si>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</si>
  <si>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</si>
  <si>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</si>
  <si>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</si>
  <si>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</si>
  <si>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</si>
  <si>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</si>
  <si>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</si>
  <si>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</si>
  <si>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</si>
  <si>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</si>
  <si>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</si>
  <si>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</si>
  <si>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</si>
  <si>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</si>
  <si>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</si>
  <si>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</si>
  <si>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</si>
  <si>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</si>
  <si>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</si>
  <si>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</si>
  <si>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</si>
  <si>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</si>
  <si>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</si>
  <si>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</si>
  <si>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</si>
  <si>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</si>
  <si>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</si>
  <si>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</si>
  <si>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</si>
  <si>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</si>
  <si>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</si>
  <si>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</si>
  <si>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</si>
  <si>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</si>
  <si>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</si>
  <si>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</si>
  <si>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</si>
  <si>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</si>
  <si>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</si>
  <si>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</si>
  <si>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</si>
  <si>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</si>
  <si>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</si>
  <si>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</si>
  <si>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</si>
  <si>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</si>
  <si>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</si>
  <si>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</si>
  <si>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</si>
  <si>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</si>
  <si>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</si>
  <si>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</si>
  <si>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</si>
  <si>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</si>
  <si>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</si>
  <si>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</si>
  <si>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</si>
  <si>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</si>
  <si>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</si>
  <si>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</si>
  <si>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</si>
  <si>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</si>
  <si>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</si>
  <si>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</si>
  <si>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</si>
  <si>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</si>
  <si>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</si>
  <si>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</si>
  <si>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</si>
  <si>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</si>
  <si>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</si>
  <si>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</si>
  <si>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</si>
  <si>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</si>
  <si>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</si>
  <si>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</si>
  <si>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</si>
  <si>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</si>
  <si>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</si>
  <si>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</si>
  <si>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</si>
  <si>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</si>
  <si>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</si>
  <si>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</si>
  <si>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</si>
  <si>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</si>
  <si>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</si>
  <si>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</si>
  <si>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</si>
  <si>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</si>
  <si>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</si>
  <si>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</si>
  <si>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</si>
  <si>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</si>
  <si>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</si>
  <si>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</si>
  <si>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</si>
  <si>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</si>
  <si>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</si>
  <si>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</si>
  <si>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</si>
  <si>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</si>
  <si>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</si>
  <si>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</si>
  <si>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</si>
  <si>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</si>
  <si>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</si>
  <si>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</si>
  <si>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</si>
  <si>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</si>
  <si>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</si>
  <si>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</si>
  <si>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</si>
  <si>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</si>
  <si>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</si>
  <si>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</si>
  <si>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</si>
  <si>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</si>
  <si>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</si>
  <si>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</si>
  <si>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</si>
  <si>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</si>
  <si>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</si>
  <si>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</si>
  <si>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</si>
  <si>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</si>
  <si>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</si>
  <si>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</si>
  <si>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</si>
  <si>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</si>
  <si>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</si>
  <si>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</si>
  <si>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</si>
  <si>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</si>
  <si>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</si>
  <si>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</si>
  <si>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</si>
  <si>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</si>
  <si>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</si>
  <si>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</si>
  <si>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</si>
  <si>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</si>
  <si>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</si>
  <si>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</si>
  <si>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</si>
  <si>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</si>
  <si>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</si>
  <si>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</si>
  <si>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</si>
  <si>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</si>
  <si>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</si>
  <si>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</si>
  <si>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</si>
  <si>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</si>
  <si>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</si>
  <si>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</si>
  <si>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</si>
  <si>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</si>
  <si>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</si>
  <si>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</si>
  <si>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</si>
  <si>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</si>
  <si>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</si>
  <si>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</si>
  <si>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</si>
  <si>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</si>
  <si>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</si>
  <si>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</si>
  <si>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</si>
  <si>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</si>
  <si>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</si>
  <si>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</si>
  <si>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</si>
  <si>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</si>
  <si>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</si>
  <si>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</si>
  <si>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</si>
  <si>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</si>
  <si>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</si>
  <si>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</si>
  <si>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</si>
  <si>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</si>
  <si>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</si>
  <si>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</si>
  <si>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</si>
  <si>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</si>
  <si>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</si>
  <si>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</si>
  <si>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</si>
  <si>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</si>
  <si>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</si>
  <si>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</si>
  <si>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</si>
  <si>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</si>
  <si>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</si>
  <si>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</si>
  <si>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</si>
  <si>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</si>
  <si>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</si>
  <si>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</si>
  <si>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</si>
  <si>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</si>
  <si>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</si>
  <si>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</si>
  <si>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</si>
  <si>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</si>
  <si>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</si>
  <si>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</si>
  <si>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</si>
  <si>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</si>
  <si>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</si>
  <si>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</si>
  <si>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</si>
  <si>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</si>
  <si>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</si>
  <si>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</si>
  <si>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</si>
  <si>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</si>
  <si>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</si>
  <si>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</si>
  <si>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</si>
  <si>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</si>
  <si>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</si>
  <si>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</si>
  <si>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</si>
  <si>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</si>
  <si>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</si>
  <si>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</si>
  <si>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</si>
  <si>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</si>
  <si>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</si>
  <si>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</si>
  <si>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</si>
  <si>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</si>
  <si>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</si>
  <si>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</si>
  <si>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</si>
  <si>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</si>
  <si>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</si>
  <si>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</si>
  <si>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</si>
  <si>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</si>
  <si>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</si>
  <si>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</si>
  <si>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</si>
  <si>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</si>
  <si>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</si>
  <si>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</si>
  <si>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</si>
  <si>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</si>
  <si>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</si>
  <si>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</si>
  <si>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</si>
  <si>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</si>
  <si>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</si>
  <si>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</si>
  <si>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</si>
  <si>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</si>
  <si>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</si>
  <si>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</si>
  <si>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</si>
  <si>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</si>
  <si>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</si>
  <si>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</si>
  <si>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</si>
  <si>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</si>
  <si>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</si>
  <si>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</si>
  <si>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</si>
  <si>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</si>
  <si>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</si>
  <si>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</si>
  <si>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</si>
  <si>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</si>
  <si>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</si>
  <si>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</si>
  <si>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</si>
  <si>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</si>
  <si>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</si>
  <si>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</si>
  <si>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</si>
  <si>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</si>
  <si>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</si>
  <si>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</si>
  <si>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</si>
  <si>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</si>
  <si>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</si>
  <si>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</si>
  <si>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</si>
  <si>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</si>
  <si>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</si>
  <si>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</si>
  <si>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</si>
  <si>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</si>
  <si>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</si>
  <si>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</si>
  <si>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</si>
  <si>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</si>
  <si>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</si>
  <si>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</si>
  <si>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</si>
  <si>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</si>
  <si>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</si>
  <si>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</si>
  <si>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</si>
  <si>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</si>
  <si>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</si>
  <si>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</si>
  <si>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</si>
  <si>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</si>
  <si>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</si>
  <si>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</si>
  <si>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</si>
  <si>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</si>
  <si>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</si>
  <si>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</si>
  <si>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</si>
  <si>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</si>
  <si>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</si>
  <si>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</si>
  <si>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</si>
  <si>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</si>
  <si>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</si>
  <si>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</si>
  <si>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</si>
  <si>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</si>
  <si>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</si>
  <si>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</si>
  <si>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</si>
  <si>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</si>
  <si>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</si>
  <si>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</si>
  <si>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</si>
  <si>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</si>
  <si>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</si>
  <si>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</si>
  <si>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</si>
  <si>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</si>
  <si>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</si>
  <si>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</si>
  <si>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</si>
  <si>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</si>
  <si>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</si>
  <si>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</si>
  <si>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</si>
  <si>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</si>
  <si>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</si>
  <si>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</si>
  <si>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</si>
  <si>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</si>
  <si>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</si>
  <si>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</si>
  <si>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</si>
  <si>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</si>
  <si>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</si>
  <si>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</si>
  <si>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</si>
  <si>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</si>
  <si>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</si>
  <si>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</si>
  <si>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</si>
  <si>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</si>
  <si>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</si>
  <si>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</si>
  <si>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</si>
  <si>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</si>
  <si>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</si>
  <si>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</si>
  <si>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</si>
  <si>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</si>
  <si>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</si>
  <si>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</si>
  <si>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</si>
  <si>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</si>
  <si>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</si>
  <si>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</si>
  <si>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</si>
  <si>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</si>
  <si>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</si>
  <si>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</si>
  <si>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</si>
  <si>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</si>
  <si>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</si>
  <si>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</si>
  <si>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</si>
  <si>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</si>
  <si>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</si>
  <si>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</si>
  <si>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</si>
  <si>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</si>
  <si>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</si>
  <si>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</si>
  <si>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</si>
  <si>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</si>
  <si>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</si>
  <si>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</si>
  <si>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</si>
  <si>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</si>
  <si>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</si>
  <si>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</si>
  <si>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</si>
  <si>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</si>
  <si>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</si>
  <si>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</si>
  <si>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</si>
  <si>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</si>
  <si>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</si>
  <si>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</si>
  <si>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</si>
  <si>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</si>
  <si>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</si>
  <si>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</si>
  <si>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</si>
  <si>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</si>
  <si>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</si>
  <si>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</si>
  <si>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</si>
  <si>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</si>
  <si>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</si>
  <si>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</si>
  <si>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</si>
  <si>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</si>
  <si>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</si>
  <si>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</si>
  <si>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</si>
  <si>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</si>
  <si>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</si>
  <si>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</si>
  <si>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</si>
  <si>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</si>
  <si>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</si>
  <si>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</si>
  <si>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</si>
  <si>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</si>
  <si>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</si>
  <si>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</si>
  <si>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</si>
  <si>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</si>
  <si>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</si>
  <si>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</si>
  <si>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</si>
  <si>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</si>
  <si>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</si>
  <si>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</si>
  <si>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</si>
  <si>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</si>
  <si>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</si>
  <si>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</si>
  <si>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</si>
  <si>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</si>
  <si>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</si>
  <si>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</si>
  <si>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</si>
  <si>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</si>
  <si>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</si>
  <si>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</si>
  <si>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</si>
  <si>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</si>
  <si>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</si>
  <si>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</si>
  <si>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</si>
  <si>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</si>
  <si>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</si>
  <si>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</si>
  <si>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</si>
  <si>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</si>
  <si>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</si>
  <si>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</si>
  <si>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</si>
  <si>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</si>
  <si>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</si>
  <si>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</si>
  <si>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</si>
  <si>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</si>
  <si>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</si>
  <si>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</si>
  <si>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</si>
  <si>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</si>
  <si>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</si>
  <si>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</si>
  <si>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</si>
  <si>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</si>
  <si>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</si>
  <si>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</si>
  <si>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</si>
  <si>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</si>
  <si>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</si>
  <si>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</si>
  <si>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</si>
  <si>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</si>
  <si>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</si>
  <si>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</si>
  <si>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</si>
  <si>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</si>
  <si>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</si>
  <si>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</si>
  <si>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</si>
  <si>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</si>
  <si>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</si>
  <si>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</si>
  <si>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</si>
  <si>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</si>
  <si>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</si>
  <si>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</si>
  <si>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</si>
  <si>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</si>
  <si>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</si>
  <si>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</si>
  <si>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</si>
  <si>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</si>
  <si>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</si>
  <si>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</si>
  <si>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</si>
  <si>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</si>
  <si>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</si>
  <si>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</si>
  <si>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</si>
  <si>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</si>
  <si>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</si>
  <si>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</si>
  <si>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</si>
  <si>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</si>
  <si>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</si>
  <si>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</si>
  <si>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</si>
  <si>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</si>
  <si>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</si>
  <si>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</si>
  <si>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</si>
  <si>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</si>
  <si>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</si>
  <si>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</si>
  <si>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</si>
  <si>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</si>
  <si>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</si>
  <si>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</si>
  <si>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</si>
  <si>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</si>
  <si>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</si>
  <si>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</si>
  <si>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</si>
  <si>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</si>
  <si>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</si>
  <si>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</si>
  <si>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</si>
  <si>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</si>
  <si>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</si>
  <si>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</si>
  <si>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</si>
  <si>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</si>
  <si>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</si>
  <si>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</si>
  <si>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</si>
  <si>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</si>
  <si>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</si>
  <si>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</si>
  <si>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</si>
  <si>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</si>
  <si>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</si>
  <si>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</si>
  <si>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</si>
  <si>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</si>
  <si>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</si>
  <si>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</si>
  <si>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</si>
  <si>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</si>
  <si>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</si>
  <si>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</si>
  <si>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</si>
  <si>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</si>
  <si>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</si>
  <si>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</si>
  <si>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</si>
  <si>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</si>
  <si>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</si>
  <si>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</si>
  <si>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</si>
  <si>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Photobooks</t>
  </si>
  <si>
    <t>Indie Rock</t>
  </si>
  <si>
    <t>Standard Deviation of Goal</t>
  </si>
  <si>
    <t>IQR of Goal</t>
  </si>
  <si>
    <t>Upper Quartile of Goal</t>
  </si>
  <si>
    <t>Lower Quartile of Goal</t>
  </si>
  <si>
    <t>Standard Deviation of Pledges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</si>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</sst>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  <xf numFmtId="9" fontId="0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8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A-FD46-986A-080BC56967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A-FD46-986A-080BC56967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A-FD46-986A-080BC569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96160"/>
        <c:axId val="1807697808"/>
      </c:lineChart>
      <c:catAx>
        <c:axId val="18076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7808"/>
        <c:crosses val="autoZero"/>
        <c:auto val="1"/>
        <c:lblAlgn val="ctr"/>
        <c:lblOffset val="100"/>
        <c:noMultiLvlLbl val="0"/>
      </c:catAx>
      <c:valAx>
        <c:axId val="18076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A-EE45-ABAC-317249C230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A-EE45-ABAC-317249C230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A-FA4D-B1BF-3EAB1A25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769280"/>
        <c:axId val="1334509584"/>
      </c:lineChart>
      <c:catAx>
        <c:axId val="13347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509584"/>
        <c:crosses val="autoZero"/>
        <c:auto val="1"/>
        <c:lblAlgn val="ctr"/>
        <c:lblOffset val="100"/>
        <c:noMultiLvlLbl val="0"/>
      </c:catAx>
      <c:valAx>
        <c:axId val="13345095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4-FF45-844B-7B6F4F7C93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64-FF45-844B-7B6F4F7C93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64-FF45-844B-7B6F4F7C93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64-FF45-844B-7B6F4F7C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033120"/>
        <c:axId val="1583971968"/>
      </c:barChart>
      <c:catAx>
        <c:axId val="20500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71968"/>
        <c:crosses val="autoZero"/>
        <c:auto val="1"/>
        <c:lblAlgn val="ctr"/>
        <c:lblOffset val="100"/>
        <c:noMultiLvlLbl val="0"/>
      </c:catAx>
      <c:valAx>
        <c:axId val="15839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3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9-7F4F-857E-17773C6781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E99-7F4F-857E-17773C6781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E99-7F4F-857E-17773C6781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E99-7F4F-857E-17773C67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793696"/>
        <c:axId val="1629791344"/>
      </c:barChart>
      <c:catAx>
        <c:axId val="16297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1344"/>
        <c:crosses val="autoZero"/>
        <c:auto val="1"/>
        <c:lblAlgn val="ctr"/>
        <c:lblOffset val="100"/>
        <c:noMultiLvlLbl val="0"/>
      </c:catAx>
      <c:valAx>
        <c:axId val="16297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E-DA42-8887-4CB941D410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8E-DA42-8887-4CB941D410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8E-DA42-8887-4CB941D410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8E-DA42-8887-4CB941D4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122288"/>
        <c:axId val="1673123936"/>
      </c:lineChart>
      <c:catAx>
        <c:axId val="16731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3936"/>
        <c:crosses val="autoZero"/>
        <c:auto val="1"/>
        <c:lblAlgn val="ctr"/>
        <c:lblOffset val="100"/>
        <c:noMultiLvlLbl val="0"/>
      </c:catAx>
      <c:valAx>
        <c:axId val="16731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2A03D3-BBD5-3E42-94AF-70D32460A521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2A6EC5-768E-2C44-9C9C-FE249CC21CB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D6D177-F7C3-D646-911A-BB27F9BAEC68}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679450</xdr:colOff>
      <xdr:row>1</xdr:row>
      <xdr:rowOff>25400</xdr:rowOff>
    </xdr:from>
    <xdr:to>
      <xdr:col>13</xdr:col>
      <xdr:colOff>12700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99F1F-8908-FD4D-9BF8-B45A8687A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16</xdr:row>
      <xdr:rowOff>139700</xdr:rowOff>
    </xdr:from>
    <xdr:to>
      <xdr:col>7</xdr:col>
      <xdr:colOff>977900</xdr:colOff>
      <xdr:row>38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188704-2F3E-D642-8DA2-6DC32EBD4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EE53DC-41C8-CF4E-AF72-9823290B87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A661B3-C863-8945-85DD-048576A765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0</xdr:row>
      <xdr:rowOff>127000</xdr:rowOff>
    </xdr:from>
    <xdr:to>
      <xdr:col>14</xdr:col>
      <xdr:colOff>438150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EB6FD-4005-1847-8320-C5A953FD1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139700</xdr:rowOff>
    </xdr:from>
    <xdr:to>
      <xdr:col>13</xdr:col>
      <xdr:colOff>222250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804AF-FB4C-C34A-9486-6E3713BE7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0</xdr:row>
      <xdr:rowOff>152400</xdr:rowOff>
    </xdr:from>
    <xdr:to>
      <xdr:col>12</xdr:col>
      <xdr:colOff>355600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D7069-119A-F54D-B69B-C523A7060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787511805553" createdVersion="7" refreshedVersion="7" minRefreshableVersion="3" recordCount="4114" xr:uid="{9F9A111E-2B54-C242-9842-5FACD4A2DA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819626851851" createdVersion="7" refreshedVersion="7" minRefreshableVersion="3" recordCount="4114" xr:uid="{1C7C0BC4-DA1B-0347-B754-1595956B48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668627430554" createdVersion="7" refreshedVersion="7" minRefreshableVersion="3" recordCount="4115" xr:uid="{65DF14B9-F6E9-AD4C-B2BD-16DEE2DDEDE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949D1-0A45-4244-ABD5-AA4BC3DECCD8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DE80-8F9E-A343-AE56-332E8456CFA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93E94-0865-3A4E-B2DD-C0B2E09AC06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A6898-C32D-814A-A857-E9297F4C9F6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J541" activePane="bottomRight" state="frozen"/>
      <selection pane="topRight" activeCell="D1" sqref="D1"/>
      <selection pane="bottomLeft" activeCell="A2" sqref="A2"/>
      <selection pane="bottomRight" activeCell="A2798" sqref="A279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4" bestFit="1" customWidth="1"/>
    <col min="20" max="20" width="18.6640625" style="14" bestFit="1" customWidth="1"/>
    <col min="21" max="21" width="8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  <c r="U1" s="13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60C-18BC-CD46-999C-830BB913F2C2}">
  <dimension ref="A1:E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9902-8301-E740-BF24-D31B946D5A77}">
  <dimension ref="A1:I14"/>
  <sheetViews>
    <sheetView tabSelected="1" workbookViewId="0">
      <selection activeCell="F6" sqref="F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1" width="16" bestFit="1" customWidth="1"/>
  </cols>
  <sheetData>
    <row r="1" spans="1:9" x14ac:dyDescent="0.2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9" x14ac:dyDescent="0.2">
      <c r="A2" t="s">
        <v>8408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SUM(B2,C2,D2)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  <c r="I2" s="19"/>
    </row>
    <row r="3" spans="1:9" x14ac:dyDescent="0.2">
      <c r="A3" t="s">
        <v>8409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0">SUM(B3,C3,D3)</f>
        <v>534</v>
      </c>
      <c r="F3" s="18">
        <f t="shared" ref="F3:H14" si="1">B3/$E3</f>
        <v>0.72659176029962547</v>
      </c>
      <c r="G3" s="18">
        <f t="shared" si="1"/>
        <v>0.27340823970037453</v>
      </c>
      <c r="H3" s="18">
        <f t="shared" si="1"/>
        <v>0</v>
      </c>
      <c r="I3" s="19"/>
    </row>
    <row r="4" spans="1:9" x14ac:dyDescent="0.2">
      <c r="A4" t="s">
        <v>8410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1"/>
        <v>0.44970414201183434</v>
      </c>
      <c r="H4" s="18">
        <f t="shared" si="1"/>
        <v>0</v>
      </c>
      <c r="I4" s="19"/>
    </row>
    <row r="5" spans="1:9" x14ac:dyDescent="0.2">
      <c r="A5" t="s">
        <v>8411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1"/>
        <v>0.45833333333333331</v>
      </c>
      <c r="H5" s="18">
        <f t="shared" si="1"/>
        <v>0</v>
      </c>
      <c r="I5" s="19"/>
    </row>
    <row r="6" spans="1:9" x14ac:dyDescent="0.2">
      <c r="A6" t="s">
        <v>8412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1"/>
        <v>0.5</v>
      </c>
      <c r="H6" s="18">
        <f t="shared" si="1"/>
        <v>0</v>
      </c>
      <c r="I6" s="19"/>
    </row>
    <row r="7" spans="1:9" x14ac:dyDescent="0.2">
      <c r="A7" t="s">
        <v>8413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1"/>
        <v>0.55000000000000004</v>
      </c>
      <c r="H7" s="18">
        <f t="shared" si="1"/>
        <v>0</v>
      </c>
      <c r="I7" s="19"/>
    </row>
    <row r="8" spans="1:9" x14ac:dyDescent="0.2">
      <c r="A8" t="s">
        <v>8414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1"/>
        <v>0.8</v>
      </c>
      <c r="H8" s="18">
        <f t="shared" si="1"/>
        <v>0</v>
      </c>
      <c r="I8" s="19"/>
    </row>
    <row r="9" spans="1:9" x14ac:dyDescent="0.2">
      <c r="A9" t="s">
        <v>8415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1"/>
        <v>0.72727272727272729</v>
      </c>
      <c r="H9" s="18">
        <f t="shared" si="1"/>
        <v>0</v>
      </c>
      <c r="I9" s="19"/>
    </row>
    <row r="10" spans="1:9" x14ac:dyDescent="0.2">
      <c r="A10" t="s">
        <v>8416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1"/>
        <v>0.33333333333333331</v>
      </c>
      <c r="H10" s="18">
        <f t="shared" si="1"/>
        <v>0</v>
      </c>
      <c r="I10" s="19"/>
    </row>
    <row r="11" spans="1:9" x14ac:dyDescent="0.2">
      <c r="A11" t="s">
        <v>8417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1"/>
        <v>0.33333333333333331</v>
      </c>
      <c r="H11" s="18">
        <f t="shared" si="1"/>
        <v>0</v>
      </c>
      <c r="I11" s="19"/>
    </row>
    <row r="12" spans="1:9" x14ac:dyDescent="0.2">
      <c r="A12" t="s">
        <v>8418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1"/>
        <v>1</v>
      </c>
      <c r="H12" s="18">
        <f t="shared" si="1"/>
        <v>0</v>
      </c>
      <c r="I12" s="19"/>
    </row>
    <row r="13" spans="1:9" x14ac:dyDescent="0.2">
      <c r="A13" t="s">
        <v>8419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1"/>
        <v>0.875</v>
      </c>
      <c r="H13" s="18">
        <f t="shared" si="1"/>
        <v>0</v>
      </c>
      <c r="I13" s="19"/>
    </row>
    <row r="14" spans="1:9" x14ac:dyDescent="0.2">
      <c r="A14" t="s">
        <v>8404</v>
      </c>
      <c r="B14">
        <f>SUM(B2:B13)</f>
        <v>694</v>
      </c>
      <c r="C14">
        <f t="shared" ref="C14:D14" si="2">SUM(C2:C13)</f>
        <v>353</v>
      </c>
      <c r="D14">
        <f t="shared" si="2"/>
        <v>0</v>
      </c>
      <c r="E14">
        <f>SUM(E2:E13)</f>
        <v>1047</v>
      </c>
      <c r="F14" s="17">
        <f t="shared" si="1"/>
        <v>0.6628462273161414</v>
      </c>
      <c r="G14" s="17">
        <f t="shared" si="1"/>
        <v>0.33715377268385865</v>
      </c>
      <c r="H14" s="17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AD2E-D145-E040-A946-2C896FCCC680}">
  <dimension ref="A1:C31"/>
  <sheetViews>
    <sheetView workbookViewId="0">
      <selection activeCell="C16" sqref="C16"/>
    </sheetView>
  </sheetViews>
  <sheetFormatPr baseColWidth="10" defaultRowHeight="15" x14ac:dyDescent="0.2"/>
  <cols>
    <col min="1" max="1" width="23.83203125" bestFit="1" customWidth="1"/>
    <col min="2" max="2" width="12.5" customWidth="1"/>
    <col min="3" max="3" width="11.1640625" bestFit="1" customWidth="1"/>
  </cols>
  <sheetData>
    <row r="1" spans="1:3" x14ac:dyDescent="0.2">
      <c r="A1" s="20" t="s">
        <v>8390</v>
      </c>
      <c r="B1" s="20"/>
      <c r="C1" s="20"/>
    </row>
    <row r="2" spans="1:3" x14ac:dyDescent="0.2">
      <c r="B2" t="s">
        <v>8388</v>
      </c>
      <c r="C2" t="s">
        <v>8389</v>
      </c>
    </row>
    <row r="3" spans="1:3" x14ac:dyDescent="0.2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3" x14ac:dyDescent="0.2">
      <c r="A4" t="s">
        <v>8385</v>
      </c>
      <c r="B4" s="16">
        <f>MEDIAN('Successful US Kickstarters'!D:D)</f>
        <v>3000</v>
      </c>
      <c r="C4" s="16">
        <f>MEDIAN('Failed US Kickstarters'!D:D)</f>
        <v>5000</v>
      </c>
    </row>
    <row r="5" spans="1:3" x14ac:dyDescent="0.2">
      <c r="A5" t="s">
        <v>8393</v>
      </c>
      <c r="B5" s="16">
        <f>_xlfn.STDEV.P('Successful US Kickstarters'!D:D)</f>
        <v>7748.7537726373303</v>
      </c>
      <c r="C5" s="16">
        <f>_xlfn.STDEV.P('Failed US Kickstarters'!D:D)</f>
        <v>21967.731061515115</v>
      </c>
    </row>
    <row r="6" spans="1:3" x14ac:dyDescent="0.2">
      <c r="A6" t="s">
        <v>8395</v>
      </c>
      <c r="B6" s="16">
        <f>_xlfn.QUARTILE.EXC('Successful US Kickstarters'!D:D,3)</f>
        <v>5000</v>
      </c>
      <c r="C6" s="16">
        <f>_xlfn.QUARTILE.EXC('Failed US Kickstarters'!D:D,3)</f>
        <v>10000</v>
      </c>
    </row>
    <row r="7" spans="1:3" x14ac:dyDescent="0.2">
      <c r="A7" t="s">
        <v>8396</v>
      </c>
      <c r="B7" s="16">
        <f>_xlfn.QUARTILE.EXC('Successful US Kickstarters'!D:D,1)</f>
        <v>1500</v>
      </c>
      <c r="C7" s="16">
        <f>_xlfn.QUARTILE.EXC('Failed US Kickstarters'!D:D,1)</f>
        <v>2000</v>
      </c>
    </row>
    <row r="8" spans="1:3" x14ac:dyDescent="0.2">
      <c r="A8" t="s">
        <v>8394</v>
      </c>
      <c r="B8" s="16">
        <f>B6-B7</f>
        <v>3500</v>
      </c>
      <c r="C8" s="16">
        <f>C6-C7</f>
        <v>8000</v>
      </c>
    </row>
    <row r="9" spans="1:3" x14ac:dyDescent="0.2">
      <c r="B9" s="16"/>
      <c r="C9" s="16"/>
    </row>
    <row r="10" spans="1:3" x14ac:dyDescent="0.2">
      <c r="A10" t="s">
        <v>8386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">
      <c r="A11" t="s">
        <v>8387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">
      <c r="A12" t="s">
        <v>8397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">
      <c r="A13" t="s">
        <v>8398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3" x14ac:dyDescent="0.2">
      <c r="A14" t="s">
        <v>8399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3" x14ac:dyDescent="0.2">
      <c r="A15" t="s">
        <v>8400</v>
      </c>
      <c r="B15" s="16">
        <f>B13-B14</f>
        <v>3982.4925000000003</v>
      </c>
      <c r="C15" s="16">
        <f>C13-C14</f>
        <v>491.75</v>
      </c>
    </row>
    <row r="17" spans="1:3" x14ac:dyDescent="0.2">
      <c r="A17" s="20" t="s">
        <v>8391</v>
      </c>
      <c r="B17" s="20"/>
      <c r="C17" s="20"/>
    </row>
    <row r="18" spans="1:3" x14ac:dyDescent="0.2">
      <c r="B18" t="s">
        <v>8388</v>
      </c>
      <c r="C18" t="s">
        <v>8389</v>
      </c>
    </row>
    <row r="19" spans="1:3" x14ac:dyDescent="0.2">
      <c r="A19" t="s">
        <v>8384</v>
      </c>
      <c r="B19" s="16">
        <f>AVERAGE('PB Successful US KS'!D:D)</f>
        <v>11797.983870967742</v>
      </c>
      <c r="C19" s="16">
        <f>AVERAGE('PB Failed US KS'!D:D)</f>
        <v>19033.823529411766</v>
      </c>
    </row>
    <row r="20" spans="1:3" x14ac:dyDescent="0.2">
      <c r="A20" t="s">
        <v>8385</v>
      </c>
      <c r="B20" s="16">
        <f>MEDIAN('PB Successful US KS'!D:D)</f>
        <v>9000</v>
      </c>
      <c r="C20" s="16">
        <f>MEDIAN('PB Failed US KS'!D:D)</f>
        <v>15750</v>
      </c>
    </row>
    <row r="21" spans="1:3" x14ac:dyDescent="0.2">
      <c r="B21" s="16"/>
      <c r="C21" s="16"/>
    </row>
    <row r="22" spans="1:3" x14ac:dyDescent="0.2">
      <c r="A22" t="s">
        <v>8386</v>
      </c>
      <c r="B22" s="16">
        <f>AVERAGE('PB Successful US KS'!E:E)</f>
        <v>16550.925645161289</v>
      </c>
      <c r="C22" s="16">
        <f>AVERAGE('PB Failed US KS'!E:E)</f>
        <v>4461.6611764705876</v>
      </c>
    </row>
    <row r="23" spans="1:3" x14ac:dyDescent="0.2">
      <c r="A23" t="s">
        <v>8387</v>
      </c>
      <c r="B23" s="16">
        <f>MEDIAN('PB Successful US KS'!E:E)</f>
        <v>13281.5</v>
      </c>
      <c r="C23" s="16">
        <f>MEDIAN('PB Failed US KS'!E:E)</f>
        <v>1932.5</v>
      </c>
    </row>
    <row r="25" spans="1:3" x14ac:dyDescent="0.2">
      <c r="A25" s="20" t="s">
        <v>8392</v>
      </c>
      <c r="B25" s="20"/>
      <c r="C25" s="20"/>
    </row>
    <row r="26" spans="1:3" x14ac:dyDescent="0.2">
      <c r="B26" t="s">
        <v>8388</v>
      </c>
      <c r="C26" t="s">
        <v>8389</v>
      </c>
    </row>
    <row r="27" spans="1:3" x14ac:dyDescent="0.2">
      <c r="A27" t="s">
        <v>8384</v>
      </c>
      <c r="B27" s="16">
        <f>AVERAGE('IR Successful US KS'!D:D)</f>
        <v>4414.2280434782606</v>
      </c>
      <c r="C27" s="16">
        <f>AVERAGE('IR Failed US KS'!D:D)</f>
        <v>5289</v>
      </c>
    </row>
    <row r="28" spans="1:3" x14ac:dyDescent="0.2">
      <c r="A28" t="s">
        <v>8385</v>
      </c>
      <c r="B28" s="16">
        <f>MEDIAN('IR Successful US KS'!D:D)</f>
        <v>2500</v>
      </c>
      <c r="C28" s="16">
        <f>MEDIAN('IR Failed US KS'!D:D)</f>
        <v>3000</v>
      </c>
    </row>
    <row r="29" spans="1:3" x14ac:dyDescent="0.2">
      <c r="B29" s="16"/>
      <c r="C29" s="16"/>
    </row>
    <row r="30" spans="1:3" x14ac:dyDescent="0.2">
      <c r="A30" t="s">
        <v>8386</v>
      </c>
      <c r="B30" s="16">
        <f>AVERAGE('IR Successful US KS'!E:E)</f>
        <v>5485.891449275362</v>
      </c>
      <c r="C30" s="16">
        <f>AVERAGE('IR Failed US KS'!E:E)</f>
        <v>1023.116</v>
      </c>
    </row>
    <row r="31" spans="1:3" x14ac:dyDescent="0.2">
      <c r="A31" t="s">
        <v>8387</v>
      </c>
      <c r="B31" s="16">
        <f>MEDIAN('IR Successful US KS'!E:E)</f>
        <v>2832.4</v>
      </c>
      <c r="C31" s="16">
        <f>MEDIAN('IR Failed US KS'!E:E)</f>
        <v>202.5</v>
      </c>
    </row>
  </sheetData>
  <mergeCells count="3">
    <mergeCell ref="A1:C1"/>
    <mergeCell ref="A17:C17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FE5F-2389-E14F-8555-203A43209850}">
  <dimension ref="A1:T63"/>
  <sheetViews>
    <sheetView workbookViewId="0">
      <selection activeCell="C2" sqref="C2"/>
    </sheetView>
  </sheetViews>
  <sheetFormatPr baseColWidth="10" defaultRowHeight="15" x14ac:dyDescent="0.2"/>
  <cols>
    <col min="2" max="2" width="22.5" customWidth="1"/>
    <col min="3" max="3" width="3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t="s">
        <v>8336</v>
      </c>
      <c r="R2" t="s">
        <v>8337</v>
      </c>
      <c r="S2" s="14">
        <v>42130.865150462967</v>
      </c>
      <c r="T2" s="14">
        <v>42163.166666666672</v>
      </c>
    </row>
    <row r="3" spans="1:20" ht="64" x14ac:dyDescent="0.2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t="s">
        <v>8336</v>
      </c>
      <c r="R3" t="s">
        <v>8337</v>
      </c>
      <c r="S3" s="14">
        <v>42109.894942129627</v>
      </c>
      <c r="T3" s="14">
        <v>42141.75</v>
      </c>
    </row>
    <row r="4" spans="1:20" ht="64" x14ac:dyDescent="0.2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t="s">
        <v>8336</v>
      </c>
      <c r="R4" t="s">
        <v>8337</v>
      </c>
      <c r="S4" s="14">
        <v>42529.979108796295</v>
      </c>
      <c r="T4" s="14">
        <v>42550.979108796295</v>
      </c>
    </row>
    <row r="5" spans="1:20" ht="48" x14ac:dyDescent="0.2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t="s">
        <v>8336</v>
      </c>
      <c r="R5" t="s">
        <v>8337</v>
      </c>
      <c r="S5" s="14">
        <v>41852.665798611109</v>
      </c>
      <c r="T5" s="14">
        <v>41882.665798611109</v>
      </c>
    </row>
    <row r="6" spans="1:20" ht="64" x14ac:dyDescent="0.2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t="s">
        <v>8336</v>
      </c>
      <c r="R6" t="s">
        <v>8337</v>
      </c>
      <c r="S6" s="14">
        <v>42419.603703703702</v>
      </c>
      <c r="T6" s="14">
        <v>42449.562037037031</v>
      </c>
    </row>
    <row r="7" spans="1:20" ht="64" x14ac:dyDescent="0.2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t="s">
        <v>8336</v>
      </c>
      <c r="R7" t="s">
        <v>8337</v>
      </c>
      <c r="S7" s="14">
        <v>42409.776076388895</v>
      </c>
      <c r="T7" s="14">
        <v>42469.734409722223</v>
      </c>
    </row>
    <row r="8" spans="1:20" ht="64" x14ac:dyDescent="0.2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t="s">
        <v>8336</v>
      </c>
      <c r="R8" t="s">
        <v>8337</v>
      </c>
      <c r="S8" s="14">
        <v>42503.66474537037</v>
      </c>
      <c r="T8" s="14">
        <v>42534.249305555553</v>
      </c>
    </row>
    <row r="9" spans="1:20" ht="64" x14ac:dyDescent="0.2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t="s">
        <v>8336</v>
      </c>
      <c r="R9" t="s">
        <v>8337</v>
      </c>
      <c r="S9" s="14">
        <v>42333.619050925925</v>
      </c>
      <c r="T9" s="14">
        <v>42369.125</v>
      </c>
    </row>
    <row r="10" spans="1:20" ht="64" x14ac:dyDescent="0.2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48" x14ac:dyDescent="0.2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t="s">
        <v>8336</v>
      </c>
      <c r="R11" t="s">
        <v>8337</v>
      </c>
      <c r="S11" s="14">
        <v>42125.614895833336</v>
      </c>
      <c r="T11" s="14">
        <v>42155.614895833336</v>
      </c>
    </row>
    <row r="12" spans="1:20" ht="48" x14ac:dyDescent="0.2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t="s">
        <v>8336</v>
      </c>
      <c r="R12" t="s">
        <v>8337</v>
      </c>
      <c r="S12" s="14">
        <v>42297.748067129629</v>
      </c>
      <c r="T12" s="14">
        <v>42342.208333333328</v>
      </c>
    </row>
    <row r="13" spans="1:20" ht="64" x14ac:dyDescent="0.2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t="s">
        <v>8336</v>
      </c>
      <c r="R13" t="s">
        <v>8337</v>
      </c>
      <c r="S13" s="14">
        <v>42423.709074074075</v>
      </c>
      <c r="T13" s="14">
        <v>42453.667407407411</v>
      </c>
    </row>
    <row r="14" spans="1:20" ht="64" x14ac:dyDescent="0.2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t="s">
        <v>8336</v>
      </c>
      <c r="R14" t="s">
        <v>8337</v>
      </c>
      <c r="S14" s="14">
        <v>42761.846122685187</v>
      </c>
      <c r="T14" s="14">
        <v>42791.846122685187</v>
      </c>
    </row>
    <row r="15" spans="1:20" ht="64" x14ac:dyDescent="0.2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t="s">
        <v>8336</v>
      </c>
      <c r="R15" t="s">
        <v>8337</v>
      </c>
      <c r="S15" s="14">
        <v>42318.950173611112</v>
      </c>
      <c r="T15" s="14">
        <v>42335.041666666672</v>
      </c>
    </row>
    <row r="16" spans="1:20" ht="64" x14ac:dyDescent="0.2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t="s">
        <v>8336</v>
      </c>
      <c r="R16" t="s">
        <v>8337</v>
      </c>
      <c r="S16" s="14">
        <v>42104.840335648143</v>
      </c>
      <c r="T16" s="14">
        <v>42164.840335648143</v>
      </c>
    </row>
    <row r="17" spans="1:20" ht="64" x14ac:dyDescent="0.2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t="s">
        <v>8336</v>
      </c>
      <c r="R17" t="s">
        <v>8337</v>
      </c>
      <c r="S17" s="14">
        <v>41759.923101851848</v>
      </c>
      <c r="T17" s="14">
        <v>41789.923101851848</v>
      </c>
    </row>
    <row r="18" spans="1:20" ht="32" x14ac:dyDescent="0.2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t="s">
        <v>8336</v>
      </c>
      <c r="R18" t="s">
        <v>8337</v>
      </c>
      <c r="S18" s="14">
        <v>42247.616400462968</v>
      </c>
      <c r="T18" s="14">
        <v>42279.960416666669</v>
      </c>
    </row>
    <row r="19" spans="1:20" ht="64" x14ac:dyDescent="0.2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t="s">
        <v>8336</v>
      </c>
      <c r="R19" t="s">
        <v>8337</v>
      </c>
      <c r="S19" s="14">
        <v>42535.809490740736</v>
      </c>
      <c r="T19" s="14">
        <v>42565.809490740736</v>
      </c>
    </row>
    <row r="20" spans="1:20" ht="64" x14ac:dyDescent="0.2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t="s">
        <v>8336</v>
      </c>
      <c r="R20" t="s">
        <v>8337</v>
      </c>
      <c r="S20" s="14">
        <v>42278.662037037036</v>
      </c>
      <c r="T20" s="14">
        <v>42309.125</v>
      </c>
    </row>
    <row r="21" spans="1:20" ht="48" x14ac:dyDescent="0.2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t="s">
        <v>8336</v>
      </c>
      <c r="R21" t="s">
        <v>8337</v>
      </c>
      <c r="S21" s="14">
        <v>42633.461956018517</v>
      </c>
      <c r="T21" s="14">
        <v>42663.461956018517</v>
      </c>
    </row>
    <row r="22" spans="1:20" ht="48" x14ac:dyDescent="0.2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t="s">
        <v>8336</v>
      </c>
      <c r="R22" t="s">
        <v>8337</v>
      </c>
      <c r="S22" s="14">
        <v>42654.177187499998</v>
      </c>
      <c r="T22" s="14">
        <v>42684.218854166669</v>
      </c>
    </row>
    <row r="23" spans="1:20" ht="64" x14ac:dyDescent="0.2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t="s">
        <v>8336</v>
      </c>
      <c r="R23" t="s">
        <v>8337</v>
      </c>
      <c r="S23" s="14">
        <v>40254.450335648151</v>
      </c>
      <c r="T23" s="14">
        <v>40313.340277777781</v>
      </c>
    </row>
    <row r="24" spans="1:20" ht="48" x14ac:dyDescent="0.2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t="s">
        <v>8336</v>
      </c>
      <c r="R24" t="s">
        <v>8337</v>
      </c>
      <c r="S24" s="14">
        <v>41786.614363425928</v>
      </c>
      <c r="T24" s="14">
        <v>41817.614363425928</v>
      </c>
    </row>
    <row r="25" spans="1:20" ht="64" x14ac:dyDescent="0.2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t="s">
        <v>8336</v>
      </c>
      <c r="R25" t="s">
        <v>8337</v>
      </c>
      <c r="S25" s="14">
        <v>42296.583379629628</v>
      </c>
      <c r="T25" s="14">
        <v>42326.625046296293</v>
      </c>
    </row>
    <row r="26" spans="1:20" ht="64" x14ac:dyDescent="0.2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t="s">
        <v>8336</v>
      </c>
      <c r="R26" t="s">
        <v>8337</v>
      </c>
      <c r="S26" s="14">
        <v>42741.684479166666</v>
      </c>
      <c r="T26" s="14">
        <v>42771.684479166666</v>
      </c>
    </row>
    <row r="27" spans="1:20" ht="48" x14ac:dyDescent="0.2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t="s">
        <v>8336</v>
      </c>
      <c r="R27" t="s">
        <v>8337</v>
      </c>
      <c r="S27" s="14">
        <v>42234.597685185188</v>
      </c>
      <c r="T27" s="14">
        <v>42274.597685185188</v>
      </c>
    </row>
    <row r="28" spans="1:20" ht="64" x14ac:dyDescent="0.2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t="s">
        <v>8336</v>
      </c>
      <c r="R28" t="s">
        <v>8337</v>
      </c>
      <c r="S28" s="14">
        <v>42619.466342592597</v>
      </c>
      <c r="T28" s="14">
        <v>42649.583333333328</v>
      </c>
    </row>
    <row r="29" spans="1:20" ht="64" x14ac:dyDescent="0.2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t="s">
        <v>8336</v>
      </c>
      <c r="R29" t="s">
        <v>8337</v>
      </c>
      <c r="S29" s="14">
        <v>41948.56658564815</v>
      </c>
      <c r="T29" s="14">
        <v>41979.25</v>
      </c>
    </row>
    <row r="30" spans="1:20" ht="48" x14ac:dyDescent="0.2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t="s">
        <v>8336</v>
      </c>
      <c r="R30" t="s">
        <v>8337</v>
      </c>
      <c r="S30" s="14">
        <v>41760.8200462963</v>
      </c>
      <c r="T30" s="14">
        <v>41790.8200462963</v>
      </c>
    </row>
    <row r="31" spans="1:20" ht="64" x14ac:dyDescent="0.2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t="s">
        <v>8336</v>
      </c>
      <c r="R31" t="s">
        <v>8337</v>
      </c>
      <c r="S31" s="14">
        <v>41782.741701388892</v>
      </c>
      <c r="T31" s="14">
        <v>41810.915972222225</v>
      </c>
    </row>
    <row r="32" spans="1:20" ht="48" x14ac:dyDescent="0.2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t="s">
        <v>8336</v>
      </c>
      <c r="R32" t="s">
        <v>8337</v>
      </c>
      <c r="S32" s="14">
        <v>41955.857789351852</v>
      </c>
      <c r="T32" s="14">
        <v>41992.166666666672</v>
      </c>
    </row>
    <row r="33" spans="1:20" ht="48" x14ac:dyDescent="0.2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t="s">
        <v>8336</v>
      </c>
      <c r="R33" t="s">
        <v>8337</v>
      </c>
      <c r="S33" s="14">
        <v>42493.167719907404</v>
      </c>
      <c r="T33" s="14">
        <v>42528.167719907404</v>
      </c>
    </row>
    <row r="34" spans="1:20" ht="64" x14ac:dyDescent="0.2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t="s">
        <v>8336</v>
      </c>
      <c r="R34" t="s">
        <v>8337</v>
      </c>
      <c r="S34" s="14">
        <v>41899.830312500002</v>
      </c>
      <c r="T34" s="14">
        <v>41929.830312500002</v>
      </c>
    </row>
    <row r="35" spans="1:20" ht="64" x14ac:dyDescent="0.2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t="s">
        <v>8336</v>
      </c>
      <c r="R35" t="s">
        <v>8337</v>
      </c>
      <c r="S35" s="14">
        <v>41964.751342592594</v>
      </c>
      <c r="T35" s="14">
        <v>41996</v>
      </c>
    </row>
    <row r="36" spans="1:20" ht="64" x14ac:dyDescent="0.2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t="s">
        <v>8336</v>
      </c>
      <c r="R36" t="s">
        <v>8337</v>
      </c>
      <c r="S36" s="14">
        <v>42570.702986111108</v>
      </c>
      <c r="T36" s="14">
        <v>42600.702986111108</v>
      </c>
    </row>
    <row r="37" spans="1:20" ht="64" x14ac:dyDescent="0.2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t="s">
        <v>8336</v>
      </c>
      <c r="R37" t="s">
        <v>8337</v>
      </c>
      <c r="S37" s="14">
        <v>42339.276006944448</v>
      </c>
      <c r="T37" s="14">
        <v>42388.276006944448</v>
      </c>
    </row>
    <row r="38" spans="1:20" ht="48" x14ac:dyDescent="0.2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t="s">
        <v>8336</v>
      </c>
      <c r="R38" t="s">
        <v>8337</v>
      </c>
      <c r="S38" s="14">
        <v>42780.600532407407</v>
      </c>
      <c r="T38" s="14">
        <v>42808.558865740735</v>
      </c>
    </row>
    <row r="39" spans="1:20" ht="48" x14ac:dyDescent="0.2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t="s">
        <v>8336</v>
      </c>
      <c r="R39" t="s">
        <v>8337</v>
      </c>
      <c r="S39" s="14">
        <v>42736.732893518521</v>
      </c>
      <c r="T39" s="14">
        <v>42767</v>
      </c>
    </row>
    <row r="40" spans="1:20" ht="48" x14ac:dyDescent="0.2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64" x14ac:dyDescent="0.2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t="s">
        <v>8336</v>
      </c>
      <c r="R41" t="s">
        <v>8337</v>
      </c>
      <c r="S41" s="14">
        <v>42275.767303240747</v>
      </c>
      <c r="T41" s="14">
        <v>42300.767303240747</v>
      </c>
    </row>
    <row r="42" spans="1:20" ht="64" x14ac:dyDescent="0.2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t="s">
        <v>8336</v>
      </c>
      <c r="R42" t="s">
        <v>8337</v>
      </c>
      <c r="S42" s="14">
        <v>41941.802384259259</v>
      </c>
      <c r="T42" s="14">
        <v>41974.125</v>
      </c>
    </row>
    <row r="43" spans="1:20" ht="48" x14ac:dyDescent="0.2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t="s">
        <v>8336</v>
      </c>
      <c r="R43" t="s">
        <v>8337</v>
      </c>
      <c r="S43" s="14">
        <v>42443.00204861111</v>
      </c>
      <c r="T43" s="14">
        <v>42492.165972222225</v>
      </c>
    </row>
    <row r="44" spans="1:20" ht="64" x14ac:dyDescent="0.2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t="s">
        <v>8336</v>
      </c>
      <c r="R44" t="s">
        <v>8337</v>
      </c>
      <c r="S44" s="14">
        <v>42221.67432870371</v>
      </c>
      <c r="T44" s="14">
        <v>42251.67432870371</v>
      </c>
    </row>
    <row r="45" spans="1:20" ht="64" x14ac:dyDescent="0.2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t="s">
        <v>8336</v>
      </c>
      <c r="R45" t="s">
        <v>8337</v>
      </c>
      <c r="S45" s="14">
        <v>42484.829062500001</v>
      </c>
      <c r="T45" s="14">
        <v>42513.916666666672</v>
      </c>
    </row>
    <row r="46" spans="1:20" ht="64" x14ac:dyDescent="0.2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t="s">
        <v>8336</v>
      </c>
      <c r="R46" t="s">
        <v>8337</v>
      </c>
      <c r="S46" s="14">
        <v>42213.802199074074</v>
      </c>
      <c r="T46" s="14">
        <v>42243.802199074074</v>
      </c>
    </row>
    <row r="47" spans="1:20" ht="48" x14ac:dyDescent="0.2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t="s">
        <v>8336</v>
      </c>
      <c r="R47" t="s">
        <v>8337</v>
      </c>
      <c r="S47" s="14">
        <v>41981.782060185185</v>
      </c>
      <c r="T47" s="14">
        <v>42026.782060185185</v>
      </c>
    </row>
    <row r="48" spans="1:20" ht="64" x14ac:dyDescent="0.2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t="s">
        <v>8336</v>
      </c>
      <c r="R48" t="s">
        <v>8337</v>
      </c>
      <c r="S48" s="14">
        <v>42705.919201388882</v>
      </c>
      <c r="T48" s="14">
        <v>42738.919201388882</v>
      </c>
    </row>
    <row r="49" spans="1:20" ht="64" x14ac:dyDescent="0.2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t="s">
        <v>8336</v>
      </c>
      <c r="R49" t="s">
        <v>8337</v>
      </c>
      <c r="S49" s="14">
        <v>41939.00712962963</v>
      </c>
      <c r="T49" s="14">
        <v>41969.052083333328</v>
      </c>
    </row>
    <row r="50" spans="1:20" ht="64" x14ac:dyDescent="0.2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t="s">
        <v>8336</v>
      </c>
      <c r="R50" t="s">
        <v>8337</v>
      </c>
      <c r="S50" s="14">
        <v>42710.876967592587</v>
      </c>
      <c r="T50" s="14">
        <v>42742.875</v>
      </c>
    </row>
    <row r="51" spans="1:20" ht="48" x14ac:dyDescent="0.2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t="s">
        <v>8336</v>
      </c>
      <c r="R51" t="s">
        <v>8337</v>
      </c>
      <c r="S51" s="14">
        <v>42586.925636574073</v>
      </c>
      <c r="T51" s="14">
        <v>42609.165972222225</v>
      </c>
    </row>
    <row r="52" spans="1:20" ht="64" x14ac:dyDescent="0.2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t="s">
        <v>8336</v>
      </c>
      <c r="R52" t="s">
        <v>8337</v>
      </c>
      <c r="S52" s="14">
        <v>42690.259699074071</v>
      </c>
      <c r="T52" s="14">
        <v>42726.083333333328</v>
      </c>
    </row>
    <row r="53" spans="1:20" ht="64" x14ac:dyDescent="0.2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t="s">
        <v>8336</v>
      </c>
      <c r="R53" t="s">
        <v>8337</v>
      </c>
      <c r="S53" s="14">
        <v>42668.176701388889</v>
      </c>
      <c r="T53" s="14">
        <v>42698.083333333328</v>
      </c>
    </row>
    <row r="54" spans="1:20" ht="64" x14ac:dyDescent="0.2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t="s">
        <v>8336</v>
      </c>
      <c r="R54" t="s">
        <v>8337</v>
      </c>
      <c r="S54" s="14">
        <v>42454.836851851855</v>
      </c>
      <c r="T54" s="14">
        <v>42479.836851851855</v>
      </c>
    </row>
    <row r="55" spans="1:20" ht="32" x14ac:dyDescent="0.2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t="s">
        <v>8336</v>
      </c>
      <c r="R55" t="s">
        <v>8337</v>
      </c>
      <c r="S55" s="14">
        <v>42052.7815162037</v>
      </c>
      <c r="T55" s="14">
        <v>42082.739849537036</v>
      </c>
    </row>
    <row r="56" spans="1:20" ht="64" x14ac:dyDescent="0.2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t="s">
        <v>8336</v>
      </c>
      <c r="R56" t="s">
        <v>8337</v>
      </c>
      <c r="S56" s="14">
        <v>42252.788900462961</v>
      </c>
      <c r="T56" s="14">
        <v>42282.788900462961</v>
      </c>
    </row>
    <row r="57" spans="1:20" ht="48" x14ac:dyDescent="0.2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t="s">
        <v>8336</v>
      </c>
      <c r="R57" t="s">
        <v>8337</v>
      </c>
      <c r="S57" s="14">
        <v>42571.167465277773</v>
      </c>
      <c r="T57" s="14">
        <v>42611.167465277773</v>
      </c>
    </row>
    <row r="58" spans="1:20" ht="48" x14ac:dyDescent="0.2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t="s">
        <v>8336</v>
      </c>
      <c r="R58" t="s">
        <v>8337</v>
      </c>
      <c r="S58" s="14">
        <v>42733.827349537038</v>
      </c>
      <c r="T58" s="14">
        <v>42763.811805555553</v>
      </c>
    </row>
    <row r="59" spans="1:20" ht="64" x14ac:dyDescent="0.2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t="s">
        <v>8336</v>
      </c>
      <c r="R59" t="s">
        <v>8337</v>
      </c>
      <c r="S59" s="14">
        <v>42505.955925925926</v>
      </c>
      <c r="T59" s="14">
        <v>42565.955925925926</v>
      </c>
    </row>
    <row r="60" spans="1:20" ht="32" x14ac:dyDescent="0.2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64" x14ac:dyDescent="0.2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t="s">
        <v>8336</v>
      </c>
      <c r="R61" t="s">
        <v>8337</v>
      </c>
      <c r="S61" s="14">
        <v>42405.67260416667</v>
      </c>
      <c r="T61" s="14">
        <v>42425.67260416667</v>
      </c>
    </row>
    <row r="62" spans="1:20" ht="32" x14ac:dyDescent="0.2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t="s">
        <v>8336</v>
      </c>
      <c r="R62" t="s">
        <v>8337</v>
      </c>
      <c r="S62" s="14">
        <v>42410.982002314813</v>
      </c>
      <c r="T62" s="14">
        <v>42440.982002314813</v>
      </c>
    </row>
    <row r="63" spans="1:20" ht="64" x14ac:dyDescent="0.2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P1 O2:O6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D25A-8999-264E-9837-51F9A7217079}">
  <dimension ref="A1:T35"/>
  <sheetViews>
    <sheetView workbookViewId="0">
      <selection activeCell="B5" sqref="B5"/>
    </sheetView>
  </sheetViews>
  <sheetFormatPr baseColWidth="10" defaultRowHeight="15" x14ac:dyDescent="0.2"/>
  <cols>
    <col min="2" max="2" width="22.1640625" customWidth="1"/>
    <col min="3" max="3" width="37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t="s">
        <v>8336</v>
      </c>
      <c r="R2" t="s">
        <v>8337</v>
      </c>
      <c r="S2" s="14">
        <v>41834.980462962965</v>
      </c>
      <c r="T2" s="14">
        <v>41864.980462962965</v>
      </c>
    </row>
    <row r="3" spans="1:20" ht="48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t="s">
        <v>8336</v>
      </c>
      <c r="R3" t="s">
        <v>8337</v>
      </c>
      <c r="S3" s="14">
        <v>41824.658379629633</v>
      </c>
      <c r="T3" s="14">
        <v>41854.658379629633</v>
      </c>
    </row>
    <row r="4" spans="1:20" ht="48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t="s">
        <v>8336</v>
      </c>
      <c r="R4" t="s">
        <v>8337</v>
      </c>
      <c r="S4" s="14">
        <v>41849.560694444444</v>
      </c>
      <c r="T4" s="14">
        <v>41909.560694444444</v>
      </c>
    </row>
    <row r="5" spans="1:20" ht="48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t="s">
        <v>8336</v>
      </c>
      <c r="R5" t="s">
        <v>8337</v>
      </c>
      <c r="S5" s="14">
        <v>41987.818969907406</v>
      </c>
      <c r="T5" s="14">
        <v>42017.818969907406</v>
      </c>
    </row>
    <row r="6" spans="1:20" ht="48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t="s">
        <v>8336</v>
      </c>
      <c r="R6" t="s">
        <v>8337</v>
      </c>
      <c r="S6" s="14">
        <v>41891.780023148152</v>
      </c>
      <c r="T6" s="14">
        <v>41926.780023148152</v>
      </c>
    </row>
    <row r="7" spans="1:20" ht="4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t="s">
        <v>8336</v>
      </c>
      <c r="R7" t="s">
        <v>8337</v>
      </c>
      <c r="S7" s="14">
        <v>41978.760393518518</v>
      </c>
      <c r="T7" s="14">
        <v>42023.760393518518</v>
      </c>
    </row>
    <row r="8" spans="1:20" ht="48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t="s">
        <v>8336</v>
      </c>
      <c r="R8" t="s">
        <v>8337</v>
      </c>
      <c r="S8" s="14">
        <v>41930.218657407408</v>
      </c>
      <c r="T8" s="14">
        <v>41972.624305555553</v>
      </c>
    </row>
    <row r="9" spans="1:20" ht="48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t="s">
        <v>8336</v>
      </c>
      <c r="R9" t="s">
        <v>8337</v>
      </c>
      <c r="S9" s="14">
        <v>41891.976388888892</v>
      </c>
      <c r="T9" s="14">
        <v>41936.976388888892</v>
      </c>
    </row>
    <row r="10" spans="1:20" ht="48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48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t="s">
        <v>8336</v>
      </c>
      <c r="R11" t="s">
        <v>8337</v>
      </c>
      <c r="S11" s="14">
        <v>42585.691898148143</v>
      </c>
      <c r="T11" s="14">
        <v>42615.691898148143</v>
      </c>
    </row>
    <row r="12" spans="1:20" ht="48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t="s">
        <v>8336</v>
      </c>
      <c r="R12" t="s">
        <v>8337</v>
      </c>
      <c r="S12" s="14">
        <v>42493.600810185191</v>
      </c>
      <c r="T12" s="14">
        <v>42553.600810185191</v>
      </c>
    </row>
    <row r="13" spans="1:20" ht="48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t="s">
        <v>8336</v>
      </c>
      <c r="R13" t="s">
        <v>8337</v>
      </c>
      <c r="S13" s="14">
        <v>42597.617418981477</v>
      </c>
      <c r="T13" s="14">
        <v>42628.617418981477</v>
      </c>
    </row>
    <row r="14" spans="1:20" ht="6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t="s">
        <v>8336</v>
      </c>
      <c r="R14" t="s">
        <v>8337</v>
      </c>
      <c r="S14" s="14">
        <v>42388.575104166666</v>
      </c>
      <c r="T14" s="14">
        <v>42421.575104166666</v>
      </c>
    </row>
    <row r="15" spans="1:20" ht="48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t="s">
        <v>8336</v>
      </c>
      <c r="R15" t="s">
        <v>8337</v>
      </c>
      <c r="S15" s="14">
        <v>42115.949976851851</v>
      </c>
      <c r="T15" s="14">
        <v>42145.949976851851</v>
      </c>
    </row>
    <row r="16" spans="1:20" ht="48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t="s">
        <v>8336</v>
      </c>
      <c r="R16" t="s">
        <v>8337</v>
      </c>
      <c r="S16" s="14">
        <v>42003.655555555553</v>
      </c>
      <c r="T16" s="14">
        <v>42035.142361111109</v>
      </c>
    </row>
    <row r="17" spans="1:20" ht="48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t="s">
        <v>8336</v>
      </c>
      <c r="R17" t="s">
        <v>8337</v>
      </c>
      <c r="S17" s="14">
        <v>41897.134895833333</v>
      </c>
      <c r="T17" s="14">
        <v>41928</v>
      </c>
    </row>
    <row r="18" spans="1:20" ht="48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t="s">
        <v>8336</v>
      </c>
      <c r="R18" t="s">
        <v>8337</v>
      </c>
      <c r="S18" s="14">
        <v>42068.65552083333</v>
      </c>
      <c r="T18" s="14">
        <v>42098.613854166666</v>
      </c>
    </row>
    <row r="19" spans="1:20" ht="48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t="s">
        <v>8336</v>
      </c>
      <c r="R19" t="s">
        <v>8337</v>
      </c>
      <c r="S19" s="14">
        <v>41956.250034722223</v>
      </c>
      <c r="T19" s="14">
        <v>42016.250034722223</v>
      </c>
    </row>
    <row r="20" spans="1:20" ht="48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32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t="s">
        <v>8336</v>
      </c>
      <c r="R21" t="s">
        <v>8337</v>
      </c>
      <c r="S21" s="14">
        <v>42189.031041666662</v>
      </c>
      <c r="T21" s="14">
        <v>42226.290972222225</v>
      </c>
    </row>
    <row r="22" spans="1:20" ht="4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t="s">
        <v>8336</v>
      </c>
      <c r="R22" t="s">
        <v>8337</v>
      </c>
      <c r="S22" s="14">
        <v>42011.551180555558</v>
      </c>
      <c r="T22" s="14">
        <v>42046.551180555558</v>
      </c>
    </row>
    <row r="23" spans="1:20" ht="48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t="s">
        <v>8336</v>
      </c>
      <c r="R23" t="s">
        <v>8337</v>
      </c>
      <c r="S23" s="14">
        <v>42689.56931712963</v>
      </c>
      <c r="T23" s="14">
        <v>42719.56931712963</v>
      </c>
    </row>
    <row r="24" spans="1:20" ht="48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t="s">
        <v>8336</v>
      </c>
      <c r="R24" t="s">
        <v>8337</v>
      </c>
      <c r="S24" s="14">
        <v>42344.32677083333</v>
      </c>
      <c r="T24" s="14">
        <v>42404.32677083333</v>
      </c>
    </row>
    <row r="25" spans="1:20" ht="48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t="s">
        <v>8336</v>
      </c>
      <c r="R25" t="s">
        <v>8337</v>
      </c>
      <c r="S25" s="14">
        <v>42018.071550925932</v>
      </c>
      <c r="T25" s="14">
        <v>42049.071550925932</v>
      </c>
    </row>
    <row r="26" spans="1:20" ht="48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t="s">
        <v>8336</v>
      </c>
      <c r="R26" t="s">
        <v>8337</v>
      </c>
      <c r="S26" s="14">
        <v>42282.678287037037</v>
      </c>
      <c r="T26" s="14">
        <v>42322.719953703709</v>
      </c>
    </row>
    <row r="27" spans="1:20" ht="32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t="s">
        <v>8336</v>
      </c>
      <c r="R27" t="s">
        <v>8337</v>
      </c>
      <c r="S27" s="14">
        <v>41880.068437499998</v>
      </c>
      <c r="T27" s="14">
        <v>41910.068437499998</v>
      </c>
    </row>
    <row r="28" spans="1:20" ht="48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t="s">
        <v>8336</v>
      </c>
      <c r="R28" t="s">
        <v>8337</v>
      </c>
      <c r="S28" s="14">
        <v>42742.680902777778</v>
      </c>
      <c r="T28" s="14">
        <v>42777.680902777778</v>
      </c>
    </row>
    <row r="29" spans="1:20" ht="48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t="s">
        <v>8336</v>
      </c>
      <c r="R29" t="s">
        <v>8337</v>
      </c>
      <c r="S29" s="14">
        <v>41860.91002314815</v>
      </c>
      <c r="T29" s="14">
        <v>41872.91002314815</v>
      </c>
    </row>
    <row r="30" spans="1:20" ht="48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6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t="s">
        <v>8336</v>
      </c>
      <c r="R31" t="s">
        <v>8337</v>
      </c>
      <c r="S31" s="14">
        <v>42172.906678240746</v>
      </c>
      <c r="T31" s="14">
        <v>42186.906678240746</v>
      </c>
    </row>
    <row r="32" spans="1:20" ht="32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t="s">
        <v>8336</v>
      </c>
      <c r="R32" t="s">
        <v>8337</v>
      </c>
      <c r="S32" s="14">
        <v>42705.662118055552</v>
      </c>
      <c r="T32" s="14">
        <v>42765.290972222225</v>
      </c>
    </row>
    <row r="33" spans="1:20" ht="32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t="s">
        <v>8336</v>
      </c>
      <c r="R33" t="s">
        <v>8337</v>
      </c>
      <c r="S33" s="14">
        <v>42067.234375</v>
      </c>
      <c r="T33" s="14">
        <v>42097.192708333328</v>
      </c>
    </row>
    <row r="34" spans="1:20" ht="48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t="s">
        <v>8336</v>
      </c>
      <c r="R34" t="s">
        <v>8337</v>
      </c>
      <c r="S34" s="14">
        <v>41820.752268518518</v>
      </c>
      <c r="T34" s="14">
        <v>41850.752268518518</v>
      </c>
    </row>
    <row r="35" spans="1:20" ht="64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3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D98B-2EF2-ED4B-AB5E-474FA053F695}">
  <dimension ref="A1:T139"/>
  <sheetViews>
    <sheetView workbookViewId="0">
      <selection activeCell="G5" sqref="G5"/>
    </sheetView>
  </sheetViews>
  <sheetFormatPr baseColWidth="10" defaultRowHeight="15" x14ac:dyDescent="0.2"/>
  <cols>
    <col min="2" max="2" width="18.33203125" customWidth="1"/>
    <col min="3" max="3" width="32.33203125" customWidth="1"/>
    <col min="6" max="6" width="8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t="s">
        <v>8323</v>
      </c>
      <c r="R2" t="s">
        <v>8327</v>
      </c>
      <c r="S2" s="14">
        <v>42043.152650462958</v>
      </c>
      <c r="T2" s="14">
        <v>42073.110983796301</v>
      </c>
    </row>
    <row r="3" spans="1:20" ht="64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t="s">
        <v>8323</v>
      </c>
      <c r="R3" t="s">
        <v>8327</v>
      </c>
      <c r="S3" s="14">
        <v>41067.949212962965</v>
      </c>
      <c r="T3" s="14">
        <v>41100.991666666669</v>
      </c>
    </row>
    <row r="4" spans="1:20" ht="48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t="s">
        <v>8323</v>
      </c>
      <c r="R4" t="s">
        <v>8327</v>
      </c>
      <c r="S4" s="14">
        <v>40977.948009259257</v>
      </c>
      <c r="T4" s="14">
        <v>41007.906342592592</v>
      </c>
    </row>
    <row r="5" spans="1:20" ht="64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t="s">
        <v>8323</v>
      </c>
      <c r="R5" t="s">
        <v>8327</v>
      </c>
      <c r="S5" s="14">
        <v>41205.198321759257</v>
      </c>
      <c r="T5" s="14">
        <v>41240.5</v>
      </c>
    </row>
    <row r="6" spans="1:20" ht="64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t="s">
        <v>8323</v>
      </c>
      <c r="R6" t="s">
        <v>8327</v>
      </c>
      <c r="S6" s="14">
        <v>41099.093865740739</v>
      </c>
      <c r="T6" s="14">
        <v>41131.916666666664</v>
      </c>
    </row>
    <row r="7" spans="1:20" ht="64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t="s">
        <v>8323</v>
      </c>
      <c r="R7" t="s">
        <v>8327</v>
      </c>
      <c r="S7" s="14">
        <v>41925.906689814816</v>
      </c>
      <c r="T7" s="14">
        <v>41955.94835648148</v>
      </c>
    </row>
    <row r="8" spans="1:20" ht="80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t="s">
        <v>8323</v>
      </c>
      <c r="R8" t="s">
        <v>8327</v>
      </c>
      <c r="S8" s="14">
        <v>40299.239953703705</v>
      </c>
      <c r="T8" s="14">
        <v>40330.207638888889</v>
      </c>
    </row>
    <row r="9" spans="1:20" ht="64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t="s">
        <v>8323</v>
      </c>
      <c r="R9" t="s">
        <v>8327</v>
      </c>
      <c r="S9" s="14">
        <v>41299.793356481481</v>
      </c>
      <c r="T9" s="14">
        <v>41344.751689814817</v>
      </c>
    </row>
    <row r="10" spans="1:20" ht="64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80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t="s">
        <v>8323</v>
      </c>
      <c r="R11" t="s">
        <v>8327</v>
      </c>
      <c r="S11" s="14">
        <v>40335.798078703701</v>
      </c>
      <c r="T11" s="14">
        <v>40381.25</v>
      </c>
    </row>
    <row r="12" spans="1:20" ht="48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t="s">
        <v>8323</v>
      </c>
      <c r="R12" t="s">
        <v>8327</v>
      </c>
      <c r="S12" s="14">
        <v>40671.637511574074</v>
      </c>
      <c r="T12" s="14">
        <v>40701.637511574074</v>
      </c>
    </row>
    <row r="13" spans="1:20" ht="48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t="s">
        <v>8323</v>
      </c>
      <c r="R13" t="s">
        <v>8327</v>
      </c>
      <c r="S13" s="14">
        <v>40632.94195601852</v>
      </c>
      <c r="T13" s="14">
        <v>40649.165972222225</v>
      </c>
    </row>
    <row r="14" spans="1:20" ht="32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t="s">
        <v>8323</v>
      </c>
      <c r="R14" t="s">
        <v>8327</v>
      </c>
      <c r="S14" s="14">
        <v>40920.904895833337</v>
      </c>
      <c r="T14" s="14">
        <v>40951.904895833337</v>
      </c>
    </row>
    <row r="15" spans="1:20" ht="64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t="s">
        <v>8323</v>
      </c>
      <c r="R15" t="s">
        <v>8327</v>
      </c>
      <c r="S15" s="14">
        <v>42267.746782407412</v>
      </c>
      <c r="T15" s="14">
        <v>42297.746782407412</v>
      </c>
    </row>
    <row r="16" spans="1:20" ht="64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t="s">
        <v>8323</v>
      </c>
      <c r="R16" t="s">
        <v>8327</v>
      </c>
      <c r="S16" s="14">
        <v>40981.710243055553</v>
      </c>
      <c r="T16" s="14">
        <v>41011.710243055553</v>
      </c>
    </row>
    <row r="17" spans="1:20" ht="64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t="s">
        <v>8323</v>
      </c>
      <c r="R17" t="s">
        <v>8327</v>
      </c>
      <c r="S17" s="14">
        <v>41680.583402777782</v>
      </c>
      <c r="T17" s="14">
        <v>41702.875</v>
      </c>
    </row>
    <row r="18" spans="1:20" ht="64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t="s">
        <v>8323</v>
      </c>
      <c r="R18" t="s">
        <v>8327</v>
      </c>
      <c r="S18" s="14">
        <v>42366.192974537036</v>
      </c>
      <c r="T18" s="14">
        <v>42401.75</v>
      </c>
    </row>
    <row r="19" spans="1:20" ht="64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t="s">
        <v>8323</v>
      </c>
      <c r="R19" t="s">
        <v>8327</v>
      </c>
      <c r="S19" s="14">
        <v>42058.941736111112</v>
      </c>
      <c r="T19" s="14">
        <v>42088.90006944444</v>
      </c>
    </row>
    <row r="20" spans="1:20" ht="64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2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t="s">
        <v>8323</v>
      </c>
      <c r="R21" t="s">
        <v>8327</v>
      </c>
      <c r="S21" s="14">
        <v>41074.221562500003</v>
      </c>
      <c r="T21" s="14">
        <v>41104.221562500003</v>
      </c>
    </row>
    <row r="22" spans="1:20" ht="48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t="s">
        <v>8323</v>
      </c>
      <c r="R22" t="s">
        <v>8327</v>
      </c>
      <c r="S22" s="14">
        <v>41590.255868055552</v>
      </c>
      <c r="T22" s="14">
        <v>41620.255868055552</v>
      </c>
    </row>
    <row r="23" spans="1:20" ht="48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t="s">
        <v>8323</v>
      </c>
      <c r="R23" t="s">
        <v>8327</v>
      </c>
      <c r="S23" s="14">
        <v>40772.848749999997</v>
      </c>
      <c r="T23" s="14">
        <v>40813.207638888889</v>
      </c>
    </row>
    <row r="24" spans="1:20" ht="80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t="s">
        <v>8323</v>
      </c>
      <c r="R24" t="s">
        <v>8327</v>
      </c>
      <c r="S24" s="14">
        <v>41626.761053240742</v>
      </c>
      <c r="T24" s="14">
        <v>41654.814583333333</v>
      </c>
    </row>
    <row r="25" spans="1:20" ht="48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t="s">
        <v>8323</v>
      </c>
      <c r="R25" t="s">
        <v>8327</v>
      </c>
      <c r="S25" s="14">
        <v>41535.90148148148</v>
      </c>
      <c r="T25" s="14">
        <v>41558</v>
      </c>
    </row>
    <row r="26" spans="1:20" ht="80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t="s">
        <v>8323</v>
      </c>
      <c r="R26" t="s">
        <v>8327</v>
      </c>
      <c r="S26" s="14">
        <v>40456.954351851848</v>
      </c>
      <c r="T26" s="14">
        <v>40484.018055555556</v>
      </c>
    </row>
    <row r="27" spans="1:20" ht="32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t="s">
        <v>8323</v>
      </c>
      <c r="R27" t="s">
        <v>8327</v>
      </c>
      <c r="S27" s="14">
        <v>40960.861562500002</v>
      </c>
      <c r="T27" s="14">
        <v>40976.207638888889</v>
      </c>
    </row>
    <row r="28" spans="1:20" ht="48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t="s">
        <v>8323</v>
      </c>
      <c r="R28" t="s">
        <v>8327</v>
      </c>
      <c r="S28" s="14">
        <v>41371.648078703707</v>
      </c>
      <c r="T28" s="14">
        <v>41401.648078703707</v>
      </c>
    </row>
    <row r="29" spans="1:20" ht="48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t="s">
        <v>8323</v>
      </c>
      <c r="R29" t="s">
        <v>8327</v>
      </c>
      <c r="S29" s="14">
        <v>40687.021597222221</v>
      </c>
      <c r="T29" s="14">
        <v>40729.021597222221</v>
      </c>
    </row>
    <row r="30" spans="1:20" ht="48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48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t="s">
        <v>8323</v>
      </c>
      <c r="R31" t="s">
        <v>8327</v>
      </c>
      <c r="S31" s="14">
        <v>41037.892465277779</v>
      </c>
      <c r="T31" s="14">
        <v>41051.145833333336</v>
      </c>
    </row>
    <row r="32" spans="1:20" ht="64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t="s">
        <v>8323</v>
      </c>
      <c r="R32" t="s">
        <v>8327</v>
      </c>
      <c r="S32" s="14">
        <v>40911.809872685182</v>
      </c>
      <c r="T32" s="14">
        <v>40932.809872685182</v>
      </c>
    </row>
    <row r="33" spans="1:20" ht="64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t="s">
        <v>8323</v>
      </c>
      <c r="R33" t="s">
        <v>8327</v>
      </c>
      <c r="S33" s="14">
        <v>41879.130868055552</v>
      </c>
      <c r="T33" s="14">
        <v>41909.130868055552</v>
      </c>
    </row>
    <row r="34" spans="1:20" ht="64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t="s">
        <v>8323</v>
      </c>
      <c r="R34" t="s">
        <v>8327</v>
      </c>
      <c r="S34" s="14">
        <v>40865.867141203707</v>
      </c>
      <c r="T34" s="14">
        <v>40902.208333333336</v>
      </c>
    </row>
    <row r="35" spans="1:20" ht="64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t="s">
        <v>8323</v>
      </c>
      <c r="R35" t="s">
        <v>8327</v>
      </c>
      <c r="S35" s="14">
        <v>41773.932534722226</v>
      </c>
      <c r="T35" s="14">
        <v>41811.207638888889</v>
      </c>
    </row>
    <row r="36" spans="1:20" ht="64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t="s">
        <v>8323</v>
      </c>
      <c r="R36" t="s">
        <v>8327</v>
      </c>
      <c r="S36" s="14">
        <v>40852.889699074076</v>
      </c>
      <c r="T36" s="14">
        <v>40883.249305555553</v>
      </c>
    </row>
    <row r="37" spans="1:20" ht="64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t="s">
        <v>8323</v>
      </c>
      <c r="R37" t="s">
        <v>8327</v>
      </c>
      <c r="S37" s="14">
        <v>41059.118993055556</v>
      </c>
      <c r="T37" s="14">
        <v>41075.165972222225</v>
      </c>
    </row>
    <row r="38" spans="1:20" ht="64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t="s">
        <v>8323</v>
      </c>
      <c r="R38" t="s">
        <v>8327</v>
      </c>
      <c r="S38" s="14">
        <v>41426.259618055556</v>
      </c>
      <c r="T38" s="14">
        <v>41457.208333333336</v>
      </c>
    </row>
    <row r="39" spans="1:20" ht="64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8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64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t="s">
        <v>8323</v>
      </c>
      <c r="R41" t="s">
        <v>8327</v>
      </c>
      <c r="S41" s="14">
        <v>41004.156886574077</v>
      </c>
      <c r="T41" s="14">
        <v>41045.207638888889</v>
      </c>
    </row>
    <row r="42" spans="1:20" ht="64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t="s">
        <v>8323</v>
      </c>
      <c r="R42" t="s">
        <v>8327</v>
      </c>
      <c r="S42" s="14">
        <v>40811.120324074072</v>
      </c>
      <c r="T42" s="14">
        <v>40871.161990740737</v>
      </c>
    </row>
    <row r="43" spans="1:20" ht="64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t="s">
        <v>8323</v>
      </c>
      <c r="R43" t="s">
        <v>8327</v>
      </c>
      <c r="S43" s="14">
        <v>41034.72216435185</v>
      </c>
      <c r="T43" s="14">
        <v>41064.72216435185</v>
      </c>
    </row>
    <row r="44" spans="1:20" ht="48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t="s">
        <v>8323</v>
      </c>
      <c r="R44" t="s">
        <v>8327</v>
      </c>
      <c r="S44" s="14">
        <v>41731.833124999997</v>
      </c>
      <c r="T44" s="14">
        <v>41763.290972222225</v>
      </c>
    </row>
    <row r="45" spans="1:20" ht="64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t="s">
        <v>8323</v>
      </c>
      <c r="R45" t="s">
        <v>8327</v>
      </c>
      <c r="S45" s="14">
        <v>41075.835497685184</v>
      </c>
      <c r="T45" s="14">
        <v>41105.835497685184</v>
      </c>
    </row>
    <row r="46" spans="1:20" ht="48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t="s">
        <v>8323</v>
      </c>
      <c r="R46" t="s">
        <v>8327</v>
      </c>
      <c r="S46" s="14">
        <v>40860.67050925926</v>
      </c>
      <c r="T46" s="14">
        <v>40891.207638888889</v>
      </c>
    </row>
    <row r="47" spans="1:20" ht="64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t="s">
        <v>8323</v>
      </c>
      <c r="R47" t="s">
        <v>8327</v>
      </c>
      <c r="S47" s="14">
        <v>40764.204375000001</v>
      </c>
      <c r="T47" s="14">
        <v>40794.204375000001</v>
      </c>
    </row>
    <row r="48" spans="1:20" ht="64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2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t="s">
        <v>8323</v>
      </c>
      <c r="R49" t="s">
        <v>8327</v>
      </c>
      <c r="S49" s="14">
        <v>41453.076319444444</v>
      </c>
      <c r="T49" s="14">
        <v>41488.076319444444</v>
      </c>
    </row>
    <row r="50" spans="1:20" ht="64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64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t="s">
        <v>8323</v>
      </c>
      <c r="R51" t="s">
        <v>8327</v>
      </c>
      <c r="S51" s="14">
        <v>40555.322662037033</v>
      </c>
      <c r="T51" s="14">
        <v>40603.833333333336</v>
      </c>
    </row>
    <row r="52" spans="1:20" ht="64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8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t="s">
        <v>8323</v>
      </c>
      <c r="R53" t="s">
        <v>8327</v>
      </c>
      <c r="S53" s="14">
        <v>41205.854537037041</v>
      </c>
      <c r="T53" s="14">
        <v>41265.896203703705</v>
      </c>
    </row>
    <row r="54" spans="1:20" ht="64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t="s">
        <v>8323</v>
      </c>
      <c r="R54" t="s">
        <v>8327</v>
      </c>
      <c r="S54" s="14">
        <v>40939.02002314815</v>
      </c>
      <c r="T54" s="14">
        <v>40973.125</v>
      </c>
    </row>
    <row r="55" spans="1:20" ht="64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t="s">
        <v>8323</v>
      </c>
      <c r="R55" t="s">
        <v>8327</v>
      </c>
      <c r="S55" s="14">
        <v>40758.733483796292</v>
      </c>
      <c r="T55" s="14">
        <v>40818.733483796292</v>
      </c>
    </row>
    <row r="56" spans="1:20" ht="64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t="s">
        <v>8323</v>
      </c>
      <c r="R56" t="s">
        <v>8327</v>
      </c>
      <c r="S56" s="14">
        <v>41192.758506944447</v>
      </c>
      <c r="T56" s="14">
        <v>41208.165972222225</v>
      </c>
    </row>
    <row r="57" spans="1:20" ht="64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t="s">
        <v>8323</v>
      </c>
      <c r="R57" t="s">
        <v>8327</v>
      </c>
      <c r="S57" s="14">
        <v>40818.58489583333</v>
      </c>
      <c r="T57" s="14">
        <v>40878.626562500001</v>
      </c>
    </row>
    <row r="58" spans="1:20" ht="64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t="s">
        <v>8323</v>
      </c>
      <c r="R58" t="s">
        <v>8327</v>
      </c>
      <c r="S58" s="14">
        <v>40946.11383101852</v>
      </c>
      <c r="T58" s="14">
        <v>40976.11383101852</v>
      </c>
    </row>
    <row r="59" spans="1:20" ht="16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t="s">
        <v>8323</v>
      </c>
      <c r="R59" t="s">
        <v>8327</v>
      </c>
      <c r="S59" s="14">
        <v>42173.746342592596</v>
      </c>
      <c r="T59" s="14">
        <v>42187.152777777781</v>
      </c>
    </row>
    <row r="60" spans="1:20" ht="64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64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t="s">
        <v>8323</v>
      </c>
      <c r="R61" t="s">
        <v>8327</v>
      </c>
      <c r="S61" s="14">
        <v>40892.149467592593</v>
      </c>
      <c r="T61" s="14">
        <v>40952.149467592593</v>
      </c>
    </row>
    <row r="62" spans="1:20" ht="64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2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t="s">
        <v>8323</v>
      </c>
      <c r="R63" t="s">
        <v>8327</v>
      </c>
      <c r="S63" s="14">
        <v>41192.754942129628</v>
      </c>
      <c r="T63" s="14">
        <v>41222.7966087963</v>
      </c>
    </row>
    <row r="64" spans="1:20" ht="64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t="s">
        <v>8323</v>
      </c>
      <c r="R64" t="s">
        <v>8327</v>
      </c>
      <c r="S64" s="14">
        <v>41394.074467592596</v>
      </c>
      <c r="T64" s="14">
        <v>41425</v>
      </c>
    </row>
    <row r="65" spans="1:20" ht="48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t="s">
        <v>8323</v>
      </c>
      <c r="R65" t="s">
        <v>8327</v>
      </c>
      <c r="S65" s="14">
        <v>41951.788807870369</v>
      </c>
      <c r="T65" s="14">
        <v>41964.166666666672</v>
      </c>
    </row>
    <row r="66" spans="1:20" ht="64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t="s">
        <v>8323</v>
      </c>
      <c r="R66" t="s">
        <v>8327</v>
      </c>
      <c r="S66" s="14">
        <v>41270.21497685185</v>
      </c>
      <c r="T66" s="14">
        <v>41300.21497685185</v>
      </c>
    </row>
    <row r="67" spans="1:20" ht="64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t="s">
        <v>8323</v>
      </c>
      <c r="R67" t="s">
        <v>8327</v>
      </c>
      <c r="S67" s="14">
        <v>41934.71056712963</v>
      </c>
      <c r="T67" s="14">
        <v>41955.752233796295</v>
      </c>
    </row>
    <row r="68" spans="1:20" ht="64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t="s">
        <v>8323</v>
      </c>
      <c r="R68" t="s">
        <v>8327</v>
      </c>
      <c r="S68" s="14">
        <v>41135.175694444442</v>
      </c>
      <c r="T68" s="14">
        <v>41162.163194444445</v>
      </c>
    </row>
    <row r="69" spans="1:20" ht="48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t="s">
        <v>8323</v>
      </c>
      <c r="R69" t="s">
        <v>8327</v>
      </c>
      <c r="S69" s="14">
        <v>42160.708530092597</v>
      </c>
      <c r="T69" s="14">
        <v>42190.708530092597</v>
      </c>
    </row>
    <row r="70" spans="1:20" ht="48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64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t="s">
        <v>8323</v>
      </c>
      <c r="R71" t="s">
        <v>8327</v>
      </c>
      <c r="S71" s="14">
        <v>40703.197048611109</v>
      </c>
      <c r="T71" s="14">
        <v>40770.041666666664</v>
      </c>
    </row>
    <row r="72" spans="1:20" ht="48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2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t="s">
        <v>8323</v>
      </c>
      <c r="R73" t="s">
        <v>8327</v>
      </c>
      <c r="S73" s="14">
        <v>41870.86546296296</v>
      </c>
      <c r="T73" s="14">
        <v>41905.86546296296</v>
      </c>
    </row>
    <row r="74" spans="1:20" ht="64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t="s">
        <v>8323</v>
      </c>
      <c r="R74" t="s">
        <v>8327</v>
      </c>
      <c r="S74" s="14">
        <v>40458.815625000003</v>
      </c>
      <c r="T74" s="14">
        <v>40521.207638888889</v>
      </c>
    </row>
    <row r="75" spans="1:20" ht="48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t="s">
        <v>8323</v>
      </c>
      <c r="R75" t="s">
        <v>8327</v>
      </c>
      <c r="S75" s="14">
        <v>40564.081030092595</v>
      </c>
      <c r="T75" s="14">
        <v>40594.081030092595</v>
      </c>
    </row>
    <row r="76" spans="1:20" ht="64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t="s">
        <v>8323</v>
      </c>
      <c r="R76" t="s">
        <v>8327</v>
      </c>
      <c r="S76" s="14">
        <v>41136.777812500004</v>
      </c>
      <c r="T76" s="14">
        <v>41184.777812500004</v>
      </c>
    </row>
    <row r="77" spans="1:20" ht="64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t="s">
        <v>8323</v>
      </c>
      <c r="R77" t="s">
        <v>8327</v>
      </c>
      <c r="S77" s="14">
        <v>42290.059594907405</v>
      </c>
      <c r="T77" s="14">
        <v>42304.207638888889</v>
      </c>
    </row>
    <row r="78" spans="1:20" ht="48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t="s">
        <v>8323</v>
      </c>
      <c r="R78" t="s">
        <v>8327</v>
      </c>
      <c r="S78" s="14">
        <v>40718.839537037034</v>
      </c>
      <c r="T78" s="14">
        <v>40748.839537037034</v>
      </c>
    </row>
    <row r="79" spans="1:20" ht="48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8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2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8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t="s">
        <v>8323</v>
      </c>
      <c r="R82" t="s">
        <v>8327</v>
      </c>
      <c r="S82" s="14">
        <v>41605.868449074071</v>
      </c>
      <c r="T82" s="14">
        <v>41639.291666666664</v>
      </c>
    </row>
    <row r="83" spans="1:20" ht="64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t="s">
        <v>8323</v>
      </c>
      <c r="R83" t="s">
        <v>8327</v>
      </c>
      <c r="S83" s="14">
        <v>40850.111064814817</v>
      </c>
      <c r="T83" s="14">
        <v>40890.152731481481</v>
      </c>
    </row>
    <row r="84" spans="1:20" ht="48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t="s">
        <v>8323</v>
      </c>
      <c r="R84" t="s">
        <v>8327</v>
      </c>
      <c r="S84" s="14">
        <v>40502.815868055557</v>
      </c>
      <c r="T84" s="14">
        <v>40544.207638888889</v>
      </c>
    </row>
    <row r="85" spans="1:20" ht="64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t="s">
        <v>8323</v>
      </c>
      <c r="R85" t="s">
        <v>8327</v>
      </c>
      <c r="S85" s="14">
        <v>41834.695277777777</v>
      </c>
      <c r="T85" s="14">
        <v>41859.75</v>
      </c>
    </row>
    <row r="86" spans="1:20" ht="64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t="s">
        <v>8323</v>
      </c>
      <c r="R86" t="s">
        <v>8327</v>
      </c>
      <c r="S86" s="14">
        <v>40948.16815972222</v>
      </c>
      <c r="T86" s="14">
        <v>40978.16815972222</v>
      </c>
    </row>
    <row r="87" spans="1:20" ht="64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t="s">
        <v>8323</v>
      </c>
      <c r="R87" t="s">
        <v>8327</v>
      </c>
      <c r="S87" s="14">
        <v>41004.802465277775</v>
      </c>
      <c r="T87" s="14">
        <v>41034.802407407406</v>
      </c>
    </row>
    <row r="88" spans="1:20" ht="64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8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t="s">
        <v>8323</v>
      </c>
      <c r="R89" t="s">
        <v>8327</v>
      </c>
      <c r="S89" s="14">
        <v>41307.987696759257</v>
      </c>
      <c r="T89" s="14">
        <v>41342.987696759257</v>
      </c>
    </row>
    <row r="90" spans="1:20" ht="64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t="s">
        <v>8323</v>
      </c>
      <c r="R90" t="s">
        <v>8327</v>
      </c>
      <c r="S90" s="14">
        <v>41324.79415509259</v>
      </c>
      <c r="T90" s="14">
        <v>41354.752488425926</v>
      </c>
    </row>
    <row r="91" spans="1:20" ht="48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t="s">
        <v>8323</v>
      </c>
      <c r="R91" t="s">
        <v>8327</v>
      </c>
      <c r="S91" s="14">
        <v>41736.004502314812</v>
      </c>
      <c r="T91" s="14">
        <v>41766.004502314812</v>
      </c>
    </row>
    <row r="92" spans="1:20" ht="48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2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t="s">
        <v>8323</v>
      </c>
      <c r="R93" t="s">
        <v>8327</v>
      </c>
      <c r="S93" s="14">
        <v>41002.958634259259</v>
      </c>
      <c r="T93" s="14">
        <v>41032.958634259259</v>
      </c>
    </row>
    <row r="94" spans="1:20" ht="64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t="s">
        <v>8323</v>
      </c>
      <c r="R94" t="s">
        <v>8327</v>
      </c>
      <c r="S94" s="14">
        <v>41037.551585648151</v>
      </c>
      <c r="T94" s="14">
        <v>41067.551585648151</v>
      </c>
    </row>
    <row r="95" spans="1:20" ht="48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t="s">
        <v>8323</v>
      </c>
      <c r="R95" t="s">
        <v>8327</v>
      </c>
      <c r="S95" s="14">
        <v>41004.72619212963</v>
      </c>
      <c r="T95" s="14">
        <v>41034.72619212963</v>
      </c>
    </row>
    <row r="96" spans="1:20" ht="64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t="s">
        <v>8323</v>
      </c>
      <c r="R96" t="s">
        <v>8327</v>
      </c>
      <c r="S96" s="14">
        <v>40079.725115740745</v>
      </c>
      <c r="T96" s="14">
        <v>40156.76666666667</v>
      </c>
    </row>
    <row r="97" spans="1:20" ht="64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t="s">
        <v>8323</v>
      </c>
      <c r="R97" t="s">
        <v>8327</v>
      </c>
      <c r="S97" s="14">
        <v>40192.542233796295</v>
      </c>
      <c r="T97" s="14">
        <v>40224.208333333336</v>
      </c>
    </row>
    <row r="98" spans="1:20" ht="80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t="s">
        <v>8323</v>
      </c>
      <c r="R98" t="s">
        <v>8327</v>
      </c>
      <c r="S98" s="14">
        <v>40050.643680555557</v>
      </c>
      <c r="T98" s="14">
        <v>40082.165972222225</v>
      </c>
    </row>
    <row r="99" spans="1:20" ht="64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64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64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t="s">
        <v>8323</v>
      </c>
      <c r="R101" t="s">
        <v>8327</v>
      </c>
      <c r="S101" s="14">
        <v>40784.012696759259</v>
      </c>
      <c r="T101" s="14">
        <v>40817.125</v>
      </c>
    </row>
    <row r="102" spans="1:20" ht="64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48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48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64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48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48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64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48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64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64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48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64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48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48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2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64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48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64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64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64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48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64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64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64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48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64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64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64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64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2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64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64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64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48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64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64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64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t="s">
        <v>8323</v>
      </c>
      <c r="R138" t="s">
        <v>8327</v>
      </c>
      <c r="S138" s="14">
        <v>41226.648576388885</v>
      </c>
      <c r="T138" s="14">
        <v>41274.75</v>
      </c>
    </row>
    <row r="139" spans="1:20" ht="64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t="s">
        <v>8323</v>
      </c>
      <c r="R139" t="s">
        <v>8327</v>
      </c>
      <c r="S139" s="14">
        <v>41053.772858796299</v>
      </c>
      <c r="T139" s="14">
        <v>41083.772858796299</v>
      </c>
    </row>
  </sheetData>
  <conditionalFormatting sqref="F1:F139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139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9EF9-9BDD-D94C-9636-50D46B20E133}">
  <dimension ref="A1:T21"/>
  <sheetViews>
    <sheetView workbookViewId="0">
      <selection activeCell="C6" sqref="C6"/>
    </sheetView>
  </sheetViews>
  <sheetFormatPr baseColWidth="10" defaultRowHeight="15" x14ac:dyDescent="0.2"/>
  <cols>
    <col min="2" max="2" width="24.1640625" customWidth="1"/>
    <col min="3" max="3" width="35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t="s">
        <v>8323</v>
      </c>
      <c r="R2" t="s">
        <v>8327</v>
      </c>
      <c r="S2" s="14">
        <v>41179.32104166667</v>
      </c>
      <c r="T2" s="14">
        <v>41212.32104166667</v>
      </c>
    </row>
    <row r="3" spans="1:20" ht="48" x14ac:dyDescent="0.2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t="s">
        <v>8323</v>
      </c>
      <c r="R3" t="s">
        <v>8327</v>
      </c>
      <c r="S3" s="14">
        <v>40877.25099537037</v>
      </c>
      <c r="T3" s="14">
        <v>40922.25099537037</v>
      </c>
    </row>
    <row r="4" spans="1:20" ht="48" x14ac:dyDescent="0.2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t="s">
        <v>8323</v>
      </c>
      <c r="R4" t="s">
        <v>8327</v>
      </c>
      <c r="S4" s="14">
        <v>40759.860532407409</v>
      </c>
      <c r="T4" s="14">
        <v>40792.860532407409</v>
      </c>
    </row>
    <row r="5" spans="1:20" ht="64" x14ac:dyDescent="0.2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t="s">
        <v>8323</v>
      </c>
      <c r="R5" t="s">
        <v>8327</v>
      </c>
      <c r="S5" s="14">
        <v>42371.935590277775</v>
      </c>
      <c r="T5" s="14">
        <v>42431.935590277775</v>
      </c>
    </row>
    <row r="6" spans="1:20" ht="48" x14ac:dyDescent="0.2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t="s">
        <v>8323</v>
      </c>
      <c r="R6" t="s">
        <v>8327</v>
      </c>
      <c r="S6" s="14">
        <v>40981.802615740737</v>
      </c>
      <c r="T6" s="14">
        <v>41041.104861111111</v>
      </c>
    </row>
    <row r="7" spans="1:20" ht="48" x14ac:dyDescent="0.2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8323</v>
      </c>
      <c r="R7" t="s">
        <v>8327</v>
      </c>
      <c r="S7" s="14">
        <v>42713.941099537042</v>
      </c>
      <c r="T7" s="14">
        <v>42734.941099537042</v>
      </c>
    </row>
    <row r="8" spans="1:20" ht="64" x14ac:dyDescent="0.2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t="s">
        <v>8323</v>
      </c>
      <c r="R8" t="s">
        <v>8327</v>
      </c>
      <c r="S8" s="14">
        <v>42603.870520833334</v>
      </c>
      <c r="T8" s="14">
        <v>42628.870520833334</v>
      </c>
    </row>
    <row r="9" spans="1:20" ht="64" x14ac:dyDescent="0.2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t="s">
        <v>8323</v>
      </c>
      <c r="R9" t="s">
        <v>8327</v>
      </c>
      <c r="S9" s="14">
        <v>41026.958969907406</v>
      </c>
      <c r="T9" s="14">
        <v>41056.958969907406</v>
      </c>
    </row>
    <row r="10" spans="1:20" ht="64" x14ac:dyDescent="0.2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t="s">
        <v>8323</v>
      </c>
      <c r="R10" t="s">
        <v>8327</v>
      </c>
      <c r="S10" s="14">
        <v>40751.753298611111</v>
      </c>
      <c r="T10" s="14">
        <v>40787.25</v>
      </c>
    </row>
    <row r="11" spans="1:20" ht="48" x14ac:dyDescent="0.2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t="s">
        <v>8323</v>
      </c>
      <c r="R11" t="s">
        <v>8327</v>
      </c>
      <c r="S11" s="14">
        <v>41887.784062500003</v>
      </c>
      <c r="T11" s="14">
        <v>41917.784062500003</v>
      </c>
    </row>
    <row r="12" spans="1:20" ht="64" x14ac:dyDescent="0.2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8" x14ac:dyDescent="0.2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8" x14ac:dyDescent="0.2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t="s">
        <v>8323</v>
      </c>
      <c r="R14" t="s">
        <v>8327</v>
      </c>
      <c r="S14" s="14">
        <v>40304.20003472222</v>
      </c>
      <c r="T14" s="14">
        <v>40391.166666666664</v>
      </c>
    </row>
    <row r="15" spans="1:20" ht="48" x14ac:dyDescent="0.2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t="s">
        <v>8323</v>
      </c>
      <c r="R15" t="s">
        <v>8327</v>
      </c>
      <c r="S15" s="14">
        <v>42065.897719907407</v>
      </c>
      <c r="T15" s="14">
        <v>42095.856053240743</v>
      </c>
    </row>
    <row r="16" spans="1:20" ht="64" x14ac:dyDescent="0.2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8323</v>
      </c>
      <c r="R16" t="s">
        <v>8327</v>
      </c>
      <c r="S16" s="14">
        <v>42496.981597222228</v>
      </c>
      <c r="T16" s="14">
        <v>42526.981597222228</v>
      </c>
    </row>
    <row r="17" spans="1:20" ht="64" x14ac:dyDescent="0.2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t="s">
        <v>8323</v>
      </c>
      <c r="R17" t="s">
        <v>8327</v>
      </c>
      <c r="S17" s="14">
        <v>40431.127650462964</v>
      </c>
      <c r="T17" s="14">
        <v>40476.127650462964</v>
      </c>
    </row>
    <row r="18" spans="1:20" ht="64" x14ac:dyDescent="0.2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t="s">
        <v>8323</v>
      </c>
      <c r="R18" t="s">
        <v>8327</v>
      </c>
      <c r="S18" s="14">
        <v>42218.872986111113</v>
      </c>
      <c r="T18" s="14">
        <v>42244.166666666672</v>
      </c>
    </row>
    <row r="19" spans="1:20" ht="64" x14ac:dyDescent="0.2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t="s">
        <v>8323</v>
      </c>
      <c r="R19" t="s">
        <v>8327</v>
      </c>
      <c r="S19" s="14">
        <v>41211.688750000001</v>
      </c>
      <c r="T19" s="14">
        <v>41241.730416666665</v>
      </c>
    </row>
    <row r="20" spans="1:20" ht="64" x14ac:dyDescent="0.2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48" x14ac:dyDescent="0.2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t="s">
        <v>8323</v>
      </c>
      <c r="R21" t="s">
        <v>8327</v>
      </c>
      <c r="S21" s="14">
        <v>40646.099097222221</v>
      </c>
      <c r="T21" s="14">
        <v>40691.099097222221</v>
      </c>
    </row>
  </sheetData>
  <conditionalFormatting sqref="F1:F2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2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CB4B-9D71-D743-A296-AAC884CF1EAB}">
  <dimension ref="A1:T251"/>
  <sheetViews>
    <sheetView workbookViewId="0">
      <selection activeCell="C5" sqref="C5"/>
    </sheetView>
  </sheetViews>
  <sheetFormatPr baseColWidth="10" defaultRowHeight="15" x14ac:dyDescent="0.2"/>
  <cols>
    <col min="2" max="2" width="30.1640625" customWidth="1"/>
    <col min="3" max="3" width="30" customWidth="1"/>
    <col min="4" max="4" width="23.33203125" customWidth="1"/>
    <col min="6" max="6" width="22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4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80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64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4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64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4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8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4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4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80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4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4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8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4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64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80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80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0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4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4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4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0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0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4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4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4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4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4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4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4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4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4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4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4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4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4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4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4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2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4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4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8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4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80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4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4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4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4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4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4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4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8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80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4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64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0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4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4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4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4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4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4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4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4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6F33-B2F3-BA45-BE0C-4A379C0F3209}">
  <dimension ref="A1:T413"/>
  <sheetViews>
    <sheetView workbookViewId="0">
      <selection activeCell="F8" sqref="F8"/>
    </sheetView>
  </sheetViews>
  <sheetFormatPr baseColWidth="10" defaultRowHeight="15" x14ac:dyDescent="0.2"/>
  <cols>
    <col min="1" max="1" width="5.1640625" bestFit="1" customWidth="1"/>
    <col min="2" max="2" width="19.6640625" customWidth="1"/>
    <col min="3" max="3" width="30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6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4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4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4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4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4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8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4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4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80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4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4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4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4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4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4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4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4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4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80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4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8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4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4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4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64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4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4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64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6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4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4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4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4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4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8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4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64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4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4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4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4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4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8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4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4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4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4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4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4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8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4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4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8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4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4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4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4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4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4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4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4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4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4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4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4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4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4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4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4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4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8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4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64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4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4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4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4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4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4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4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4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4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4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4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4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4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64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4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4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4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4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4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80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80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4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4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4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4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8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4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4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80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64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4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4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4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4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E714-CF53-6C4E-AD73-D0E3232586E1}">
  <dimension ref="A1:F6"/>
  <sheetViews>
    <sheetView workbookViewId="0">
      <selection activeCell="A20" sqref="A20"/>
    </sheetView>
  </sheetViews>
  <sheetFormatPr baseColWidth="10" defaultRowHeight="15" x14ac:dyDescent="0.2"/>
  <cols>
    <col min="1" max="1" width="28.6640625" bestFit="1" customWidth="1"/>
    <col min="2" max="2" width="71.5" customWidth="1"/>
    <col min="4" max="4" width="13.6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2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19C6-22BC-3743-B45D-10B1CF72EE75}">
  <dimension ref="A1:F14"/>
  <sheetViews>
    <sheetView zoomScale="90" zoomScaleNormal="90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BAACD-5665-D84C-8042-F241280848C9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2" spans="1:6" x14ac:dyDescent="0.2">
      <c r="A2" s="10" t="s">
        <v>8359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1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1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1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1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1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1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1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1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1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1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1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1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1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1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1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1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1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1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1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1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1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1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1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1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1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1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1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1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1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1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1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1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1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1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1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1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45D9-4DF0-584D-8CD9-503EC4A2444F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Theater Outcomes by Launch Date</vt:lpstr>
      <vt:lpstr>Outcomes Based on Goals</vt:lpstr>
      <vt:lpstr>Descriptive Statistics</vt:lpstr>
      <vt:lpstr>PB Successful US KS</vt:lpstr>
      <vt:lpstr>PB Failed US KS</vt:lpstr>
      <vt:lpstr>IR Successful US KS</vt:lpstr>
      <vt:lpstr>IR Failed US KS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KS GB Box-Whisker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2021-11-19T03:57:53Z</dcterms:modified>
</cp:coreProperties>
</file>