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zianocutillo/Downloads/"/>
    </mc:Choice>
  </mc:AlternateContent>
  <xr:revisionPtr revIDLastSave="0" documentId="8_{ECBE0AB1-35FC-4445-90D5-3C409F824CE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  <c r="K11" i="1"/>
  <c r="K9" i="1"/>
  <c r="K7" i="1"/>
  <c r="K6" i="1"/>
  <c r="K4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23" i="1"/>
  <c r="E23" i="1"/>
  <c r="F39" i="1"/>
  <c r="O15" i="1"/>
  <c r="J15" i="1"/>
  <c r="I15" i="1"/>
  <c r="F3" i="1"/>
  <c r="K15" i="1" l="1"/>
  <c r="F23" i="1"/>
</calcChain>
</file>

<file path=xl/sharedStrings.xml><?xml version="1.0" encoding="utf-8"?>
<sst xmlns="http://schemas.openxmlformats.org/spreadsheetml/2006/main" count="100" uniqueCount="71">
  <si>
    <t>TICKER</t>
  </si>
  <si>
    <t>GICS</t>
  </si>
  <si>
    <t>AAPL</t>
  </si>
  <si>
    <t>BETA (5MONTH)</t>
  </si>
  <si>
    <t>FCX</t>
  </si>
  <si>
    <t>BETA-RISK</t>
  </si>
  <si>
    <t xml:space="preserve">Consumer discretionary </t>
  </si>
  <si>
    <t xml:space="preserve">Consumers staples </t>
  </si>
  <si>
    <t xml:space="preserve">Energy </t>
  </si>
  <si>
    <t xml:space="preserve">Financials </t>
  </si>
  <si>
    <t xml:space="preserve">Health care </t>
  </si>
  <si>
    <t>Industrials</t>
  </si>
  <si>
    <t>GICS SECTOR ALLOCATION</t>
  </si>
  <si>
    <t xml:space="preserve">Information technology </t>
  </si>
  <si>
    <t xml:space="preserve">Materials </t>
  </si>
  <si>
    <t xml:space="preserve">Communication services </t>
  </si>
  <si>
    <t xml:space="preserve">Utilities </t>
  </si>
  <si>
    <t>Real estate</t>
  </si>
  <si>
    <t>NET CASH</t>
  </si>
  <si>
    <t>INTL</t>
  </si>
  <si>
    <t>POSITIONS</t>
  </si>
  <si>
    <t>TOTAL</t>
  </si>
  <si>
    <t>NET EXPOSURE</t>
  </si>
  <si>
    <t>CREATE A PORTFOLIO OF 20 SECURITIES</t>
  </si>
  <si>
    <t>SELECT ONE INSTRUMENT TO HEDGE EACH SECTOR</t>
  </si>
  <si>
    <t>TABLE 1</t>
  </si>
  <si>
    <t>TABLE 2</t>
  </si>
  <si>
    <t>TABLE 3</t>
  </si>
  <si>
    <t>GICS SECTOR HEDGE</t>
  </si>
  <si>
    <t>CASH ALLOCATION</t>
  </si>
  <si>
    <t>FOR THE PURPOSES OF THIS EXERCISE, HEDGE 100% OF THE BETA-RISK IN EACH SECTOR</t>
  </si>
  <si>
    <t>CLASSIFY THEM INTO THE COLUMNS AS REFERENCED ABOVE.</t>
  </si>
  <si>
    <r>
      <rPr>
        <b/>
        <sz val="11"/>
        <color theme="1"/>
        <rFont val="Arial"/>
        <family val="2"/>
      </rPr>
      <t>TABLE 2</t>
    </r>
    <r>
      <rPr>
        <sz val="11"/>
        <color theme="1"/>
        <rFont val="Arial"/>
        <family val="2"/>
      </rPr>
      <t>: CREATE A GICS SECTOR ALLOCATION</t>
    </r>
  </si>
  <si>
    <t>CREATE TABLE 3: REPRESENTS THE HEDGES YOU ASSIGNED, WITH THE DOLLAR AMOUNTS.
- SELECT AN ETF FOR EACH SECTOR, OR ALTERNATIVELY USE A GENERIC "SPY", "TQQQ", ETC..</t>
  </si>
  <si>
    <t>IN CLASS ASSIGNMENT</t>
  </si>
  <si>
    <t xml:space="preserve">REMEMBER TO SHORT THE ETF YOU CHOOSE IN PROPORTION TO THE </t>
  </si>
  <si>
    <t>SECTOR ALLOCATION</t>
  </si>
  <si>
    <t>YOU CAN ALSO GO AN LONG AN INVERSE ETF IF YOU CHOOSE</t>
  </si>
  <si>
    <t>MSFT</t>
  </si>
  <si>
    <t>AMZN</t>
  </si>
  <si>
    <t>JPM</t>
  </si>
  <si>
    <t>V</t>
  </si>
  <si>
    <t xml:space="preserve">JNJ </t>
  </si>
  <si>
    <t>PG</t>
  </si>
  <si>
    <t xml:space="preserve">NVDA </t>
  </si>
  <si>
    <t>BAC</t>
  </si>
  <si>
    <t>GOOGL</t>
  </si>
  <si>
    <t>TSLA</t>
  </si>
  <si>
    <t>HD</t>
  </si>
  <si>
    <t>PFE</t>
  </si>
  <si>
    <t>VZ</t>
  </si>
  <si>
    <t>KO</t>
  </si>
  <si>
    <t xml:space="preserve">MA </t>
  </si>
  <si>
    <t>CSCO</t>
  </si>
  <si>
    <t>MRK</t>
  </si>
  <si>
    <t>Information Technology</t>
  </si>
  <si>
    <t>Consumer Discretionary</t>
  </si>
  <si>
    <t>Financials</t>
  </si>
  <si>
    <t>Health Care</t>
  </si>
  <si>
    <t>Consumer Staples</t>
  </si>
  <si>
    <t>Communication Services</t>
  </si>
  <si>
    <t>Energy</t>
  </si>
  <si>
    <t>PAWZ</t>
  </si>
  <si>
    <t>VDC</t>
  </si>
  <si>
    <t>TAN</t>
  </si>
  <si>
    <t>IAE</t>
  </si>
  <si>
    <t>XHE</t>
  </si>
  <si>
    <t>CIBR</t>
  </si>
  <si>
    <t>CTVA</t>
  </si>
  <si>
    <t>VOX</t>
  </si>
  <si>
    <t>BEPC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</si>
</sst>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42" fontId="2" fillId="0" borderId="0" xfId="0" applyNumberFormat="1" applyFont="1"/>
    <xf numFmtId="4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1" applyFont="1"/>
    <xf numFmtId="0" fontId="2" fillId="2" borderId="1" xfId="1" applyFont="1" applyAlignment="1">
      <alignment horizontal="center" vertical="center"/>
    </xf>
    <xf numFmtId="42" fontId="2" fillId="2" borderId="1" xfId="1" applyNumberFormat="1" applyFont="1" applyAlignment="1">
      <alignment horizontal="right" vertical="center"/>
    </xf>
    <xf numFmtId="42" fontId="2" fillId="2" borderId="1" xfId="1" applyNumberFormat="1" applyFont="1"/>
    <xf numFmtId="0" fontId="2" fillId="2" borderId="1" xfId="1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indent="2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1" xfId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left" vertical="center"/>
    </xf>
    <xf numFmtId="42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0"/>
  <sheetViews>
    <sheetView tabSelected="1" workbookViewId="0">
      <selection activeCell="A17" sqref="A17:XFD17"/>
    </sheetView>
  </sheetViews>
  <sheetFormatPr baseColWidth="10" defaultColWidth="9.1640625" defaultRowHeight="14" x14ac:dyDescent="0.15"/>
  <cols>
    <col min="1" max="1" width="12.5" style="1" bestFit="1" customWidth="1"/>
    <col min="2" max="2" width="22.6640625" style="1" bestFit="1" customWidth="1"/>
    <col min="3" max="3" width="17.33203125" style="1" bestFit="1" customWidth="1"/>
    <col min="4" max="4" width="17.33203125" style="1" customWidth="1"/>
    <col min="5" max="5" width="23.33203125" style="2" customWidth="1"/>
    <col min="6" max="6" width="21.5" style="2" bestFit="1" customWidth="1"/>
    <col min="7" max="7" width="3.6640625" style="1" customWidth="1"/>
    <col min="8" max="8" width="29.83203125" style="3" bestFit="1" customWidth="1"/>
    <col min="9" max="9" width="12.33203125" style="7" bestFit="1" customWidth="1"/>
    <col min="10" max="10" width="18" style="6" customWidth="1"/>
    <col min="11" max="11" width="20.6640625" style="1" customWidth="1"/>
    <col min="12" max="12" width="3.6640625" style="1" customWidth="1"/>
    <col min="13" max="13" width="24" style="1" bestFit="1" customWidth="1"/>
    <col min="14" max="14" width="9.83203125" style="25" bestFit="1" customWidth="1"/>
    <col min="15" max="15" width="20.5" style="1" bestFit="1" customWidth="1"/>
    <col min="16" max="16384" width="9.1640625" style="1"/>
  </cols>
  <sheetData>
    <row r="1" spans="1:16" s="16" customFormat="1" x14ac:dyDescent="0.15">
      <c r="A1" s="16" t="s">
        <v>25</v>
      </c>
      <c r="E1" s="17"/>
      <c r="F1" s="17"/>
      <c r="H1" s="16" t="s">
        <v>26</v>
      </c>
      <c r="I1" s="18"/>
      <c r="J1" s="19"/>
      <c r="M1" s="16" t="s">
        <v>27</v>
      </c>
      <c r="N1" s="22"/>
    </row>
    <row r="2" spans="1:16" x14ac:dyDescent="0.15">
      <c r="A2" s="8" t="s">
        <v>0</v>
      </c>
      <c r="B2" s="8" t="s">
        <v>1</v>
      </c>
      <c r="C2" s="8" t="s">
        <v>3</v>
      </c>
      <c r="D2" s="9" t="s">
        <v>20</v>
      </c>
      <c r="E2" s="12" t="s">
        <v>22</v>
      </c>
      <c r="F2" s="12" t="s">
        <v>5</v>
      </c>
      <c r="H2" s="8" t="s">
        <v>12</v>
      </c>
      <c r="I2" s="9" t="s">
        <v>20</v>
      </c>
      <c r="J2" s="10" t="s">
        <v>18</v>
      </c>
      <c r="K2" s="11" t="s">
        <v>5</v>
      </c>
      <c r="M2" s="8" t="s">
        <v>28</v>
      </c>
      <c r="N2" s="23" t="s">
        <v>0</v>
      </c>
      <c r="O2" s="8" t="s">
        <v>29</v>
      </c>
    </row>
    <row r="3" spans="1:16" x14ac:dyDescent="0.15">
      <c r="A3" s="1" t="s">
        <v>2</v>
      </c>
      <c r="B3" s="1" t="s">
        <v>55</v>
      </c>
      <c r="C3" s="1">
        <v>1.3</v>
      </c>
      <c r="D3" s="15">
        <v>1</v>
      </c>
      <c r="E3" s="2">
        <v>250000</v>
      </c>
      <c r="F3" s="2">
        <f>E3*C3</f>
        <v>325000</v>
      </c>
      <c r="H3" s="3" t="s">
        <v>6</v>
      </c>
      <c r="I3" s="7">
        <v>3</v>
      </c>
      <c r="J3" s="5">
        <v>750000</v>
      </c>
      <c r="K3" s="5">
        <f>SUMIF(B3:B22,"Consumer Discretionary",F3:F22)</f>
        <v>847500</v>
      </c>
      <c r="M3" s="3" t="s">
        <v>6</v>
      </c>
      <c r="N3" s="24" t="s">
        <v>62</v>
      </c>
      <c r="O3" s="5">
        <f>K3</f>
        <v>847500</v>
      </c>
      <c r="P3" s="5"/>
    </row>
    <row r="4" spans="1:16" x14ac:dyDescent="0.15">
      <c r="A4" s="1" t="s">
        <v>4</v>
      </c>
      <c r="B4" s="1" t="s">
        <v>61</v>
      </c>
      <c r="C4" s="1">
        <v>2.02</v>
      </c>
      <c r="D4" s="15">
        <v>1</v>
      </c>
      <c r="E4" s="2">
        <v>250000</v>
      </c>
      <c r="F4" s="2">
        <f t="shared" ref="F4:F22" si="0">E4*C4</f>
        <v>505000</v>
      </c>
      <c r="H4" s="3" t="s">
        <v>7</v>
      </c>
      <c r="I4" s="7">
        <v>2</v>
      </c>
      <c r="J4" s="5">
        <v>500000</v>
      </c>
      <c r="K4" s="5">
        <f>SUMIF(B3:B22,"Consumer Staples",F3:F22)</f>
        <v>212500</v>
      </c>
      <c r="M4" s="3" t="s">
        <v>7</v>
      </c>
      <c r="N4" s="24" t="s">
        <v>63</v>
      </c>
      <c r="O4" s="5">
        <f t="shared" ref="O4:O14" si="1">K4</f>
        <v>212500</v>
      </c>
      <c r="P4" s="5"/>
    </row>
    <row r="5" spans="1:16" x14ac:dyDescent="0.15">
      <c r="A5" s="1" t="s">
        <v>19</v>
      </c>
      <c r="B5" s="1" t="s">
        <v>55</v>
      </c>
      <c r="C5" s="1">
        <v>0.78</v>
      </c>
      <c r="D5" s="15">
        <v>1</v>
      </c>
      <c r="E5" s="2">
        <v>250000</v>
      </c>
      <c r="F5" s="2">
        <f t="shared" si="0"/>
        <v>195000</v>
      </c>
      <c r="H5" s="3" t="s">
        <v>8</v>
      </c>
      <c r="I5" s="7">
        <v>1</v>
      </c>
      <c r="J5" s="5">
        <v>250000</v>
      </c>
      <c r="K5" s="4">
        <v>1010000</v>
      </c>
      <c r="M5" s="3" t="s">
        <v>8</v>
      </c>
      <c r="N5" s="24" t="s">
        <v>64</v>
      </c>
      <c r="O5" s="5">
        <f t="shared" si="1"/>
        <v>1010000</v>
      </c>
      <c r="P5" s="4"/>
    </row>
    <row r="6" spans="1:16" x14ac:dyDescent="0.15">
      <c r="A6" s="1" t="s">
        <v>38</v>
      </c>
      <c r="B6" s="1" t="s">
        <v>55</v>
      </c>
      <c r="C6" s="1">
        <v>0.8</v>
      </c>
      <c r="D6" s="15">
        <v>1</v>
      </c>
      <c r="E6" s="2">
        <v>250000</v>
      </c>
      <c r="F6" s="2">
        <f t="shared" si="0"/>
        <v>200000</v>
      </c>
      <c r="H6" s="3" t="s">
        <v>9</v>
      </c>
      <c r="I6" s="7">
        <v>2</v>
      </c>
      <c r="J6" s="5">
        <v>500000</v>
      </c>
      <c r="K6" s="5">
        <f>SUMIF(B3:B22,"Energy",F3:F22)</f>
        <v>505000</v>
      </c>
      <c r="M6" s="3" t="s">
        <v>9</v>
      </c>
      <c r="N6" s="24" t="s">
        <v>65</v>
      </c>
      <c r="O6" s="5">
        <f t="shared" si="1"/>
        <v>505000</v>
      </c>
      <c r="P6" s="5"/>
    </row>
    <row r="7" spans="1:16" x14ac:dyDescent="0.15">
      <c r="A7" s="1" t="s">
        <v>39</v>
      </c>
      <c r="B7" s="1" t="s">
        <v>56</v>
      </c>
      <c r="C7" s="1">
        <v>1.1200000000000001</v>
      </c>
      <c r="D7" s="15">
        <v>1</v>
      </c>
      <c r="E7" s="2">
        <v>250000</v>
      </c>
      <c r="F7" s="2">
        <f t="shared" si="0"/>
        <v>280000</v>
      </c>
      <c r="H7" s="3" t="s">
        <v>10</v>
      </c>
      <c r="I7" s="7">
        <v>3</v>
      </c>
      <c r="J7" s="5">
        <v>750000</v>
      </c>
      <c r="K7" s="5">
        <f>SUMIF(B3:B22,"Health Care",F3:F22)</f>
        <v>410000</v>
      </c>
      <c r="M7" s="3" t="s">
        <v>10</v>
      </c>
      <c r="N7" s="24" t="s">
        <v>66</v>
      </c>
      <c r="O7" s="5">
        <f t="shared" si="1"/>
        <v>410000</v>
      </c>
      <c r="P7" s="5"/>
    </row>
    <row r="8" spans="1:16" x14ac:dyDescent="0.15">
      <c r="A8" s="1" t="s">
        <v>40</v>
      </c>
      <c r="B8" s="1" t="s">
        <v>57</v>
      </c>
      <c r="C8" s="1">
        <v>1.23</v>
      </c>
      <c r="D8" s="15">
        <v>1</v>
      </c>
      <c r="E8" s="2">
        <v>250000</v>
      </c>
      <c r="F8" s="2">
        <f t="shared" si="0"/>
        <v>307500</v>
      </c>
      <c r="H8" s="3" t="s">
        <v>11</v>
      </c>
      <c r="I8" s="7">
        <v>0</v>
      </c>
      <c r="J8" s="5">
        <v>0</v>
      </c>
      <c r="K8" s="5">
        <v>0</v>
      </c>
      <c r="M8" s="3" t="s">
        <v>11</v>
      </c>
      <c r="N8" s="24">
        <v>0</v>
      </c>
      <c r="O8" s="5">
        <f t="shared" si="1"/>
        <v>0</v>
      </c>
      <c r="P8" s="5"/>
    </row>
    <row r="9" spans="1:16" x14ac:dyDescent="0.15">
      <c r="A9" s="1" t="s">
        <v>41</v>
      </c>
      <c r="B9" s="1" t="s">
        <v>55</v>
      </c>
      <c r="C9" s="1">
        <v>0.93</v>
      </c>
      <c r="D9" s="15">
        <v>1</v>
      </c>
      <c r="E9" s="2">
        <v>250000</v>
      </c>
      <c r="F9" s="2">
        <f t="shared" si="0"/>
        <v>232500</v>
      </c>
      <c r="H9" s="3" t="s">
        <v>13</v>
      </c>
      <c r="I9" s="7">
        <v>7</v>
      </c>
      <c r="J9" s="5">
        <v>1750000</v>
      </c>
      <c r="K9" s="4">
        <f>SUMIF(B3:B22,"Information Technology",F3:F22)</f>
        <v>1832500</v>
      </c>
      <c r="M9" s="3" t="s">
        <v>13</v>
      </c>
      <c r="N9" s="24" t="s">
        <v>67</v>
      </c>
      <c r="O9" s="5">
        <f t="shared" si="1"/>
        <v>1832500</v>
      </c>
      <c r="P9" s="4"/>
    </row>
    <row r="10" spans="1:16" x14ac:dyDescent="0.15">
      <c r="A10" s="1" t="s">
        <v>42</v>
      </c>
      <c r="B10" s="1" t="s">
        <v>58</v>
      </c>
      <c r="C10" s="1">
        <v>0.6</v>
      </c>
      <c r="D10" s="15">
        <v>1</v>
      </c>
      <c r="E10" s="2">
        <v>250000</v>
      </c>
      <c r="F10" s="2">
        <f t="shared" si="0"/>
        <v>150000</v>
      </c>
      <c r="H10" s="3" t="s">
        <v>14</v>
      </c>
      <c r="I10" s="7">
        <v>0</v>
      </c>
      <c r="J10" s="5">
        <v>0</v>
      </c>
      <c r="K10" s="5">
        <v>0</v>
      </c>
      <c r="M10" s="3" t="s">
        <v>14</v>
      </c>
      <c r="N10" s="24" t="s">
        <v>68</v>
      </c>
      <c r="O10" s="5">
        <f t="shared" si="1"/>
        <v>0</v>
      </c>
      <c r="P10" s="5"/>
    </row>
    <row r="11" spans="1:16" x14ac:dyDescent="0.15">
      <c r="A11" s="1" t="s">
        <v>43</v>
      </c>
      <c r="B11" s="1" t="s">
        <v>59</v>
      </c>
      <c r="C11" s="1">
        <v>0.41</v>
      </c>
      <c r="D11" s="15">
        <v>1</v>
      </c>
      <c r="E11" s="2">
        <v>250000</v>
      </c>
      <c r="F11" s="2">
        <f t="shared" si="0"/>
        <v>102500</v>
      </c>
      <c r="H11" s="3" t="s">
        <v>15</v>
      </c>
      <c r="I11" s="7">
        <v>2</v>
      </c>
      <c r="J11" s="5">
        <v>500000</v>
      </c>
      <c r="K11" s="5">
        <f>SUMIF(B3:B22,"Communication Services",F3:F22)</f>
        <v>335000</v>
      </c>
      <c r="M11" s="3" t="s">
        <v>15</v>
      </c>
      <c r="N11" s="24" t="s">
        <v>69</v>
      </c>
      <c r="O11" s="5">
        <f t="shared" si="1"/>
        <v>335000</v>
      </c>
      <c r="P11" s="5"/>
    </row>
    <row r="12" spans="1:16" x14ac:dyDescent="0.15">
      <c r="A12" s="1" t="s">
        <v>44</v>
      </c>
      <c r="B12" s="1" t="s">
        <v>55</v>
      </c>
      <c r="C12" s="1">
        <v>1.41</v>
      </c>
      <c r="D12" s="15">
        <v>1</v>
      </c>
      <c r="E12" s="2">
        <v>250000</v>
      </c>
      <c r="F12" s="2">
        <f t="shared" si="0"/>
        <v>352500</v>
      </c>
      <c r="H12" s="3" t="s">
        <v>16</v>
      </c>
      <c r="I12" s="7">
        <v>0</v>
      </c>
      <c r="J12" s="5">
        <v>0</v>
      </c>
      <c r="K12" s="5">
        <v>0</v>
      </c>
      <c r="M12" s="3" t="s">
        <v>16</v>
      </c>
      <c r="N12" s="24" t="s">
        <v>70</v>
      </c>
      <c r="O12" s="5">
        <f t="shared" si="1"/>
        <v>0</v>
      </c>
      <c r="P12" s="5"/>
    </row>
    <row r="13" spans="1:16" ht="14.25" customHeight="1" x14ac:dyDescent="0.15">
      <c r="A13" s="1" t="s">
        <v>45</v>
      </c>
      <c r="B13" s="1" t="s">
        <v>57</v>
      </c>
      <c r="C13" s="1">
        <v>1.37</v>
      </c>
      <c r="D13" s="15">
        <v>1</v>
      </c>
      <c r="E13" s="2">
        <v>250000</v>
      </c>
      <c r="F13" s="2">
        <f t="shared" si="0"/>
        <v>342500</v>
      </c>
      <c r="H13" s="3" t="s">
        <v>17</v>
      </c>
      <c r="I13" s="7">
        <v>0</v>
      </c>
      <c r="J13" s="5">
        <v>0</v>
      </c>
      <c r="K13" s="5">
        <v>0</v>
      </c>
      <c r="M13" s="3" t="s">
        <v>17</v>
      </c>
      <c r="N13" s="24">
        <v>0</v>
      </c>
      <c r="O13" s="5">
        <f t="shared" si="1"/>
        <v>0</v>
      </c>
      <c r="P13" s="5"/>
    </row>
    <row r="14" spans="1:16" x14ac:dyDescent="0.15">
      <c r="A14" s="1" t="s">
        <v>46</v>
      </c>
      <c r="B14" s="1" t="s">
        <v>60</v>
      </c>
      <c r="C14" s="1">
        <v>0.96</v>
      </c>
      <c r="D14" s="15">
        <v>1</v>
      </c>
      <c r="E14" s="2">
        <v>250000</v>
      </c>
      <c r="F14" s="2">
        <f t="shared" si="0"/>
        <v>240000</v>
      </c>
      <c r="J14" s="5"/>
      <c r="K14" s="5"/>
      <c r="M14" s="3"/>
      <c r="N14" s="24"/>
      <c r="O14" s="5">
        <f t="shared" si="1"/>
        <v>0</v>
      </c>
      <c r="P14" s="5"/>
    </row>
    <row r="15" spans="1:16" x14ac:dyDescent="0.15">
      <c r="A15" s="1" t="s">
        <v>47</v>
      </c>
      <c r="B15" s="1" t="s">
        <v>56</v>
      </c>
      <c r="C15" s="1">
        <v>1.28</v>
      </c>
      <c r="D15" s="15">
        <v>1</v>
      </c>
      <c r="E15" s="2">
        <v>250000</v>
      </c>
      <c r="F15" s="2">
        <f t="shared" si="0"/>
        <v>320000</v>
      </c>
      <c r="H15" s="26" t="s">
        <v>21</v>
      </c>
      <c r="I15" s="18">
        <f>SUM(I3:I13)</f>
        <v>20</v>
      </c>
      <c r="J15" s="28">
        <f>SUM(J3:J13)</f>
        <v>5000000</v>
      </c>
      <c r="K15" s="28">
        <f>SUM(K3:K13)</f>
        <v>5152500</v>
      </c>
      <c r="M15" s="26" t="s">
        <v>21</v>
      </c>
      <c r="N15" s="27">
        <v>2</v>
      </c>
      <c r="O15" s="28">
        <f>SUM(O3:O13)</f>
        <v>5152500</v>
      </c>
      <c r="P15" s="5"/>
    </row>
    <row r="16" spans="1:16" ht="13" customHeight="1" x14ac:dyDescent="0.15">
      <c r="A16" s="1" t="s">
        <v>48</v>
      </c>
      <c r="B16" s="1" t="s">
        <v>56</v>
      </c>
      <c r="C16" s="1">
        <v>0.99</v>
      </c>
      <c r="D16" s="15">
        <v>1</v>
      </c>
      <c r="E16" s="2">
        <v>250000</v>
      </c>
      <c r="F16" s="2">
        <f t="shared" si="0"/>
        <v>247500</v>
      </c>
    </row>
    <row r="17" spans="1:8" ht="39.75" customHeight="1" x14ac:dyDescent="0.15">
      <c r="A17" s="1" t="s">
        <v>49</v>
      </c>
      <c r="B17" s="1" t="s">
        <v>58</v>
      </c>
      <c r="C17" s="1">
        <v>0.62</v>
      </c>
      <c r="D17" s="15">
        <v>1</v>
      </c>
      <c r="E17" s="2">
        <v>250000</v>
      </c>
      <c r="F17" s="2">
        <f t="shared" si="0"/>
        <v>155000</v>
      </c>
      <c r="H17" s="3" t="s">
        <v>35</v>
      </c>
    </row>
    <row r="18" spans="1:8" x14ac:dyDescent="0.15">
      <c r="A18" s="1" t="s">
        <v>50</v>
      </c>
      <c r="B18" s="1" t="s">
        <v>60</v>
      </c>
      <c r="C18" s="1">
        <v>0.38</v>
      </c>
      <c r="D18" s="15">
        <v>1</v>
      </c>
      <c r="E18" s="2">
        <v>250000</v>
      </c>
      <c r="F18" s="2">
        <f t="shared" si="0"/>
        <v>95000</v>
      </c>
      <c r="H18" s="3" t="s">
        <v>36</v>
      </c>
    </row>
    <row r="19" spans="1:8" x14ac:dyDescent="0.15">
      <c r="A19" s="1" t="s">
        <v>51</v>
      </c>
      <c r="B19" s="1" t="s">
        <v>59</v>
      </c>
      <c r="C19" s="1">
        <v>0.44</v>
      </c>
      <c r="D19" s="15">
        <v>1</v>
      </c>
      <c r="E19" s="2">
        <v>250000</v>
      </c>
      <c r="F19" s="2">
        <f t="shared" si="0"/>
        <v>110000</v>
      </c>
    </row>
    <row r="20" spans="1:8" x14ac:dyDescent="0.15">
      <c r="A20" s="1" t="s">
        <v>52</v>
      </c>
      <c r="B20" s="1" t="s">
        <v>55</v>
      </c>
      <c r="C20" s="1">
        <v>1.1200000000000001</v>
      </c>
      <c r="D20" s="15">
        <v>1</v>
      </c>
      <c r="E20" s="2">
        <v>250000</v>
      </c>
      <c r="F20" s="2">
        <f t="shared" si="0"/>
        <v>280000</v>
      </c>
    </row>
    <row r="21" spans="1:8" x14ac:dyDescent="0.15">
      <c r="A21" s="1" t="s">
        <v>53</v>
      </c>
      <c r="B21" s="1" t="s">
        <v>55</v>
      </c>
      <c r="C21" s="1">
        <v>0.99</v>
      </c>
      <c r="D21" s="15">
        <v>1</v>
      </c>
      <c r="E21" s="2">
        <v>250000</v>
      </c>
      <c r="F21" s="2">
        <f t="shared" si="0"/>
        <v>247500</v>
      </c>
      <c r="H21" s="26" t="s">
        <v>37</v>
      </c>
    </row>
    <row r="22" spans="1:8" x14ac:dyDescent="0.15">
      <c r="A22" s="1" t="s">
        <v>54</v>
      </c>
      <c r="B22" s="1" t="s">
        <v>58</v>
      </c>
      <c r="C22" s="1">
        <v>0.42</v>
      </c>
      <c r="D22" s="15">
        <v>1</v>
      </c>
      <c r="E22" s="2">
        <v>250000</v>
      </c>
      <c r="F22" s="2">
        <f t="shared" si="0"/>
        <v>105000</v>
      </c>
    </row>
    <row r="23" spans="1:8" x14ac:dyDescent="0.15">
      <c r="A23" s="16" t="s">
        <v>21</v>
      </c>
      <c r="B23" s="16"/>
      <c r="C23" s="16"/>
      <c r="D23" s="18">
        <f>SUM(D3:D22)</f>
        <v>20</v>
      </c>
      <c r="E23" s="16">
        <f>SUM(E3:E22)</f>
        <v>5000000</v>
      </c>
      <c r="F23" s="16">
        <f>SUM(F3:F22)</f>
        <v>4792500</v>
      </c>
    </row>
    <row r="24" spans="1:8" x14ac:dyDescent="0.15">
      <c r="E24" s="1"/>
      <c r="F24" s="1"/>
    </row>
    <row r="25" spans="1:8" x14ac:dyDescent="0.15">
      <c r="E25" s="1"/>
      <c r="F25" s="1"/>
    </row>
    <row r="26" spans="1:8" x14ac:dyDescent="0.15">
      <c r="E26" s="1"/>
      <c r="F26" s="1"/>
    </row>
    <row r="27" spans="1:8" x14ac:dyDescent="0.15">
      <c r="E27" s="1"/>
      <c r="F27" s="1"/>
    </row>
    <row r="28" spans="1:8" x14ac:dyDescent="0.15">
      <c r="E28" s="1"/>
      <c r="F28" s="1"/>
    </row>
    <row r="29" spans="1:8" x14ac:dyDescent="0.15">
      <c r="E29" s="1"/>
      <c r="F29" s="1"/>
    </row>
    <row r="30" spans="1:8" x14ac:dyDescent="0.15">
      <c r="E30" s="1"/>
      <c r="F30" s="1"/>
    </row>
    <row r="31" spans="1:8" x14ac:dyDescent="0.15">
      <c r="E31" s="1"/>
      <c r="F31" s="1"/>
    </row>
    <row r="32" spans="1:8" x14ac:dyDescent="0.15">
      <c r="E32" s="1"/>
      <c r="F32" s="1"/>
    </row>
    <row r="33" spans="1:6" x14ac:dyDescent="0.15">
      <c r="E33" s="1"/>
      <c r="F33" s="1"/>
    </row>
    <row r="34" spans="1:6" x14ac:dyDescent="0.15">
      <c r="E34" s="1"/>
      <c r="F34" s="1"/>
    </row>
    <row r="35" spans="1:6" x14ac:dyDescent="0.15">
      <c r="E35" s="1"/>
      <c r="F35" s="1"/>
    </row>
    <row r="36" spans="1:6" x14ac:dyDescent="0.15">
      <c r="E36" s="1"/>
      <c r="F36" s="1"/>
    </row>
    <row r="37" spans="1:6" x14ac:dyDescent="0.15">
      <c r="E37" s="1"/>
      <c r="F37" s="1"/>
    </row>
    <row r="38" spans="1:6" x14ac:dyDescent="0.15">
      <c r="E38" s="1"/>
      <c r="F38" s="1"/>
    </row>
    <row r="39" spans="1:6" x14ac:dyDescent="0.15">
      <c r="A39" s="1" t="s">
        <v>34</v>
      </c>
      <c r="F39" s="21">
        <f ca="1">TODAY()</f>
        <v>45024</v>
      </c>
    </row>
    <row r="40" spans="1:6" x14ac:dyDescent="0.15">
      <c r="A40" s="20">
        <v>1</v>
      </c>
      <c r="B40" s="1" t="s">
        <v>23</v>
      </c>
    </row>
    <row r="41" spans="1:6" x14ac:dyDescent="0.15">
      <c r="A41" s="20">
        <v>2</v>
      </c>
      <c r="B41" s="13" t="s">
        <v>31</v>
      </c>
    </row>
    <row r="42" spans="1:6" x14ac:dyDescent="0.15">
      <c r="A42" s="20">
        <v>3</v>
      </c>
      <c r="B42" s="13" t="s">
        <v>32</v>
      </c>
    </row>
    <row r="43" spans="1:6" x14ac:dyDescent="0.15">
      <c r="A43" s="20">
        <v>4</v>
      </c>
      <c r="B43" s="14" t="s">
        <v>24</v>
      </c>
    </row>
    <row r="44" spans="1:6" x14ac:dyDescent="0.15">
      <c r="A44" s="20">
        <v>5</v>
      </c>
      <c r="B44" s="29" t="s">
        <v>33</v>
      </c>
      <c r="C44" s="29"/>
      <c r="D44" s="29"/>
      <c r="E44" s="29"/>
      <c r="F44" s="29"/>
    </row>
    <row r="45" spans="1:6" x14ac:dyDescent="0.15">
      <c r="A45" s="20"/>
      <c r="B45" s="29"/>
      <c r="C45" s="29"/>
      <c r="D45" s="29"/>
      <c r="E45" s="29"/>
      <c r="F45" s="29"/>
    </row>
    <row r="46" spans="1:6" x14ac:dyDescent="0.15">
      <c r="A46" s="20"/>
      <c r="B46" s="29"/>
      <c r="C46" s="29"/>
      <c r="D46" s="29"/>
      <c r="E46" s="29"/>
      <c r="F46" s="29"/>
    </row>
    <row r="47" spans="1:6" x14ac:dyDescent="0.15">
      <c r="A47" s="20">
        <v>6</v>
      </c>
      <c r="B47" s="29" t="s">
        <v>30</v>
      </c>
      <c r="C47" s="29"/>
      <c r="D47" s="29"/>
      <c r="E47" s="29"/>
      <c r="F47" s="29"/>
    </row>
    <row r="48" spans="1:6" x14ac:dyDescent="0.15">
      <c r="B48" s="29"/>
      <c r="C48" s="29"/>
      <c r="D48" s="29"/>
      <c r="E48" s="29"/>
      <c r="F48" s="29"/>
    </row>
    <row r="49" spans="5:6" x14ac:dyDescent="0.15">
      <c r="E49" s="1"/>
      <c r="F49" s="1"/>
    </row>
    <row r="50" spans="5:6" x14ac:dyDescent="0.15">
      <c r="E50" s="1"/>
      <c r="F50" s="1"/>
    </row>
    <row r="51" spans="5:6" x14ac:dyDescent="0.15">
      <c r="E51" s="1"/>
      <c r="F51" s="1"/>
    </row>
    <row r="52" spans="5:6" x14ac:dyDescent="0.15">
      <c r="E52" s="1"/>
      <c r="F52" s="1"/>
    </row>
    <row r="53" spans="5:6" x14ac:dyDescent="0.15">
      <c r="E53" s="1"/>
      <c r="F53" s="1"/>
    </row>
    <row r="54" spans="5:6" x14ac:dyDescent="0.15">
      <c r="E54" s="1"/>
      <c r="F54" s="1"/>
    </row>
    <row r="55" spans="5:6" x14ac:dyDescent="0.15">
      <c r="E55" s="1"/>
      <c r="F55" s="1"/>
    </row>
    <row r="56" spans="5:6" x14ac:dyDescent="0.15">
      <c r="E56" s="1"/>
      <c r="F56" s="1"/>
    </row>
    <row r="57" spans="5:6" x14ac:dyDescent="0.15">
      <c r="E57" s="1"/>
      <c r="F57" s="1"/>
    </row>
    <row r="58" spans="5:6" x14ac:dyDescent="0.15">
      <c r="E58" s="1"/>
      <c r="F58" s="1"/>
    </row>
    <row r="59" spans="5:6" x14ac:dyDescent="0.15">
      <c r="E59" s="1"/>
      <c r="F59" s="1"/>
    </row>
    <row r="60" spans="5:6" x14ac:dyDescent="0.15">
      <c r="E60" s="1"/>
      <c r="F60" s="1"/>
    </row>
    <row r="61" spans="5:6" x14ac:dyDescent="0.15">
      <c r="E61" s="1"/>
      <c r="F61" s="1"/>
    </row>
    <row r="62" spans="5:6" x14ac:dyDescent="0.15">
      <c r="E62" s="1"/>
      <c r="F62" s="1"/>
    </row>
    <row r="63" spans="5:6" x14ac:dyDescent="0.15">
      <c r="E63" s="1"/>
      <c r="F63" s="1"/>
    </row>
    <row r="64" spans="5:6" x14ac:dyDescent="0.15">
      <c r="E64" s="1"/>
      <c r="F64" s="1"/>
    </row>
    <row r="65" spans="5:6" x14ac:dyDescent="0.15">
      <c r="E65" s="1"/>
      <c r="F65" s="1"/>
    </row>
    <row r="66" spans="5:6" x14ac:dyDescent="0.15">
      <c r="E66" s="1"/>
      <c r="F66" s="1"/>
    </row>
    <row r="67" spans="5:6" x14ac:dyDescent="0.15">
      <c r="E67" s="1"/>
      <c r="F67" s="1"/>
    </row>
    <row r="68" spans="5:6" x14ac:dyDescent="0.15">
      <c r="E68" s="1"/>
      <c r="F68" s="1"/>
    </row>
    <row r="69" spans="5:6" x14ac:dyDescent="0.15">
      <c r="E69" s="1"/>
      <c r="F69" s="1"/>
    </row>
    <row r="70" spans="5:6" x14ac:dyDescent="0.15">
      <c r="E70" s="1"/>
      <c r="F70" s="1"/>
    </row>
    <row r="71" spans="5:6" x14ac:dyDescent="0.15">
      <c r="E71" s="1"/>
      <c r="F71" s="1"/>
    </row>
    <row r="72" spans="5:6" x14ac:dyDescent="0.15">
      <c r="E72" s="1"/>
      <c r="F72" s="1"/>
    </row>
    <row r="73" spans="5:6" x14ac:dyDescent="0.15">
      <c r="E73" s="1"/>
      <c r="F73" s="1"/>
    </row>
    <row r="74" spans="5:6" x14ac:dyDescent="0.15">
      <c r="E74" s="1"/>
      <c r="F74" s="1"/>
    </row>
    <row r="75" spans="5:6" x14ac:dyDescent="0.15">
      <c r="E75" s="1"/>
      <c r="F75" s="1"/>
    </row>
    <row r="76" spans="5:6" x14ac:dyDescent="0.15">
      <c r="E76" s="1"/>
      <c r="F76" s="1"/>
    </row>
    <row r="77" spans="5:6" x14ac:dyDescent="0.15">
      <c r="E77" s="1"/>
      <c r="F77" s="1"/>
    </row>
    <row r="78" spans="5:6" x14ac:dyDescent="0.15">
      <c r="E78" s="1"/>
      <c r="F78" s="1"/>
    </row>
    <row r="79" spans="5:6" x14ac:dyDescent="0.15">
      <c r="E79" s="1"/>
      <c r="F79" s="1"/>
    </row>
    <row r="80" spans="5:6" x14ac:dyDescent="0.15">
      <c r="E80" s="1"/>
      <c r="F80" s="1"/>
    </row>
    <row r="81" spans="5:6" x14ac:dyDescent="0.15">
      <c r="E81" s="1"/>
      <c r="F81" s="1"/>
    </row>
    <row r="82" spans="5:6" x14ac:dyDescent="0.15">
      <c r="E82" s="1"/>
      <c r="F82" s="1"/>
    </row>
    <row r="83" spans="5:6" x14ac:dyDescent="0.15">
      <c r="E83" s="1"/>
      <c r="F83" s="1"/>
    </row>
    <row r="84" spans="5:6" x14ac:dyDescent="0.15">
      <c r="E84" s="1"/>
      <c r="F84" s="1"/>
    </row>
    <row r="85" spans="5:6" x14ac:dyDescent="0.15">
      <c r="E85" s="1"/>
      <c r="F85" s="1"/>
    </row>
    <row r="86" spans="5:6" x14ac:dyDescent="0.15">
      <c r="E86" s="1"/>
      <c r="F86" s="1"/>
    </row>
    <row r="87" spans="5:6" x14ac:dyDescent="0.15">
      <c r="E87" s="1"/>
      <c r="F87" s="1"/>
    </row>
    <row r="88" spans="5:6" x14ac:dyDescent="0.15">
      <c r="E88" s="1"/>
      <c r="F88" s="1"/>
    </row>
    <row r="89" spans="5:6" x14ac:dyDescent="0.15">
      <c r="E89" s="1"/>
      <c r="F89" s="1"/>
    </row>
    <row r="90" spans="5:6" x14ac:dyDescent="0.15">
      <c r="E90" s="1"/>
      <c r="F90" s="1"/>
    </row>
    <row r="91" spans="5:6" x14ac:dyDescent="0.15">
      <c r="E91" s="1"/>
      <c r="F91" s="1"/>
    </row>
    <row r="92" spans="5:6" x14ac:dyDescent="0.15">
      <c r="E92" s="1"/>
      <c r="F92" s="1"/>
    </row>
    <row r="93" spans="5:6" x14ac:dyDescent="0.15">
      <c r="E93" s="1"/>
      <c r="F93" s="1"/>
    </row>
    <row r="94" spans="5:6" x14ac:dyDescent="0.15">
      <c r="E94" s="1"/>
      <c r="F94" s="1"/>
    </row>
    <row r="95" spans="5:6" x14ac:dyDescent="0.15">
      <c r="E95" s="1"/>
      <c r="F95" s="1"/>
    </row>
    <row r="96" spans="5:6" x14ac:dyDescent="0.15">
      <c r="E96" s="1"/>
      <c r="F96" s="1"/>
    </row>
    <row r="97" spans="5:6" x14ac:dyDescent="0.15">
      <c r="E97" s="1"/>
      <c r="F97" s="1"/>
    </row>
    <row r="98" spans="5:6" x14ac:dyDescent="0.15">
      <c r="E98" s="1"/>
      <c r="F98" s="1"/>
    </row>
    <row r="99" spans="5:6" x14ac:dyDescent="0.15">
      <c r="E99" s="1"/>
      <c r="F99" s="1"/>
    </row>
    <row r="100" spans="5:6" x14ac:dyDescent="0.15">
      <c r="E100" s="1"/>
      <c r="F100" s="1"/>
    </row>
    <row r="101" spans="5:6" x14ac:dyDescent="0.15">
      <c r="E101" s="1"/>
      <c r="F101" s="1"/>
    </row>
    <row r="102" spans="5:6" x14ac:dyDescent="0.15">
      <c r="E102" s="1"/>
      <c r="F102" s="1"/>
    </row>
    <row r="103" spans="5:6" x14ac:dyDescent="0.15">
      <c r="E103" s="1"/>
      <c r="F103" s="1"/>
    </row>
    <row r="104" spans="5:6" x14ac:dyDescent="0.15">
      <c r="E104" s="1"/>
      <c r="F104" s="1"/>
    </row>
    <row r="105" spans="5:6" x14ac:dyDescent="0.15">
      <c r="E105" s="1"/>
      <c r="F105" s="1"/>
    </row>
    <row r="106" spans="5:6" x14ac:dyDescent="0.15">
      <c r="E106" s="1"/>
      <c r="F106" s="1"/>
    </row>
    <row r="107" spans="5:6" x14ac:dyDescent="0.15">
      <c r="E107" s="1"/>
      <c r="F107" s="1"/>
    </row>
    <row r="108" spans="5:6" x14ac:dyDescent="0.15">
      <c r="E108" s="1"/>
      <c r="F108" s="1"/>
    </row>
    <row r="109" spans="5:6" x14ac:dyDescent="0.15">
      <c r="E109" s="1"/>
      <c r="F109" s="1"/>
    </row>
    <row r="110" spans="5:6" x14ac:dyDescent="0.15">
      <c r="E110" s="1"/>
      <c r="F110" s="1"/>
    </row>
    <row r="111" spans="5:6" x14ac:dyDescent="0.15">
      <c r="E111" s="1"/>
      <c r="F111" s="1"/>
    </row>
    <row r="112" spans="5:6" x14ac:dyDescent="0.15">
      <c r="E112" s="1"/>
      <c r="F112" s="1"/>
    </row>
    <row r="113" spans="5:6" x14ac:dyDescent="0.15">
      <c r="E113" s="1"/>
      <c r="F113" s="1"/>
    </row>
    <row r="114" spans="5:6" x14ac:dyDescent="0.15">
      <c r="E114" s="1"/>
      <c r="F114" s="1"/>
    </row>
    <row r="115" spans="5:6" x14ac:dyDescent="0.15">
      <c r="E115" s="1"/>
      <c r="F115" s="1"/>
    </row>
    <row r="116" spans="5:6" x14ac:dyDescent="0.15">
      <c r="E116" s="1"/>
      <c r="F116" s="1"/>
    </row>
    <row r="117" spans="5:6" x14ac:dyDescent="0.15">
      <c r="E117" s="1"/>
      <c r="F117" s="1"/>
    </row>
    <row r="118" spans="5:6" x14ac:dyDescent="0.15">
      <c r="E118" s="1"/>
      <c r="F118" s="1"/>
    </row>
    <row r="119" spans="5:6" x14ac:dyDescent="0.15">
      <c r="E119" s="1"/>
      <c r="F119" s="1"/>
    </row>
    <row r="120" spans="5:6" x14ac:dyDescent="0.15">
      <c r="E120" s="1"/>
      <c r="F120" s="1"/>
    </row>
    <row r="121" spans="5:6" x14ac:dyDescent="0.15">
      <c r="E121" s="1"/>
      <c r="F121" s="1"/>
    </row>
    <row r="122" spans="5:6" x14ac:dyDescent="0.15">
      <c r="E122" s="1"/>
      <c r="F122" s="1"/>
    </row>
    <row r="123" spans="5:6" x14ac:dyDescent="0.15">
      <c r="E123" s="1"/>
      <c r="F123" s="1"/>
    </row>
    <row r="124" spans="5:6" x14ac:dyDescent="0.15">
      <c r="E124" s="1"/>
      <c r="F124" s="1"/>
    </row>
    <row r="125" spans="5:6" x14ac:dyDescent="0.15">
      <c r="E125" s="1"/>
      <c r="F125" s="1"/>
    </row>
    <row r="126" spans="5:6" x14ac:dyDescent="0.15">
      <c r="E126" s="1"/>
      <c r="F126" s="1"/>
    </row>
    <row r="127" spans="5:6" x14ac:dyDescent="0.15">
      <c r="E127" s="1"/>
      <c r="F127" s="1"/>
    </row>
    <row r="128" spans="5:6" x14ac:dyDescent="0.15">
      <c r="E128" s="1"/>
      <c r="F128" s="1"/>
    </row>
    <row r="129" spans="5:6" x14ac:dyDescent="0.15">
      <c r="E129" s="1"/>
      <c r="F129" s="1"/>
    </row>
    <row r="130" spans="5:6" x14ac:dyDescent="0.15">
      <c r="E130" s="1"/>
      <c r="F130" s="1"/>
    </row>
    <row r="131" spans="5:6" x14ac:dyDescent="0.15">
      <c r="E131" s="1"/>
      <c r="F131" s="1"/>
    </row>
    <row r="132" spans="5:6" x14ac:dyDescent="0.15">
      <c r="E132" s="1"/>
      <c r="F132" s="1"/>
    </row>
    <row r="133" spans="5:6" x14ac:dyDescent="0.15">
      <c r="E133" s="1"/>
      <c r="F133" s="1"/>
    </row>
    <row r="134" spans="5:6" x14ac:dyDescent="0.15">
      <c r="E134" s="1"/>
      <c r="F134" s="1"/>
    </row>
    <row r="135" spans="5:6" x14ac:dyDescent="0.15">
      <c r="E135" s="1"/>
      <c r="F135" s="1"/>
    </row>
    <row r="136" spans="5:6" x14ac:dyDescent="0.15">
      <c r="E136" s="1"/>
      <c r="F136" s="1"/>
    </row>
    <row r="137" spans="5:6" x14ac:dyDescent="0.15">
      <c r="E137" s="1"/>
      <c r="F137" s="1"/>
    </row>
    <row r="138" spans="5:6" x14ac:dyDescent="0.15">
      <c r="E138" s="1"/>
      <c r="F138" s="1"/>
    </row>
    <row r="139" spans="5:6" x14ac:dyDescent="0.15">
      <c r="E139" s="1"/>
      <c r="F139" s="1"/>
    </row>
    <row r="140" spans="5:6" x14ac:dyDescent="0.15">
      <c r="E140" s="1"/>
      <c r="F140" s="1"/>
    </row>
    <row r="141" spans="5:6" x14ac:dyDescent="0.15">
      <c r="E141" s="1"/>
      <c r="F141" s="1"/>
    </row>
    <row r="142" spans="5:6" x14ac:dyDescent="0.15">
      <c r="E142" s="1"/>
      <c r="F142" s="1"/>
    </row>
    <row r="143" spans="5:6" x14ac:dyDescent="0.15">
      <c r="E143" s="1"/>
      <c r="F143" s="1"/>
    </row>
    <row r="144" spans="5:6" x14ac:dyDescent="0.15">
      <c r="E144" s="1"/>
      <c r="F144" s="1"/>
    </row>
    <row r="145" spans="5:6" x14ac:dyDescent="0.15">
      <c r="E145" s="1"/>
      <c r="F145" s="1"/>
    </row>
    <row r="146" spans="5:6" x14ac:dyDescent="0.15">
      <c r="E146" s="1"/>
      <c r="F146" s="1"/>
    </row>
    <row r="147" spans="5:6" x14ac:dyDescent="0.15">
      <c r="E147" s="1"/>
      <c r="F147" s="1"/>
    </row>
    <row r="148" spans="5:6" x14ac:dyDescent="0.15">
      <c r="E148" s="1"/>
      <c r="F148" s="1"/>
    </row>
    <row r="149" spans="5:6" x14ac:dyDescent="0.15">
      <c r="E149" s="1"/>
      <c r="F149" s="1"/>
    </row>
    <row r="150" spans="5:6" x14ac:dyDescent="0.15">
      <c r="E150" s="1"/>
      <c r="F150" s="1"/>
    </row>
    <row r="151" spans="5:6" x14ac:dyDescent="0.15">
      <c r="E151" s="1"/>
      <c r="F151" s="1"/>
    </row>
    <row r="152" spans="5:6" x14ac:dyDescent="0.15">
      <c r="E152" s="1"/>
      <c r="F152" s="1"/>
    </row>
    <row r="153" spans="5:6" x14ac:dyDescent="0.15">
      <c r="E153" s="1"/>
      <c r="F153" s="1"/>
    </row>
    <row r="154" spans="5:6" x14ac:dyDescent="0.15">
      <c r="E154" s="1"/>
      <c r="F154" s="1"/>
    </row>
    <row r="155" spans="5:6" x14ac:dyDescent="0.15">
      <c r="E155" s="1"/>
      <c r="F155" s="1"/>
    </row>
    <row r="156" spans="5:6" x14ac:dyDescent="0.15">
      <c r="E156" s="1"/>
      <c r="F156" s="1"/>
    </row>
    <row r="157" spans="5:6" x14ac:dyDescent="0.15">
      <c r="E157" s="1"/>
      <c r="F157" s="1"/>
    </row>
    <row r="158" spans="5:6" x14ac:dyDescent="0.15">
      <c r="E158" s="1"/>
      <c r="F158" s="1"/>
    </row>
    <row r="159" spans="5:6" x14ac:dyDescent="0.15">
      <c r="E159" s="1"/>
      <c r="F159" s="1"/>
    </row>
    <row r="160" spans="5:6" x14ac:dyDescent="0.15">
      <c r="E160" s="1"/>
      <c r="F160" s="1"/>
    </row>
    <row r="161" spans="5:6" x14ac:dyDescent="0.15">
      <c r="E161" s="1"/>
      <c r="F161" s="1"/>
    </row>
    <row r="162" spans="5:6" x14ac:dyDescent="0.15">
      <c r="E162" s="1"/>
      <c r="F162" s="1"/>
    </row>
    <row r="163" spans="5:6" x14ac:dyDescent="0.15">
      <c r="E163" s="1"/>
      <c r="F163" s="1"/>
    </row>
    <row r="164" spans="5:6" x14ac:dyDescent="0.15">
      <c r="E164" s="1"/>
      <c r="F164" s="1"/>
    </row>
    <row r="165" spans="5:6" x14ac:dyDescent="0.15">
      <c r="E165" s="1"/>
      <c r="F165" s="1"/>
    </row>
    <row r="166" spans="5:6" x14ac:dyDescent="0.15">
      <c r="E166" s="1"/>
      <c r="F166" s="1"/>
    </row>
    <row r="167" spans="5:6" x14ac:dyDescent="0.15">
      <c r="E167" s="1"/>
      <c r="F167" s="1"/>
    </row>
    <row r="168" spans="5:6" x14ac:dyDescent="0.15">
      <c r="E168" s="1"/>
      <c r="F168" s="1"/>
    </row>
    <row r="169" spans="5:6" x14ac:dyDescent="0.15">
      <c r="E169" s="1"/>
      <c r="F169" s="1"/>
    </row>
    <row r="170" spans="5:6" x14ac:dyDescent="0.15">
      <c r="E170" s="1"/>
      <c r="F170" s="1"/>
    </row>
    <row r="171" spans="5:6" x14ac:dyDescent="0.15">
      <c r="E171" s="1"/>
      <c r="F171" s="1"/>
    </row>
    <row r="172" spans="5:6" x14ac:dyDescent="0.15">
      <c r="E172" s="1"/>
      <c r="F172" s="1"/>
    </row>
    <row r="173" spans="5:6" x14ac:dyDescent="0.15">
      <c r="E173" s="1"/>
      <c r="F173" s="1"/>
    </row>
    <row r="174" spans="5:6" x14ac:dyDescent="0.15">
      <c r="E174" s="1"/>
      <c r="F174" s="1"/>
    </row>
    <row r="175" spans="5:6" x14ac:dyDescent="0.15">
      <c r="E175" s="1"/>
      <c r="F175" s="1"/>
    </row>
    <row r="176" spans="5:6" x14ac:dyDescent="0.15">
      <c r="E176" s="1"/>
      <c r="F176" s="1"/>
    </row>
    <row r="177" spans="5:6" x14ac:dyDescent="0.15">
      <c r="E177" s="1"/>
      <c r="F177" s="1"/>
    </row>
    <row r="178" spans="5:6" x14ac:dyDescent="0.15">
      <c r="E178" s="1"/>
      <c r="F178" s="1"/>
    </row>
    <row r="179" spans="5:6" x14ac:dyDescent="0.15">
      <c r="E179" s="1"/>
      <c r="F179" s="1"/>
    </row>
    <row r="180" spans="5:6" x14ac:dyDescent="0.15">
      <c r="E180" s="1"/>
      <c r="F180" s="1"/>
    </row>
    <row r="181" spans="5:6" x14ac:dyDescent="0.15">
      <c r="E181" s="1"/>
      <c r="F181" s="1"/>
    </row>
    <row r="182" spans="5:6" x14ac:dyDescent="0.15">
      <c r="E182" s="1"/>
      <c r="F182" s="1"/>
    </row>
    <row r="183" spans="5:6" x14ac:dyDescent="0.15">
      <c r="E183" s="1"/>
      <c r="F183" s="1"/>
    </row>
    <row r="184" spans="5:6" x14ac:dyDescent="0.15">
      <c r="E184" s="1"/>
      <c r="F184" s="1"/>
    </row>
    <row r="185" spans="5:6" x14ac:dyDescent="0.15">
      <c r="E185" s="1"/>
      <c r="F185" s="1"/>
    </row>
    <row r="186" spans="5:6" x14ac:dyDescent="0.15">
      <c r="E186" s="1"/>
      <c r="F186" s="1"/>
    </row>
    <row r="187" spans="5:6" x14ac:dyDescent="0.15">
      <c r="E187" s="1"/>
      <c r="F187" s="1"/>
    </row>
    <row r="188" spans="5:6" x14ac:dyDescent="0.15">
      <c r="E188" s="1"/>
      <c r="F188" s="1"/>
    </row>
    <row r="189" spans="5:6" x14ac:dyDescent="0.15">
      <c r="E189" s="1"/>
      <c r="F189" s="1"/>
    </row>
    <row r="190" spans="5:6" x14ac:dyDescent="0.15">
      <c r="E190" s="1"/>
      <c r="F190" s="1"/>
    </row>
    <row r="191" spans="5:6" x14ac:dyDescent="0.15">
      <c r="E191" s="1"/>
      <c r="F191" s="1"/>
    </row>
    <row r="192" spans="5:6" x14ac:dyDescent="0.15">
      <c r="E192" s="1"/>
      <c r="F192" s="1"/>
    </row>
    <row r="193" spans="5:6" x14ac:dyDescent="0.15">
      <c r="E193" s="1"/>
      <c r="F193" s="1"/>
    </row>
    <row r="194" spans="5:6" x14ac:dyDescent="0.15">
      <c r="E194" s="1"/>
      <c r="F194" s="1"/>
    </row>
    <row r="195" spans="5:6" x14ac:dyDescent="0.15">
      <c r="E195" s="1"/>
      <c r="F195" s="1"/>
    </row>
    <row r="196" spans="5:6" x14ac:dyDescent="0.15">
      <c r="E196" s="1"/>
      <c r="F196" s="1"/>
    </row>
    <row r="197" spans="5:6" x14ac:dyDescent="0.15">
      <c r="E197" s="1"/>
      <c r="F197" s="1"/>
    </row>
    <row r="198" spans="5:6" x14ac:dyDescent="0.15">
      <c r="E198" s="1"/>
      <c r="F198" s="1"/>
    </row>
    <row r="199" spans="5:6" x14ac:dyDescent="0.15">
      <c r="E199" s="1"/>
      <c r="F199" s="1"/>
    </row>
    <row r="200" spans="5:6" x14ac:dyDescent="0.15">
      <c r="E200" s="1"/>
      <c r="F200" s="1"/>
    </row>
    <row r="201" spans="5:6" x14ac:dyDescent="0.15">
      <c r="E201" s="1"/>
      <c r="F201" s="1"/>
    </row>
    <row r="202" spans="5:6" x14ac:dyDescent="0.15">
      <c r="E202" s="1"/>
      <c r="F202" s="1"/>
    </row>
    <row r="203" spans="5:6" x14ac:dyDescent="0.15">
      <c r="E203" s="1"/>
      <c r="F203" s="1"/>
    </row>
    <row r="204" spans="5:6" x14ac:dyDescent="0.15">
      <c r="E204" s="1"/>
      <c r="F204" s="1"/>
    </row>
    <row r="205" spans="5:6" x14ac:dyDescent="0.15">
      <c r="E205" s="1"/>
      <c r="F205" s="1"/>
    </row>
    <row r="206" spans="5:6" x14ac:dyDescent="0.15">
      <c r="E206" s="1"/>
      <c r="F206" s="1"/>
    </row>
    <row r="207" spans="5:6" x14ac:dyDescent="0.15">
      <c r="E207" s="1"/>
      <c r="F207" s="1"/>
    </row>
    <row r="208" spans="5:6" x14ac:dyDescent="0.15">
      <c r="E208" s="1"/>
      <c r="F208" s="1"/>
    </row>
    <row r="209" spans="5:6" x14ac:dyDescent="0.15">
      <c r="E209" s="1"/>
      <c r="F209" s="1"/>
    </row>
    <row r="210" spans="5:6" x14ac:dyDescent="0.15">
      <c r="E210" s="1"/>
      <c r="F210" s="1"/>
    </row>
    <row r="211" spans="5:6" x14ac:dyDescent="0.15">
      <c r="E211" s="1"/>
      <c r="F211" s="1"/>
    </row>
    <row r="212" spans="5:6" x14ac:dyDescent="0.15">
      <c r="E212" s="1"/>
      <c r="F212" s="1"/>
    </row>
    <row r="213" spans="5:6" x14ac:dyDescent="0.15">
      <c r="E213" s="1"/>
      <c r="F213" s="1"/>
    </row>
    <row r="214" spans="5:6" x14ac:dyDescent="0.15">
      <c r="E214" s="1"/>
      <c r="F214" s="1"/>
    </row>
    <row r="215" spans="5:6" x14ac:dyDescent="0.15">
      <c r="E215" s="1"/>
      <c r="F215" s="1"/>
    </row>
    <row r="216" spans="5:6" x14ac:dyDescent="0.15">
      <c r="E216" s="1"/>
      <c r="F216" s="1"/>
    </row>
    <row r="217" spans="5:6" x14ac:dyDescent="0.15">
      <c r="E217" s="1"/>
      <c r="F217" s="1"/>
    </row>
    <row r="218" spans="5:6" x14ac:dyDescent="0.15">
      <c r="E218" s="1"/>
      <c r="F218" s="1"/>
    </row>
    <row r="219" spans="5:6" x14ac:dyDescent="0.15">
      <c r="E219" s="1"/>
      <c r="F219" s="1"/>
    </row>
    <row r="220" spans="5:6" x14ac:dyDescent="0.15">
      <c r="E220" s="1"/>
      <c r="F220" s="1"/>
    </row>
    <row r="221" spans="5:6" x14ac:dyDescent="0.15">
      <c r="E221" s="1"/>
      <c r="F221" s="1"/>
    </row>
    <row r="222" spans="5:6" x14ac:dyDescent="0.15">
      <c r="E222" s="1"/>
      <c r="F222" s="1"/>
    </row>
    <row r="223" spans="5:6" x14ac:dyDescent="0.15">
      <c r="E223" s="1"/>
      <c r="F223" s="1"/>
    </row>
    <row r="224" spans="5:6" x14ac:dyDescent="0.15">
      <c r="E224" s="1"/>
      <c r="F224" s="1"/>
    </row>
    <row r="225" spans="5:6" x14ac:dyDescent="0.15">
      <c r="E225" s="1"/>
      <c r="F225" s="1"/>
    </row>
    <row r="226" spans="5:6" x14ac:dyDescent="0.15">
      <c r="E226" s="1"/>
      <c r="F226" s="1"/>
    </row>
    <row r="227" spans="5:6" x14ac:dyDescent="0.15">
      <c r="E227" s="1"/>
      <c r="F227" s="1"/>
    </row>
    <row r="228" spans="5:6" x14ac:dyDescent="0.15">
      <c r="E228" s="1"/>
      <c r="F228" s="1"/>
    </row>
    <row r="229" spans="5:6" x14ac:dyDescent="0.15">
      <c r="E229" s="1"/>
      <c r="F229" s="1"/>
    </row>
    <row r="230" spans="5:6" x14ac:dyDescent="0.15">
      <c r="E230" s="1"/>
      <c r="F230" s="1"/>
    </row>
    <row r="231" spans="5:6" x14ac:dyDescent="0.15">
      <c r="E231" s="1"/>
      <c r="F231" s="1"/>
    </row>
    <row r="232" spans="5:6" x14ac:dyDescent="0.15">
      <c r="E232" s="1"/>
      <c r="F232" s="1"/>
    </row>
    <row r="233" spans="5:6" x14ac:dyDescent="0.15">
      <c r="E233" s="1"/>
      <c r="F233" s="1"/>
    </row>
    <row r="234" spans="5:6" x14ac:dyDescent="0.15">
      <c r="E234" s="1"/>
      <c r="F234" s="1"/>
    </row>
    <row r="235" spans="5:6" x14ac:dyDescent="0.15">
      <c r="E235" s="1"/>
      <c r="F235" s="1"/>
    </row>
    <row r="236" spans="5:6" x14ac:dyDescent="0.15">
      <c r="E236" s="1"/>
      <c r="F236" s="1"/>
    </row>
    <row r="237" spans="5:6" x14ac:dyDescent="0.15">
      <c r="E237" s="1"/>
      <c r="F237" s="1"/>
    </row>
    <row r="238" spans="5:6" x14ac:dyDescent="0.15">
      <c r="E238" s="1"/>
      <c r="F238" s="1"/>
    </row>
    <row r="239" spans="5:6" x14ac:dyDescent="0.15">
      <c r="E239" s="1"/>
      <c r="F239" s="1"/>
    </row>
    <row r="240" spans="5:6" x14ac:dyDescent="0.15">
      <c r="E240" s="1"/>
      <c r="F240" s="1"/>
    </row>
    <row r="241" spans="5:6" x14ac:dyDescent="0.15">
      <c r="E241" s="1"/>
      <c r="F241" s="1"/>
    </row>
    <row r="242" spans="5:6" x14ac:dyDescent="0.15">
      <c r="E242" s="1"/>
      <c r="F242" s="1"/>
    </row>
    <row r="243" spans="5:6" x14ac:dyDescent="0.15">
      <c r="E243" s="1"/>
      <c r="F243" s="1"/>
    </row>
    <row r="244" spans="5:6" x14ac:dyDescent="0.15">
      <c r="E244" s="1"/>
      <c r="F244" s="1"/>
    </row>
    <row r="245" spans="5:6" x14ac:dyDescent="0.15">
      <c r="E245" s="1"/>
      <c r="F245" s="1"/>
    </row>
    <row r="246" spans="5:6" x14ac:dyDescent="0.15">
      <c r="E246" s="1"/>
      <c r="F246" s="1"/>
    </row>
    <row r="247" spans="5:6" x14ac:dyDescent="0.15">
      <c r="E247" s="1"/>
      <c r="F247" s="1"/>
    </row>
    <row r="248" spans="5:6" x14ac:dyDescent="0.15">
      <c r="E248" s="1"/>
      <c r="F248" s="1"/>
    </row>
    <row r="249" spans="5:6" x14ac:dyDescent="0.15">
      <c r="E249" s="1"/>
      <c r="F249" s="1"/>
    </row>
    <row r="250" spans="5:6" x14ac:dyDescent="0.15">
      <c r="E250" s="1"/>
      <c r="F250" s="1"/>
    </row>
  </sheetData>
  <mergeCells count="2">
    <mergeCell ref="B47:F48"/>
    <mergeCell ref="B44:F4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999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Microsoft Office User</cp:lastModifiedBy>
  <dcterms:created xsi:type="dcterms:W3CDTF">2023-04-05T14:16:46Z</dcterms:created>
  <dcterms:modified xsi:type="dcterms:W3CDTF">2023-04-08T05:00:42Z</dcterms:modified>
</cp:coreProperties>
</file>