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E:\TEMPLATE\EXCEL TEMPLATE NEW\EXCEL TEMPLATE\"/>
    </mc:Choice>
  </mc:AlternateContent>
  <bookViews>
    <workbookView xWindow="8400" yWindow="0" windowWidth="18000" windowHeight="13470" activeTab="6"/>
  </bookViews>
  <sheets>
    <sheet name="CoverPage" sheetId="16" r:id="rId1"/>
    <sheet name="C 01.00" sheetId="17" r:id="rId2"/>
    <sheet name="C 02.00" sheetId="18" r:id="rId3"/>
    <sheet name="C 03.00" sheetId="19" r:id="rId4"/>
    <sheet name="C 04.00" sheetId="20" r:id="rId5"/>
    <sheet name="C 05.01" sheetId="21" r:id="rId6"/>
    <sheet name="C 05.02" sheetId="22" r:id="rId7"/>
  </sheets>
  <definedNames>
    <definedName name="CAORR670" localSheetId="2">'C 02.00'!$E$70</definedName>
    <definedName name="CAORR660" localSheetId="2">'C 02.00'!$E$69</definedName>
    <definedName name="CAORR650" localSheetId="2">'C 02.00'!$E$68</definedName>
    <definedName name="CAORR690" localSheetId="2">'C 02.00'!$E$72</definedName>
    <definedName name="CAORR680" localSheetId="2">'C 02.00'!$E$71</definedName>
    <definedName name="CAORR500" localSheetId="2">'C 02.00'!$E$53</definedName>
    <definedName name="CAORR400" localSheetId="2">'C 02.00'!$E$45</definedName>
    <definedName name="CAORR510" localSheetId="2">'C 02.00'!$E$54</definedName>
    <definedName name="CAORR240" localSheetId="2">'C 02.00'!$E$29</definedName>
    <definedName name="CAORR150" localSheetId="2">'C 02.00'!$E$19</definedName>
    <definedName name="CAORR430" localSheetId="2">'C 02.00'!$E$48</definedName>
    <definedName name="CAORR530" localSheetId="2">'C 02.00'!$E$56</definedName>
    <definedName name="CAORR710" localSheetId="2">'C 02.00'!$E$74</definedName>
    <definedName name="CAORR050" localSheetId="2">'C 02.00'!$E$9</definedName>
    <definedName name="CAORR340" localSheetId="2">'C 02.00'!$E$39</definedName>
    <definedName name="CAORR440" localSheetId="2">'C 02.00'!$E$49</definedName>
    <definedName name="CAORR250" localSheetId="2">'C 02.00'!$E$30</definedName>
    <definedName name="CAORR140" localSheetId="2">'C 02.00'!$E$18</definedName>
    <definedName name="CAORR720" localSheetId="2">'C 02.00'!$E$75</definedName>
    <definedName name="CAORR540" localSheetId="2">'C 02.00'!$E$57</definedName>
    <definedName name="CAORR040" localSheetId="2">'C 02.00'!$E$8</definedName>
    <definedName name="CAORR350" localSheetId="2">'C 02.00'!$E$40</definedName>
    <definedName name="CAORR550" localSheetId="2">'C 02.00'!$E$58</definedName>
    <definedName name="CAORR450" localSheetId="2">'C 02.00'!$E$50</definedName>
    <definedName name="CAORR410" localSheetId="2">'C 02.00'!$E$46</definedName>
    <definedName name="CAORR170" localSheetId="2">'C 02.00'!$E$21</definedName>
    <definedName name="CAORR220" localSheetId="2">'C 02.00'!$E$27</definedName>
    <definedName name="CAORR360" localSheetId="2">'C 02.00'!$E$41</definedName>
    <definedName name="CAORR030" localSheetId="2">'C 02.00'!$E$7</definedName>
    <definedName name="CAORR560" localSheetId="2">'C 02.00'!$E$59</definedName>
    <definedName name="CAORR210" localSheetId="2">'C 02.00'!$E$25</definedName>
    <definedName name="CAORR211" localSheetId="2">'C 02.00'!$E$26</definedName>
    <definedName name="CAORR420" localSheetId="2">'C 02.00'!$E$47</definedName>
    <definedName name="CAORR600" localSheetId="2">'C 02.00'!$E$63</definedName>
    <definedName name="CAORR160" localSheetId="2">'C 02.00'!$E$20</definedName>
    <definedName name="CAORR230" localSheetId="2">'C 02.00'!$E$28</definedName>
    <definedName name="CAORR370" localSheetId="2">'C 02.00'!$E$42</definedName>
    <definedName name="CAORR700" localSheetId="2">'C 02.00'!$E$73</definedName>
    <definedName name="CAORR020" localSheetId="2">'C 02.00'!$E$6</definedName>
    <definedName name="CAORR570" localSheetId="2">'C 02.00'!$E$60</definedName>
    <definedName name="CAORR750" localSheetId="2">'C 02.00'!$E$78</definedName>
    <definedName name="CAORR190" localSheetId="2">'C 02.00'!$E$23</definedName>
    <definedName name="CAORR090" localSheetId="2">'C 02.00'!$E$13</definedName>
    <definedName name="CAORR610" localSheetId="2">'C 02.00'!$E$64</definedName>
    <definedName name="CAORR580" localSheetId="2">'C 02.00'!$E$61</definedName>
    <definedName name="CAORR760" localSheetId="2">'C 02.00'!$E$79</definedName>
    <definedName name="CAORR620" localSheetId="2">'C 02.00'!$E$65</definedName>
    <definedName name="CAORR080" localSheetId="2">'C 02.00'!$E$12</definedName>
    <definedName name="CAORR180" localSheetId="2">'C 02.00'!$E$22</definedName>
    <definedName name="CAORR490" localSheetId="2">'C 02.00'!$E$52</definedName>
    <definedName name="CAORR200" localSheetId="2">'C 02.00'!$E$24</definedName>
    <definedName name="CAORR590" localSheetId="2">'C 02.00'!$E$62</definedName>
    <definedName name="CAORR300" localSheetId="2">'C 02.00'!$E$35</definedName>
    <definedName name="CAORR070" localSheetId="2">'C 02.00'!$E$11</definedName>
    <definedName name="CAORR730" localSheetId="2">'C 02.00'!$E$76</definedName>
    <definedName name="CAORR630" localSheetId="2">'C 02.00'!$E$66</definedName>
    <definedName name="CAORR460" localSheetId="2">'C 02.00'!$E$51</definedName>
    <definedName name="CAORR310" localSheetId="2">'C 02.00'!$E$36</definedName>
    <definedName name="CAORR330" localSheetId="2">'C 02.00'!$E$38</definedName>
    <definedName name="CAORR740" localSheetId="2">'C 02.00'!$E$77</definedName>
    <definedName name="CAORR060" localSheetId="2">'C 02.00'!$E$10</definedName>
    <definedName name="CAORR640" localSheetId="2">'C 02.00'!$E$67</definedName>
    <definedName name="CAORR320" localSheetId="2">'C 02.00'!$E$37</definedName>
    <definedName name="_PageInst" localSheetId="2">'C 02.00'!$F$2</definedName>
    <definedName name="CAORR100" localSheetId="2">'C 02.00'!$E$14</definedName>
    <definedName name="CAORR010" localSheetId="2">'C 02.00'!$E$5</definedName>
    <definedName name="CAORR380" localSheetId="2">'C 02.00'!$E$43</definedName>
    <definedName name="CAORR110" localSheetId="2">'C 02.00'!$E$15</definedName>
    <definedName name="CAORR280" localSheetId="2">'C 02.00'!$E$33</definedName>
    <definedName name="CAORR390" localSheetId="2">'C 02.00'!$E$44</definedName>
    <definedName name="CAORR290" localSheetId="2">'C 02.00'!$E$34</definedName>
    <definedName name="CAORR260" localSheetId="2">'C 02.00'!$E$31</definedName>
    <definedName name="CAORR130" localSheetId="2">'C 02.00'!$E$17</definedName>
    <definedName name="CAORR270" localSheetId="2">'C 02.00'!$E$32</definedName>
    <definedName name="CAORR120" localSheetId="2">'C 02.00'!$E$16</definedName>
    <definedName name="TP01R230C060" localSheetId="5">'C 05.01'!$K$40</definedName>
    <definedName name="TP01R160C010" localSheetId="5">'C 05.01'!$F$27</definedName>
    <definedName name="TP01R350C030" localSheetId="5">'C 05.01'!$H$54</definedName>
    <definedName name="TP01R080C050" localSheetId="5">'C 05.01'!$J$14</definedName>
    <definedName name="TP01R330C030" localSheetId="5">'C 05.01'!$H$52</definedName>
    <definedName name="TP01R190C010" localSheetId="5">'C 05.01'!$F$30</definedName>
    <definedName name="TP01R100C040" localSheetId="5">'C 05.01'!$I$18</definedName>
    <definedName name="TP01R160C020" localSheetId="5">'C 05.01'!$G$27</definedName>
    <definedName name="TP01R020C030" localSheetId="5">'C 05.01'!$H$8</definedName>
    <definedName name="TP01R330C020" localSheetId="5">'C 05.01'!$G$52</definedName>
    <definedName name="TP01R280C060" localSheetId="5">'C 05.01'!$K$47</definedName>
    <definedName name="TP01R350C020" localSheetId="5">'C 05.01'!$G$54</definedName>
    <definedName name="TP01R100C030" localSheetId="5">'C 05.01'!$H$18</definedName>
    <definedName name="TP01R232C030" localSheetId="5">'C 05.01'!$H$42</definedName>
    <definedName name="TP01R350C010" localSheetId="5">'C 05.01'!$F$54</definedName>
    <definedName name="TP01R280C050" localSheetId="5">'C 05.01'!$J$47</definedName>
    <definedName name="TP01R020C020" localSheetId="5">'C 05.01'!$G$8</definedName>
    <definedName name="TP01R230C040" localSheetId="5">'C 05.01'!$I$40</definedName>
    <definedName name="TP01R138C050" localSheetId="5">'C 05.01'!$J$24</definedName>
    <definedName name="TP01R040C010" localSheetId="5">'C 05.01'!$F$10</definedName>
    <definedName name="TP01R100C020" localSheetId="5">'C 05.01'!$G$18</definedName>
    <definedName name="TP01R200C010" localSheetId="5">'C 05.01'!$F$33</definedName>
    <definedName name="TP01R110C010" localSheetId="5">'C 05.01'!$F$19</definedName>
    <definedName name="TP01R130C060" localSheetId="5">'C 05.01'!$K$21</definedName>
    <definedName name="TP01R020C010" localSheetId="5">'C 05.01'!$F$8</definedName>
    <definedName name="TP01R280C040" localSheetId="5">'C 05.01'!$I$47</definedName>
    <definedName name="TP01R330C040" localSheetId="5">'C 05.01'!$I$52</definedName>
    <definedName name="TP01R080C060" localSheetId="5">'C 05.01'!$K$14</definedName>
    <definedName name="TP01R230C050" localSheetId="5">'C 05.01'!$J$40</definedName>
    <definedName name="TP01R100C010" localSheetId="5">'C 05.01'!$F$18</definedName>
    <definedName name="TP01R040C020" localSheetId="5">'C 05.01'!$G$10</definedName>
    <definedName name="TP01R200C020" localSheetId="5">'C 05.01'!$G$33</definedName>
    <definedName name="TP01R190C050" localSheetId="5">'C 05.01'!$J$30</definedName>
    <definedName name="TP01R080C010" localSheetId="5">'C 05.01'!$F$14</definedName>
    <definedName name="TP01R160C060" localSheetId="5">'C 05.01'!$K$27</definedName>
    <definedName name="TP01R190C060" localSheetId="5">'C 05.01'!$K$30</definedName>
    <definedName name="TP01R330C060" localSheetId="5">'C 05.01'!$K$52</definedName>
    <definedName name="TP01R350C060" localSheetId="5">'C 05.01'!$K$54</definedName>
    <definedName name="TP01R180C050" localSheetId="5">'C 05.01'!$J$29</definedName>
    <definedName name="TP01R221C030" localSheetId="5">'C 05.01'!$H$38</definedName>
    <definedName name="TP01R138C010" localSheetId="5">'C 05.01'!$F$24</definedName>
    <definedName name="TP01R350C050" localSheetId="5">'C 05.01'!$J$54</definedName>
    <definedName name="TP01R180C020" localSheetId="5">'C 05.01'!$G$29</definedName>
    <definedName name="TP01R410C010" localSheetId="5">'C 05.01'!$F$60</definedName>
    <definedName name="TP01R180C010" localSheetId="5">'C 05.01'!$F$29</definedName>
    <definedName name="TP01R221C020" localSheetId="5">'C 05.01'!$G$38</definedName>
    <definedName name="TP01R180C030" localSheetId="5">'C 05.01'!$H$29</definedName>
    <definedName name="TP01R350C040" localSheetId="5">'C 05.01'!$I$54</definedName>
    <definedName name="TP01R221C010" localSheetId="5">'C 05.01'!$F$38</definedName>
    <definedName name="TP01R160C050" localSheetId="5">'C 05.01'!$J$27</definedName>
    <definedName name="TP01R070C020" localSheetId="5">'C 05.01'!$G$13</definedName>
    <definedName name="TP01R150C010" localSheetId="5">'C 05.01'!$F$26</definedName>
    <definedName name="TP01R400C010" localSheetId="5">'C 05.01'!$F$59</definedName>
    <definedName name="TP01R410C030" localSheetId="5">'C 05.01'!$H$60</definedName>
    <definedName name="TP01R194C050" localSheetId="5">'C 05.01'!$J$31</definedName>
    <definedName name="TP01R140C040" localSheetId="5">'C 05.01'!$I$25</definedName>
    <definedName name="TP01R010C040" localSheetId="5">'C 05.01'!$I$7</definedName>
    <definedName name="TP01R430C020" localSheetId="5">'C 05.01'!$G$63</definedName>
    <definedName name="TP01R070C010" localSheetId="5">'C 05.01'!$F$13</definedName>
    <definedName name="TP01R130C010" localSheetId="5">'C 05.01'!$F$21</definedName>
    <definedName name="TP01R340C060" localSheetId="5">'C 05.01'!$K$53</definedName>
    <definedName name="TP01R400C020" localSheetId="5">'C 05.01'!$G$59</definedName>
    <definedName name="TP01R194C060" localSheetId="5">'C 05.01'!$K$31</definedName>
    <definedName name="TP01R410C020" localSheetId="5">'C 05.01'!$G$60</definedName>
    <definedName name="TP01R140C030" localSheetId="5">'C 05.01'!$H$25</definedName>
    <definedName name="TP01R430C030" localSheetId="5">'C 05.01'!$H$63</definedName>
    <definedName name="TP01R221C060" localSheetId="5">'C 05.01'!$K$38</definedName>
    <definedName name="TP01R410C050" localSheetId="5">'C 05.01'!$J$60</definedName>
    <definedName name="TP01R050C010" localSheetId="5">'C 05.01'!$F$11</definedName>
    <definedName name="TP01R198C010" localSheetId="5">'C 05.01'!$F$32</definedName>
    <definedName name="TP01R211C010" localSheetId="5">'C 05.01'!$F$35</definedName>
    <definedName name="TP01R010C020" localSheetId="5">'C 05.01'!$G$7</definedName>
    <definedName name="TP01R140C020" localSheetId="5">'C 05.01'!$G$25</definedName>
    <definedName name="TP01R120C060" localSheetId="5">'C 05.01'!$K$20</definedName>
    <definedName name="TP01R150C020" localSheetId="5">'C 05.01'!$G$26</definedName>
    <definedName name="TP01R410C040" localSheetId="5">'C 05.01'!$I$60</definedName>
    <definedName name="TP01R221C050" localSheetId="5">'C 05.01'!$J$38</definedName>
    <definedName name="TP01R070C030" localSheetId="5">'C 05.01'!$H$13</definedName>
    <definedName name="TP01R430C010" localSheetId="5">'C 05.01'!$F$63</definedName>
    <definedName name="TP01R140C010" localSheetId="5">'C 05.01'!$F$25</definedName>
    <definedName name="TP01R370C010" localSheetId="5">'C 05.01'!$F$56</definedName>
    <definedName name="TP01R010C030" localSheetId="5">'C 05.01'!$H$7</definedName>
    <definedName name="TP01R120C050" localSheetId="5">'C 05.01'!$J$20</definedName>
    <definedName name="TP01R280C020" localSheetId="5">'C 05.01'!$G$47</definedName>
    <definedName name="TP01R050C030" localSheetId="5">'C 05.01'!$H$11</definedName>
    <definedName name="TP01R232C060" localSheetId="5">'C 05.01'!$K$42</definedName>
    <definedName name="TP01R400C050" localSheetId="5">'C 05.01'!$J$59</definedName>
    <definedName name="TP01R260C030" localSheetId="5">'C 05.01'!$H$45</definedName>
    <definedName name="TP01R420C050" localSheetId="5">'C 05.01'!$J$61</definedName>
    <definedName name="TP01R310C050" localSheetId="5">'C 05.01'!$J$50</definedName>
    <definedName name="TP01R370C020" localSheetId="5">'C 05.01'!$G$56</definedName>
    <definedName name="TP01R280C030" localSheetId="5">'C 05.01'!$H$47</definedName>
    <definedName name="TP01R280C010" localSheetId="5">'C 05.01'!$F$47</definedName>
    <definedName name="TP01R050C020" localSheetId="5">'C 05.01'!$G$11</definedName>
    <definedName name="TP01R198C060" localSheetId="5">'C 05.01'!$K$32</definedName>
    <definedName name="TP01R212C060" localSheetId="5">'C 05.01'!$K$36</definedName>
    <definedName name="TP01R410C060" localSheetId="5">'C 05.01'!$K$60</definedName>
    <definedName name="TP01R130C050" localSheetId="5">'C 05.01'!$J$21</definedName>
    <definedName name="TP01R400C060" localSheetId="5">'C 05.01'!$K$59</definedName>
    <definedName name="TP01R260C040" localSheetId="5">'C 05.01'!$I$45</definedName>
    <definedName name="TP01R138C060" localSheetId="5">'C 05.01'!$K$24</definedName>
    <definedName name="TP01R194C010" localSheetId="5">'C 05.01'!$F$31</definedName>
    <definedName name="TP01R310C040" localSheetId="5">'C 05.01'!$I$50</definedName>
    <definedName name="TP01R370C030" localSheetId="5">'C 05.01'!$H$56</definedName>
    <definedName name="TP01R420C060" localSheetId="5">'C 05.01'!$K$61</definedName>
    <definedName name="TP01R198C050" localSheetId="5">'C 05.01'!$J$32</definedName>
    <definedName name="TP01R370C050" localSheetId="5">'C 05.01'!$J$56</definedName>
    <definedName name="TP01R400C030" localSheetId="5">'C 05.01'!$H$59</definedName>
    <definedName name="TP01R232C040" localSheetId="5">'C 05.01'!$I$42</definedName>
    <definedName name="TP01R430C040" localSheetId="5">'C 05.01'!$I$63</definedName>
    <definedName name="TP01R260C010" localSheetId="5">'C 05.01'!$F$45</definedName>
    <definedName name="TP01R330C010" localSheetId="5">'C 05.01'!$F$52</definedName>
    <definedName name="TP01R010C060" localSheetId="5">'C 05.01'!$K$7</definedName>
    <definedName name="TP01R370C040" localSheetId="5">'C 05.01'!$I$56</definedName>
    <definedName name="TP01R140C060" localSheetId="5">'C 05.01'!$K$25</definedName>
    <definedName name="TP01R370C060" localSheetId="5">'C 05.01'!$K$56</definedName>
    <definedName name="TP01R400C040" localSheetId="5">'C 05.01'!$I$59</definedName>
    <definedName name="TP01R232C050" localSheetId="5">'C 05.01'!$J$42</definedName>
    <definedName name="TP01R136C060" localSheetId="5">'C 05.01'!$K$23</definedName>
    <definedName name="TP01R260C020" localSheetId="5">'C 05.01'!$G$45</definedName>
    <definedName name="TP01R430C050" localSheetId="5">'C 05.01'!$J$63</definedName>
    <definedName name="TP01R310C060" localSheetId="5">'C 05.01'!$K$50</definedName>
    <definedName name="TP01R300C020" localSheetId="5">'C 05.01'!$G$49</definedName>
    <definedName name="TP01R060C020" localSheetId="5">'C 05.01'!$G$12</definedName>
    <definedName name="TP01R380C010" localSheetId="5">'C 05.01'!$F$57</definedName>
    <definedName name="TP01R210C050" localSheetId="5">'C 05.01'!$J$34</definedName>
    <definedName name="TP01R420C040" localSheetId="5">'C 05.01'!$I$61</definedName>
    <definedName name="TP01R090C010" localSheetId="5">'C 05.01'!$F$15</definedName>
    <definedName name="TP01R320C030" localSheetId="5">'C 05.01'!$H$51</definedName>
    <definedName name="TP01R270C020" localSheetId="5">'C 05.01'!$G$46</definedName>
    <definedName name="TP01R250C040" localSheetId="5">'C 05.01'!$I$44</definedName>
    <definedName name="TP01R212C040" localSheetId="5">'C 05.01'!$I$36</definedName>
    <definedName name="TP01R060C030" localSheetId="5">'C 05.01'!$H$12</definedName>
    <definedName name="TP01R222C050" localSheetId="5">'C 05.01'!$J$39</definedName>
    <definedName name="TP01R300C010" localSheetId="5">'C 05.01'!$F$49</definedName>
    <definedName name="TP01R060C010" localSheetId="5">'C 05.01'!$F$12</definedName>
    <definedName name="TP01R270C040" localSheetId="5">'C 05.01'!$I$46</definedName>
    <definedName name="TP01R250C060" localSheetId="5">'C 05.01'!$K$44</definedName>
    <definedName name="TP01R420C030" localSheetId="5">'C 05.01'!$H$61</definedName>
    <definedName name="TP01R210C040" localSheetId="5">'C 05.01'!$I$34</definedName>
    <definedName name="TP01R320C040" localSheetId="5">'C 05.01'!$I$51</definedName>
    <definedName name="TP01R212C050" localSheetId="5">'C 05.01'!$J$36</definedName>
    <definedName name="TP01R250C050" localSheetId="5">'C 05.01'!$J$44</definedName>
    <definedName name="TP01R270C030" localSheetId="5">'C 05.01'!$H$46</definedName>
    <definedName name="TP01R133C060" localSheetId="5">'C 05.01'!$K$22</definedName>
    <definedName name="TP01R222C060" localSheetId="5">'C 05.01'!$K$39</definedName>
    <definedName name="TP01R420C020" localSheetId="5">'C 05.01'!$G$61</definedName>
    <definedName name="TP01R211C060" localSheetId="5">'C 05.01'!$K$35</definedName>
    <definedName name="TP01R240C010" localSheetId="5">'C 05.01'!$F$43</definedName>
    <definedName name="TP01R300C040" localSheetId="5">'C 05.01'!$I$49</definedName>
    <definedName name="TP01R380C040" localSheetId="5">'C 05.01'!$I$57</definedName>
    <definedName name="TP01R250C020" localSheetId="5">'C 05.01'!$G$44</definedName>
    <definedName name="TP01R420C010" localSheetId="5">'C 05.01'!$F$61</definedName>
    <definedName name="TP01R240C020" localSheetId="5">'C 05.01'!$G$43</definedName>
    <definedName name="TP01R300C030" localSheetId="5">'C 05.01'!$H$49</definedName>
    <definedName name="TP01R136C010" localSheetId="5">'C 05.01'!$F$23</definedName>
    <definedName name="TP01R210C020" localSheetId="5">'C 05.01'!$G$34</definedName>
    <definedName name="TP01R320C060" localSheetId="5">'C 05.01'!$K$51</definedName>
    <definedName name="TP01R250C030" localSheetId="5">'C 05.01'!$H$44</definedName>
    <definedName name="TP01R270C010" localSheetId="5">'C 05.01'!$F$46</definedName>
    <definedName name="TP01R030C030" localSheetId="5">'C 05.01'!$H$9</definedName>
    <definedName name="TP01R300C060" localSheetId="5">'C 05.01'!$K$49</definedName>
    <definedName name="TP01R010C010" localSheetId="5">'C 05.01'!$F$7</definedName>
    <definedName name="TP01R240C030" localSheetId="5">'C 05.01'!$H$43</definedName>
    <definedName name="TP01R210C010" localSheetId="5">'C 05.01'!$F$34</definedName>
    <definedName name="TP01R340C020" localSheetId="5">'C 05.01'!$G$53</definedName>
    <definedName name="TP01R380C060" localSheetId="5">'C 05.01'!$K$57</definedName>
    <definedName name="TP01R030C020" localSheetId="5">'C 05.01'!$G$9</definedName>
    <definedName name="TP01R211C050" localSheetId="5">'C 05.01'!$J$35</definedName>
    <definedName name="TP01R240C040" localSheetId="5">'C 05.01'!$I$43</definedName>
    <definedName name="TP01R340C010" localSheetId="5">'C 05.01'!$F$53</definedName>
    <definedName name="TP01R222C020" localSheetId="5">'C 05.01'!$G$39</definedName>
    <definedName name="TP01R212C010" localSheetId="5">'C 05.01'!$F$36</definedName>
    <definedName name="TP01R030C010" localSheetId="5">'C 05.01'!$F$9</definedName>
    <definedName name="TP01R211C020" localSheetId="5">'C 05.01'!$G$35</definedName>
    <definedName name="TP01R120C010" localSheetId="5">'C 05.01'!$F$20</definedName>
    <definedName name="TP01R150C050" localSheetId="5">'C 05.01'!$J$26</definedName>
    <definedName name="TP01R340C040" localSheetId="5">'C 05.01'!$I$53</definedName>
    <definedName name="TP01R133C050" localSheetId="5">'C 05.01'!$J$22</definedName>
    <definedName name="TP01R320C010" localSheetId="5">'C 05.01'!$F$51</definedName>
    <definedName name="TP01R170C010" localSheetId="5">'C 05.01'!$F$28</definedName>
    <definedName name="TP01R360C010" localSheetId="5">'C 05.01'!$F$55</definedName>
    <definedName name="TP01R150C060" localSheetId="5">'C 05.01'!$K$26</definedName>
    <definedName name="TP01R390C060" localSheetId="5">'C 05.01'!$K$58</definedName>
    <definedName name="TP01R270C060" localSheetId="5">'C 05.01'!$K$46</definedName>
    <definedName name="TP01R240C060" localSheetId="5">'C 05.01'!$K$43</definedName>
    <definedName name="TP01R136C050" localSheetId="5">'C 05.01'!$J$23</definedName>
    <definedName name="TP01R222C040" localSheetId="5">'C 05.01'!$I$39</definedName>
    <definedName name="TP01R340C030" localSheetId="5">'C 05.01'!$H$53</definedName>
    <definedName name="TP01R320C020" localSheetId="5">'C 05.01'!$G$51</definedName>
    <definedName name="TP01R360C020" localSheetId="5">'C 05.01'!$G$55</definedName>
    <definedName name="TP01R360C030" localSheetId="5">'C 05.01'!$H$55</definedName>
    <definedName name="TP01R220C010" localSheetId="5">'C 05.01'!$F$37</definedName>
    <definedName name="TP01R390C020" localSheetId="5">'C 05.01'!$G$58</definedName>
    <definedName name="TP01R390C030" localSheetId="5">'C 05.01'!$H$58</definedName>
    <definedName name="TP01R091C060" localSheetId="5">'C 05.01'!$K$16</definedName>
    <definedName name="TP01R170C040" localSheetId="5">'C 05.01'!$I$28</definedName>
    <definedName name="TP01R360C040" localSheetId="5">'C 05.01'!$I$55</definedName>
    <definedName name="TP01R220C020" localSheetId="5">'C 05.01'!$G$37</definedName>
    <definedName name="TP01R091C050" localSheetId="5">'C 05.01'!$J$16</definedName>
    <definedName name="TP01R390C040" localSheetId="5">'C 05.01'!$I$58</definedName>
    <definedName name="TP01R231C060" localSheetId="5">'C 05.01'!$K$41</definedName>
    <definedName name="TP01R133C010" localSheetId="5">'C 05.01'!$F$22</definedName>
    <definedName name="TP01R360C050" localSheetId="5">'C 05.01'!$J$55</definedName>
    <definedName name="TP01R220C030" localSheetId="5">'C 05.01'!$H$37</definedName>
    <definedName name="TP01R231C050" localSheetId="5">'C 05.01'!$J$41</definedName>
    <definedName name="TP01R360C060" localSheetId="5">'C 05.01'!$K$55</definedName>
    <definedName name="TP01R425C060" localSheetId="5">'C 05.01'!$K$62</definedName>
    <definedName name="TP01R170C060" localSheetId="5">'C 05.01'!$K$28</definedName>
    <definedName name="TP01R290C020" localSheetId="5">'C 05.01'!$G$48</definedName>
    <definedName name="TP01R040C030" localSheetId="5">'C 05.01'!$H$10</definedName>
    <definedName name="TP01R390C010" localSheetId="5">'C 05.01'!$F$58</definedName>
    <definedName name="TP01R220C040" localSheetId="5">'C 05.01'!$I$37</definedName>
    <definedName name="TP01R180C060" localSheetId="5">'C 05.01'!$K$29</definedName>
    <definedName name="_PageInst" localSheetId="5">'C 05.01'!$L$2</definedName>
    <definedName name="TP01R290C010" localSheetId="5">'C 05.01'!$F$48</definedName>
    <definedName name="TP01R170C050" localSheetId="5">'C 05.01'!$J$28</definedName>
    <definedName name="TP01R220C050" localSheetId="5">'C 05.01'!$J$37</definedName>
    <definedName name="TP01R290C030" localSheetId="5">'C 05.01'!$H$48</definedName>
    <definedName name="TP01R260C060" localSheetId="5">'C 05.01'!$K$45</definedName>
    <definedName name="TP01R090C050" localSheetId="5">'C 05.01'!$J$15</definedName>
    <definedName name="TP01R231C030" localSheetId="5">'C 05.01'!$H$41</definedName>
    <definedName name="TP01R200C060" localSheetId="5">'C 05.01'!$K$33</definedName>
    <definedName name="TP01R230C030" localSheetId="5">'C 05.01'!$H$40</definedName>
    <definedName name="TP01R091C020" localSheetId="5">'C 05.01'!$G$16</definedName>
    <definedName name="TP01R310C030" localSheetId="5">'C 05.01'!$H$50</definedName>
    <definedName name="TP01R092C030" localSheetId="5">'C 05.01'!$H$17</definedName>
    <definedName name="TP01R220C060" localSheetId="5">'C 05.01'!$K$37</definedName>
    <definedName name="TP01R250C010" localSheetId="5">'C 05.01'!$F$44</definedName>
    <definedName name="TP01R290C040" localSheetId="5">'C 05.01'!$I$48</definedName>
    <definedName name="TP01R090C060" localSheetId="5">'C 05.01'!$K$15</definedName>
    <definedName name="TP01R231C020" localSheetId="5">'C 05.01'!$G$41</definedName>
    <definedName name="TP01R310C020" localSheetId="5">'C 05.01'!$G$50</definedName>
    <definedName name="TP01R230C020" localSheetId="5">'C 05.01'!$G$40</definedName>
    <definedName name="TP01R092C060" localSheetId="5">'C 05.01'!$K$17</definedName>
    <definedName name="TP01R200C040" localSheetId="5">'C 05.01'!$I$33</definedName>
    <definedName name="TP01R310C010" localSheetId="5">'C 05.01'!$F$50</definedName>
    <definedName name="TP01R231C010" localSheetId="5">'C 05.01'!$F$41</definedName>
    <definedName name="TP01R230C010" localSheetId="5">'C 05.01'!$F$40</definedName>
    <definedName name="TP01R092C050" localSheetId="5">'C 05.01'!$J$17</definedName>
    <definedName name="TP01R290C060" localSheetId="5">'C 05.01'!$K$48</definedName>
    <definedName name="TP01R425C010" localSheetId="5">'C 05.01'!$F$62</definedName>
    <definedName name="TP01R210C060" localSheetId="5">'C 05.01'!$K$34</definedName>
    <definedName name="TP01R200C030" localSheetId="5">'C 05.01'!$H$33</definedName>
    <definedName name="TP02R020C060" localSheetId="6">'C 05.02'!$K$7</definedName>
    <definedName name="TP02R020C050" localSheetId="6">'C 05.02'!$J$7</definedName>
    <definedName name="TP02R010C010" localSheetId="6">'C 05.02'!$F$6</definedName>
    <definedName name="TP02R090C060" localSheetId="6">'C 05.02'!$K$14</definedName>
    <definedName name="TP02R090C050" localSheetId="6">'C 05.02'!$J$14</definedName>
    <definedName name="TP02R090C040" localSheetId="6">'C 05.02'!$I$14</definedName>
    <definedName name="TP02R110C010" localSheetId="6">'C 05.02'!$F$16</definedName>
    <definedName name="TP02R090C030" localSheetId="6">'C 05.02'!$H$14</definedName>
    <definedName name="TP02R010C060" localSheetId="6">'C 05.02'!$K$6</definedName>
    <definedName name="TP02R030C010" localSheetId="6">'C 05.02'!$F$8</definedName>
    <definedName name="TP02R130C010" localSheetId="6">'C 05.02'!$F$18</definedName>
    <definedName name="TP02R010C020" localSheetId="6">'C 05.02'!$G$6</definedName>
    <definedName name="TP02R010C030" localSheetId="6">'C 05.02'!$H$6</definedName>
    <definedName name="TP02R060C010" localSheetId="6">'C 05.02'!$F$11</definedName>
    <definedName name="TP02R010C040" localSheetId="6">'C 05.02'!$I$6</definedName>
    <definedName name="TP02R150C010" localSheetId="6">'C 05.02'!$F$20</definedName>
    <definedName name="TP02R010C050" localSheetId="6">'C 05.02'!$J$6</definedName>
    <definedName name="TP02R100C010" localSheetId="6">'C 05.02'!$F$15</definedName>
    <definedName name="TP02R080C010" localSheetId="6">'C 05.02'!$F$13</definedName>
    <definedName name="TP02R040C010" localSheetId="6">'C 05.02'!$F$9</definedName>
    <definedName name="TP02R090C010" localSheetId="6">'C 05.02'!$F$14</definedName>
    <definedName name="TP02R050C010" localSheetId="6">'C 05.02'!$F$10</definedName>
    <definedName name="TP02R090C020" localSheetId="6">'C 05.02'!$G$14</definedName>
    <definedName name="_PageInst" localSheetId="6">'C 05.02'!$L$2</definedName>
    <definedName name="TP02R020C010" localSheetId="6">'C 05.02'!$F$7</definedName>
    <definedName name="TP02R140C010" localSheetId="6">'C 05.02'!$F$19</definedName>
    <definedName name="TP02R020C020" localSheetId="6">'C 05.02'!$G$7</definedName>
    <definedName name="TP02R020C030" localSheetId="6">'C 05.02'!$H$7</definedName>
    <definedName name="TP02R070C010" localSheetId="6">'C 05.02'!$F$12</definedName>
    <definedName name="TP02R120C010" localSheetId="6">'C 05.02'!$F$17</definedName>
    <definedName name="TP02R020C040" localSheetId="6">'C 05.02'!$I$7</definedName>
    <definedName name="CAOFR580" localSheetId="1">'C 01.00'!$E$66</definedName>
    <definedName name="CAOFR780" localSheetId="1">'C 01.00'!$E$85</definedName>
    <definedName name="CAOFR480" localSheetId="1">'C 01.00'!$E$54</definedName>
    <definedName name="CAOFR680" localSheetId="1">'C 01.00'!$E$73</definedName>
    <definedName name="CAOFR790" localSheetId="1">'C 01.00'!$E$86</definedName>
    <definedName name="CAOFR590" localSheetId="1">'C 01.00'!$E$67</definedName>
    <definedName name="CAOFR490" localSheetId="1">'C 01.00'!$E$55</definedName>
    <definedName name="CAOFR690" localSheetId="1">'C 01.00'!$E$74</definedName>
    <definedName name="CAOFR460" localSheetId="1">'C 01.00'!$E$50</definedName>
    <definedName name="CAOFR660" localSheetId="1">'C 01.00'!$E$71</definedName>
    <definedName name="CAOFR472" localSheetId="1">'C 01.00'!$E$53</definedName>
    <definedName name="CAOFR470" localSheetId="1">'C 01.00'!$E$51</definedName>
    <definedName name="CAOFR471" localSheetId="1">'C 01.00'!$E$52</definedName>
    <definedName name="CAOFR670" localSheetId="1">'C 01.00'!$E$72</definedName>
    <definedName name="CAOFR540" localSheetId="1">'C 01.00'!$E$62</definedName>
    <definedName name="CAOFR400" localSheetId="1">'C 01.00'!$E$44</definedName>
    <definedName name="CAOFR440" localSheetId="1">'C 01.00'!$E$48</definedName>
    <definedName name="CAOFR550" localSheetId="1">'C 01.00'!$E$63</definedName>
    <definedName name="CAOFR410" localSheetId="1">'C 01.00'!$E$45</definedName>
    <definedName name="CAOFR450" localSheetId="1">'C 01.00'!$E$49</definedName>
    <definedName name="CAOFR560" localSheetId="1">'C 01.00'!$E$64</definedName>
    <definedName name="CAOFR420" localSheetId="1">'C 01.00'!$E$46</definedName>
    <definedName name="CAOFR570" localSheetId="1">'C 01.00'!$E$65</definedName>
    <definedName name="CAOFR430" localSheetId="1">'C 01.00'!$E$47</definedName>
    <definedName name="CAOFR920" localSheetId="1">'C 01.00'!$E$96</definedName>
    <definedName name="CAOFR130" localSheetId="1">'C 01.00'!$E$17</definedName>
    <definedName name="CAOFR730" localSheetId="1">'C 01.00'!$E$78</definedName>
    <definedName name="CAOFR530" localSheetId="1">'C 01.00'!$E$61</definedName>
    <definedName name="CAOFR330" localSheetId="1">'C 01.00'!$E$37</definedName>
    <definedName name="CAOFR720" localSheetId="1">'C 01.00'!$E$77</definedName>
    <definedName name="CAOFR930" localSheetId="1">'C 01.00'!$E$97</definedName>
    <definedName name="CAOFR320" localSheetId="1">'C 01.00'!$E$36</definedName>
    <definedName name="CAOFR520" localSheetId="1">'C 01.00'!$E$58</definedName>
    <definedName name="CAOFR621" localSheetId="1">'C 01.00'!$E$69</definedName>
    <definedName name="CAOFR622" localSheetId="1">'C 01.00'!$E$70</definedName>
    <definedName name="CAOFR524" localSheetId="1">'C 01.00'!$E$59</definedName>
    <definedName name="CAOFR620" localSheetId="1">'C 01.00'!$E$68</definedName>
    <definedName name="CAOFR529" localSheetId="1">'C 01.00'!$E$60</definedName>
    <definedName name="CAOFR015" localSheetId="1">'C 01.00'!$E$6</definedName>
    <definedName name="CAOFR710" localSheetId="1">'C 01.00'!$E$76</definedName>
    <definedName name="CAOFR010" localSheetId="1">'C 01.00'!$E$5</definedName>
    <definedName name="CAOFR900" localSheetId="1">'C 01.00'!$E$94</definedName>
    <definedName name="CAOFR510" localSheetId="1">'C 01.00'!$E$57</definedName>
    <definedName name="CAOFR310" localSheetId="1">'C 01.00'!$E$35</definedName>
    <definedName name="CAOFR210" localSheetId="1">'C 01.00'!$E$24</definedName>
    <definedName name="CAOFR840" localSheetId="1">'C 01.00'!$E$89</definedName>
    <definedName name="CAOFR700" localSheetId="1">'C 01.00'!$E$75</definedName>
    <definedName name="CAOFR842" localSheetId="1">'C 01.00'!$E$91</definedName>
    <definedName name="CAOFR841" localSheetId="1">'C 01.00'!$E$90</definedName>
    <definedName name="CAOFR910" localSheetId="1">'C 01.00'!$E$95</definedName>
    <definedName name="CAOFR300" localSheetId="1">'C 01.00'!$E$34</definedName>
    <definedName name="CAOFR200" localSheetId="1">'C 01.00'!$E$23</definedName>
    <definedName name="CAOFR500" localSheetId="1">'C 01.00'!$E$56</definedName>
    <definedName name="CAOFR770" localSheetId="1">'C 01.00'!$E$84</definedName>
    <definedName name="CAOFR370" localSheetId="1">'C 01.00'!$E$41</definedName>
    <definedName name="CAOFR230" localSheetId="1">'C 01.00'!$E$26</definedName>
    <definedName name="CAOFR760" localSheetId="1">'C 01.00'!$E$83</definedName>
    <definedName name="CAOFR220" localSheetId="1">'C 01.00'!$E$25</definedName>
    <definedName name="CAOFR360" localSheetId="1">'C 01.00'!$E$40</definedName>
    <definedName name="CAOFR750" localSheetId="1">'C 01.00'!$E$82</definedName>
    <definedName name="CAOFR890" localSheetId="1">'C 01.00'!$E$93</definedName>
    <definedName name="CAOFR250" localSheetId="1">'C 01.00'!$E$28</definedName>
    <definedName name="CAOFR350" localSheetId="1">'C 01.00'!$E$39</definedName>
    <definedName name="CAOFR740" localSheetId="1">'C 01.00'!$E$79</definedName>
    <definedName name="CAOFR748" localSheetId="1">'C 01.00'!$E$81</definedName>
    <definedName name="CAOFR880" localSheetId="1">'C 01.00'!$E$92</definedName>
    <definedName name="CAOFR744" localSheetId="1">'C 01.00'!$E$80</definedName>
    <definedName name="CAOFR240" localSheetId="1">'C 01.00'!$E$27</definedName>
    <definedName name="CAOFR340" localSheetId="1">'C 01.00'!$E$38</definedName>
    <definedName name="CAOFR070" localSheetId="1">'C 01.00'!$E$12</definedName>
    <definedName name="CAOFR270" localSheetId="1">'C 01.00'!$E$30</definedName>
    <definedName name="CAOFR060" localSheetId="1">'C 01.00'!$E$11</definedName>
    <definedName name="CAOFR260" localSheetId="1">'C 01.00'!$E$29</definedName>
    <definedName name="CAOFR092" localSheetId="1">'C 01.00'!$E$16</definedName>
    <definedName name="CAOFR090" localSheetId="1">'C 01.00'!$E$14</definedName>
    <definedName name="CAOFR091" localSheetId="1">'C 01.00'!$E$15</definedName>
    <definedName name="CAOFR290" localSheetId="1">'C 01.00'!$E$33</definedName>
    <definedName name="CAOFR390" localSheetId="1">'C 01.00'!$E$43</definedName>
    <definedName name="CAOFR180" localSheetId="1">'C 01.00'!$E$22</definedName>
    <definedName name="CAOFR285" localSheetId="1">'C 01.00'!$E$32</definedName>
    <definedName name="CAOFR080" localSheetId="1">'C 01.00'!$E$13</definedName>
    <definedName name="CAOFR280" localSheetId="1">'C 01.00'!$E$31</definedName>
    <definedName name="_PageInst" localSheetId="1">'C 01.00'!$F$2</definedName>
    <definedName name="_PageInst" localSheetId="1">'C 01.00'!$F$2</definedName>
    <definedName name="CAOFR380" localSheetId="1">'C 01.00'!$E$42</definedName>
    <definedName name="CAOFR170" localSheetId="1">'C 01.00'!$E$21</definedName>
    <definedName name="CAOFR030" localSheetId="1">'C 01.00'!$E$8</definedName>
    <definedName name="CAOFR960" localSheetId="1">'C 01.00'!$E$100</definedName>
    <definedName name="CAOFR160" localSheetId="1">'C 01.00'!$E$20</definedName>
    <definedName name="CAOFR974" localSheetId="1">'C 01.00'!$E$102</definedName>
    <definedName name="CAOFR978" localSheetId="1">'C 01.00'!$E$103</definedName>
    <definedName name="CAOFR020" localSheetId="1">'C 01.00'!$E$7</definedName>
    <definedName name="CAOFR970" localSheetId="1">'C 01.00'!$E$101</definedName>
    <definedName name="CAOFR050" localSheetId="1">'C 01.00'!$E$10</definedName>
    <definedName name="CAOFR150" localSheetId="1">'C 01.00'!$E$19</definedName>
    <definedName name="CAOFR810" localSheetId="1">'C 01.00'!$E$88</definedName>
    <definedName name="CAOFR940" localSheetId="1">'C 01.00'!$E$98</definedName>
    <definedName name="CAOFR040" localSheetId="1">'C 01.00'!$E$9</definedName>
    <definedName name="CAOFR140" localSheetId="1">'C 01.00'!$E$18</definedName>
    <definedName name="CAOFR800" localSheetId="1">'C 01.00'!$E$87</definedName>
    <definedName name="CAOFR950" localSheetId="1">'C 01.00'!$E$99</definedName>
    <definedName name="CAMIR610" localSheetId="4">'C 04.00'!$F$88</definedName>
    <definedName name="CAMIR510" localSheetId="4">'C 04.00'!$F$75</definedName>
    <definedName name="CAMIR200" localSheetId="4">'C 04.00'!$F$30</definedName>
    <definedName name="CAMIR503" localSheetId="4">'C 04.00'!$F$74</definedName>
    <definedName name="CAMIR100" localSheetId="4">'C 04.00'!$F$16</definedName>
    <definedName name="CAMIR600" localSheetId="4">'C 04.00'!$F$87</definedName>
    <definedName name="CAMIR500" localSheetId="4">'C 04.00'!$F$71</definedName>
    <definedName name="CAMIR501" localSheetId="4">'C 04.00'!$F$72</definedName>
    <definedName name="CAMIR502" localSheetId="4">'C 04.00'!$F$73</definedName>
    <definedName name="CAMIR210" localSheetId="4">'C 04.00'!$F$31</definedName>
    <definedName name="CAMIR110" localSheetId="4">'C 04.00'!$F$17</definedName>
    <definedName name="CAMIR630" localSheetId="4">'C 04.00'!$F$90</definedName>
    <definedName name="CAMIR220" localSheetId="4">'C 04.00'!$F$32</definedName>
    <definedName name="CAMIR620" localSheetId="4">'C 04.00'!$F$89</definedName>
    <definedName name="CAMIR230" localSheetId="4">'C 04.00'!$F$34</definedName>
    <definedName name="CAMIR310" localSheetId="4">'C 04.00'!$F$45</definedName>
    <definedName name="CAMIR410" localSheetId="4">'C 04.00'!$F$58</definedName>
    <definedName name="CAMIR590" localSheetId="4">'C 04.00'!$F$86</definedName>
    <definedName name="CAMIR690" localSheetId="4">'C 04.00'!$F$101</definedName>
    <definedName name="CAMIR300" localSheetId="4">'C 04.00'!$F$44</definedName>
    <definedName name="CAMIR400" localSheetId="4">'C 04.00'!$F$57</definedName>
    <definedName name="CAMIR580" localSheetId="4">'C 04.00'!$F$85</definedName>
    <definedName name="CAMIR680" localSheetId="4">'C 04.00'!$F$100</definedName>
    <definedName name="CAMIR433" localSheetId="4">'C 04.00'!$F$63</definedName>
    <definedName name="CAMIR430" localSheetId="4">'C 04.00'!$F$60</definedName>
    <definedName name="CAMIR432" localSheetId="4">'C 04.00'!$F$62</definedName>
    <definedName name="CAMIR431" localSheetId="4">'C 04.00'!$F$61</definedName>
    <definedName name="CAMIR570" localSheetId="4">'C 04.00'!$F$81</definedName>
    <definedName name="CAMIR571" localSheetId="4">'C 04.00'!$F$82</definedName>
    <definedName name="CAMIR572" localSheetId="4">'C 04.00'!$F$83</definedName>
    <definedName name="CAMIR573" localSheetId="4">'C 04.00'!$F$84</definedName>
    <definedName name="CAMIR420" localSheetId="4">'C 04.00'!$F$59</definedName>
    <definedName name="CAMIR560" localSheetId="4">'C 04.00'!$F$80</definedName>
    <definedName name="CAMIR350" localSheetId="4">'C 04.00'!$F$49</definedName>
    <definedName name="CAMIR450" localSheetId="4">'C 04.00'!$F$66</definedName>
    <definedName name="CAMIR550" localSheetId="4">'C 04.00'!$F$79</definedName>
    <definedName name="CAMIR650" localSheetId="4">'C 04.00'!$F$96</definedName>
    <definedName name="CAMIR340" localSheetId="4">'C 04.00'!$F$48</definedName>
    <definedName name="CAMIR440" localSheetId="4">'C 04.00'!$F$65</definedName>
    <definedName name="CAMIR540" localSheetId="4">'C 04.00'!$F$78</definedName>
    <definedName name="CAMIR641" localSheetId="4">'C 04.00'!$F$92</definedName>
    <definedName name="CAMIR640" localSheetId="4">'C 04.00'!$F$91</definedName>
    <definedName name="CAMIR643" localSheetId="4">'C 04.00'!$F$94</definedName>
    <definedName name="CAMIR642" localSheetId="4">'C 04.00'!$F$93</definedName>
    <definedName name="CAMIR330" localSheetId="4">'C 04.00'!$F$47</definedName>
    <definedName name="CAMIR470" localSheetId="4">'C 04.00'!$F$68</definedName>
    <definedName name="CAMIR670" localSheetId="4">'C 04.00'!$F$98</definedName>
    <definedName name="CAMIR530" localSheetId="4">'C 04.00'!$F$77</definedName>
    <definedName name="CAMIR460" localSheetId="4">'C 04.00'!$F$67</definedName>
    <definedName name="CAMIR320" localSheetId="4">'C 04.00'!$F$46</definedName>
    <definedName name="CAMIR520" localSheetId="4">'C 04.00'!$F$76</definedName>
    <definedName name="CAMIR660" localSheetId="4">'C 04.00'!$F$97</definedName>
    <definedName name="CAMIR480" localSheetId="4">'C 04.00'!$F$69</definedName>
    <definedName name="CAMIR090" localSheetId="4">'C 04.00'!$F$14</definedName>
    <definedName name="CAMIR380" localSheetId="4">'C 04.00'!$F$55</definedName>
    <definedName name="CAMIR080" localSheetId="4">'C 04.00'!$F$13</definedName>
    <definedName name="CAMIR490" localSheetId="4">'C 04.00'!$F$70</definedName>
    <definedName name="CAMIR390" localSheetId="4">'C 04.00'!$F$56</definedName>
    <definedName name="CAMIR363" localSheetId="4">'C 04.00'!$F$53</definedName>
    <definedName name="CAMIR360" localSheetId="4">'C 04.00'!$F$50</definedName>
    <definedName name="CAMIR362" localSheetId="4">'C 04.00'!$F$52</definedName>
    <definedName name="CAMIR361" localSheetId="4">'C 04.00'!$F$51</definedName>
    <definedName name="CAMIR370" localSheetId="4">'C 04.00'!$F$54</definedName>
    <definedName name="CAMIR760" localSheetId="4">'C 04.00'!$F$109</definedName>
    <definedName name="CAMIR770" localSheetId="4">'C 04.00'!$F$110</definedName>
    <definedName name="CAMIR780" localSheetId="4">'C 04.00'!$F$111</definedName>
    <definedName name="CAMIR790" localSheetId="4">'C 04.00'!$F$112</definedName>
    <definedName name="CAMIR190" localSheetId="4">'C 04.00'!$F$29</definedName>
    <definedName name="CAMIR293" localSheetId="4">'C 04.00'!$F$43</definedName>
    <definedName name="CAMIR292" localSheetId="4">'C 04.00'!$F$42</definedName>
    <definedName name="CAMIR291" localSheetId="4">'C 04.00'!$F$41</definedName>
    <definedName name="CAMIR290" localSheetId="4">'C 04.00'!$F$40</definedName>
    <definedName name="CAMIR010" localSheetId="4">'C 04.00'!$F$6</definedName>
    <definedName name="CAMIR860" localSheetId="4">'C 04.00'!$F$122</definedName>
    <definedName name="CAMIR720" localSheetId="4">'C 04.00'!$F$104</definedName>
    <definedName name="CAMIR180" localSheetId="4">'C 04.00'!$F$27</definedName>
    <definedName name="CAMIR280" localSheetId="4">'C 04.00'!$F$39</definedName>
    <definedName name="CAMIR730" localSheetId="4">'C 04.00'!$F$105</definedName>
    <definedName name="CAMIR170" localSheetId="4">'C 04.00'!$F$26</definedName>
    <definedName name="CAMIR840" localSheetId="4">'C 04.00'!$F$119</definedName>
    <definedName name="CAMIR030" localSheetId="4">'C 04.00'!$F$8</definedName>
    <definedName name="CAMIR740" localSheetId="4">'C 04.00'!$F$107</definedName>
    <definedName name="CAMIR160" localSheetId="4">'C 04.00'!$F$25</definedName>
    <definedName name="CAMIR020" localSheetId="4">'C 04.00'!$F$7</definedName>
    <definedName name="CAMIR850" localSheetId="4">'C 04.00'!$F$121</definedName>
    <definedName name="_PageInst" localSheetId="4">'C 04.00'!$G$2</definedName>
    <definedName name="CAMIR750" localSheetId="4">'C 04.00'!$F$108</definedName>
    <definedName name="CAMIR155" localSheetId="4">'C 04.00'!$F$24</definedName>
    <definedName name="CAMIR250" localSheetId="4">'C 04.00'!$F$36</definedName>
    <definedName name="CAMIR150" localSheetId="4">'C 04.00'!$F$23</definedName>
    <definedName name="CAMIR820" localSheetId="4">'C 04.00'!$F$116</definedName>
    <definedName name="CAMIR050" localSheetId="4">'C 04.00'!$F$10</definedName>
    <definedName name="CAMIR145" localSheetId="4">'C 04.00'!$F$22</definedName>
    <definedName name="CAMIR240" localSheetId="4">'C 04.00'!$F$35</definedName>
    <definedName name="CAMIR140" localSheetId="4">'C 04.00'!$F$21</definedName>
    <definedName name="CAMIR040" localSheetId="4">'C 04.00'!$F$9</definedName>
    <definedName name="CAMIR830" localSheetId="4">'C 04.00'!$F$118</definedName>
    <definedName name="CAMIR270" localSheetId="4">'C 04.00'!$F$38</definedName>
    <definedName name="CAMIR130" localSheetId="4">'C 04.00'!$F$19</definedName>
    <definedName name="CAMIR131" localSheetId="4">'C 04.00'!$F$20</definedName>
    <definedName name="CAMIR700" localSheetId="4">'C 04.00'!$F$102</definedName>
    <definedName name="CAMIR070" localSheetId="4">'C 04.00'!$F$12</definedName>
    <definedName name="CAMIR260" localSheetId="4">'C 04.00'!$F$37</definedName>
    <definedName name="CAMIR800" localSheetId="4">'C 04.00'!$F$113</definedName>
    <definedName name="CAMIR120" localSheetId="4">'C 04.00'!$F$18</definedName>
    <definedName name="CAMIR710" localSheetId="4">'C 04.00'!$F$103</definedName>
    <definedName name="CAMIR810" localSheetId="4">'C 04.00'!$F$114</definedName>
    <definedName name="CAMIR060" localSheetId="4">'C 04.00'!$F$11</definedName>
    <definedName name="CACRR090" localSheetId="3">'C 03.00'!$E$14</definedName>
    <definedName name="CACRR080" localSheetId="3">'C 03.00'!$E$13</definedName>
    <definedName name="CACRR070" localSheetId="3">'C 03.00'!$E$12</definedName>
    <definedName name="CACRR060" localSheetId="3">'C 03.00'!$E$10</definedName>
    <definedName name="CACRR050" localSheetId="3">'C 03.00'!$E$9</definedName>
    <definedName name="CACRR010" localSheetId="3">'C 03.00'!$E$5</definedName>
    <definedName name="CACRR020" localSheetId="3">'C 03.00'!$E$6</definedName>
    <definedName name="CACRR030" localSheetId="3">'C 03.00'!$E$7</definedName>
    <definedName name="CACRR040" localSheetId="3">'C 03.00'!$E$8</definedName>
    <definedName name="_PageInst" localSheetId="3">'C 03.00'!$F$2</definedName>
    <definedName name="CACRR110" localSheetId="3">'C 03.00'!$E$16</definedName>
    <definedName name="CACRR120" localSheetId="3">'C 03.00'!$E$17</definedName>
    <definedName name="CACRR100" localSheetId="3">'C 03.00'!$E$15</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extLst>
    <ext uri="{140A7094-0E35-4892-8432-C4D2E57EDEB5}">
      <x15:workbookPr chartTrackingRefBase="1"/>
    </ext>
  </extLst>
</workbook>
</file>

<file path=xl/calcChain.xml><?xml version="1.0" encoding="utf-8"?>
<calcChain xmlns="http://schemas.openxmlformats.org/spreadsheetml/2006/main">
  <c r="C92" i="20" l="1"/>
  <c r="C93" i="20" s="1"/>
  <c r="C90" i="20"/>
  <c r="C89" i="20"/>
  <c r="C91" i="20" s="1"/>
  <c r="C86" i="20"/>
  <c r="C87" i="20" s="1"/>
  <c r="C83" i="20"/>
  <c r="C82" i="20"/>
  <c r="C84" i="20" s="1"/>
  <c r="C79" i="20"/>
  <c r="C80" i="20" s="1"/>
  <c r="C77" i="20"/>
  <c r="C76" i="20"/>
  <c r="C78" i="20" s="1"/>
  <c r="C72" i="20"/>
  <c r="C73" i="20" s="1"/>
  <c r="C70" i="20"/>
  <c r="C69" i="20"/>
  <c r="C71" i="20" s="1"/>
  <c r="C66" i="20"/>
  <c r="C67" i="20" s="1"/>
  <c r="C62" i="20"/>
  <c r="C61" i="20"/>
  <c r="C63" i="20" s="1"/>
  <c r="C58" i="20"/>
  <c r="C59" i="20" s="1"/>
  <c r="C56" i="20"/>
  <c r="C55" i="20"/>
  <c r="C57" i="20" s="1"/>
  <c r="C51" i="20"/>
  <c r="C52" i="20" s="1"/>
  <c r="C49" i="20"/>
  <c r="C48" i="20"/>
  <c r="C50" i="20" s="1"/>
  <c r="C45" i="20"/>
  <c r="C46" i="20" s="1"/>
  <c r="C42" i="20"/>
  <c r="C41" i="20"/>
  <c r="C43" i="20" s="1"/>
  <c r="C38" i="20"/>
  <c r="C39" i="20" s="1"/>
  <c r="C36" i="20"/>
  <c r="C35" i="20"/>
  <c r="C37" i="20" s="1"/>
  <c r="C24" i="20"/>
  <c r="C23" i="20"/>
  <c r="C21" i="20"/>
  <c r="C17" i="20"/>
  <c r="C20" i="20" s="1"/>
  <c r="C13" i="20"/>
  <c r="C12" i="20"/>
  <c r="C14" i="20" s="1"/>
  <c r="C11" i="20"/>
  <c r="C9" i="20"/>
  <c r="C8" i="20"/>
  <c r="C7" i="20"/>
  <c r="C82" i="17"/>
  <c r="C80" i="17"/>
  <c r="C76" i="17"/>
  <c r="C72" i="17"/>
  <c r="C61" i="17"/>
  <c r="C59" i="17"/>
  <c r="C57" i="17"/>
  <c r="C55" i="17"/>
  <c r="C53" i="17"/>
  <c r="C51" i="17"/>
  <c r="C49" i="17"/>
  <c r="C47" i="17"/>
  <c r="C43" i="17"/>
  <c r="C41" i="17"/>
  <c r="C27" i="17"/>
  <c r="C25" i="17"/>
  <c r="C23" i="17"/>
  <c r="C19" i="17"/>
  <c r="C20" i="17" s="1"/>
  <c r="C17" i="17"/>
  <c r="C18" i="17" s="1"/>
  <c r="C11" i="17"/>
  <c r="C8" i="17"/>
  <c r="C7" i="17"/>
  <c r="C60" i="17" s="1"/>
  <c r="C46" i="17" l="1"/>
  <c r="C44" i="17"/>
  <c r="C16" i="17"/>
  <c r="C12" i="17"/>
  <c r="C9" i="17"/>
  <c r="C21" i="17"/>
  <c r="C45" i="17"/>
  <c r="C81" i="17"/>
  <c r="C79" i="17"/>
  <c r="C77" i="17"/>
  <c r="C75" i="17"/>
  <c r="C73" i="17"/>
  <c r="C71" i="17"/>
  <c r="C62" i="17"/>
  <c r="C74" i="17"/>
  <c r="C78" i="17"/>
  <c r="C102" i="17"/>
  <c r="C100" i="17"/>
  <c r="C98" i="17"/>
  <c r="C96" i="17"/>
  <c r="C94" i="17"/>
  <c r="C92" i="17"/>
  <c r="C83" i="17"/>
  <c r="C103" i="17"/>
  <c r="C101" i="17"/>
  <c r="C99" i="17"/>
  <c r="C97" i="17"/>
  <c r="C95" i="17"/>
  <c r="C93" i="17"/>
  <c r="C19" i="20"/>
  <c r="C40" i="20"/>
  <c r="C47" i="20"/>
  <c r="C53" i="20"/>
  <c r="C60" i="20"/>
  <c r="C68" i="20"/>
  <c r="C74" i="20"/>
  <c r="C81" i="20"/>
  <c r="C88" i="20"/>
  <c r="C94" i="20"/>
  <c r="C22" i="17"/>
  <c r="C24" i="17"/>
  <c r="C26" i="17"/>
  <c r="C28" i="17"/>
  <c r="C34" i="17"/>
  <c r="C38" i="17"/>
  <c r="C42" i="17"/>
  <c r="C48" i="17"/>
  <c r="C50" i="17"/>
  <c r="C52" i="17"/>
  <c r="C54" i="17"/>
  <c r="C56" i="17"/>
  <c r="C58" i="17"/>
  <c r="C18" i="20"/>
  <c r="C40" i="17" l="1"/>
  <c r="C39" i="17"/>
  <c r="C32" i="17"/>
  <c r="C30" i="17"/>
  <c r="C33" i="17"/>
  <c r="C29" i="17"/>
  <c r="C31" i="17"/>
  <c r="C86" i="17"/>
  <c r="C91" i="17"/>
  <c r="C87" i="17"/>
  <c r="C84" i="17"/>
  <c r="C36" i="17"/>
  <c r="C37" i="17"/>
  <c r="C35" i="17"/>
  <c r="C65" i="17"/>
  <c r="C70" i="17"/>
  <c r="C66" i="17"/>
  <c r="C63" i="17"/>
  <c r="C14" i="17"/>
  <c r="C13" i="17"/>
  <c r="C15" i="17"/>
  <c r="C69" i="17" l="1"/>
  <c r="C67" i="17"/>
  <c r="C68" i="17"/>
  <c r="C90" i="17"/>
  <c r="C88" i="17"/>
  <c r="C89" i="17"/>
</calcChain>
</file>

<file path=xl/comments1.xml><?xml version="1.0" encoding="utf-8"?>
<comments xmlns="http://schemas.openxmlformats.org/spreadsheetml/2006/main">
  <authors>
    <author>Author</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List>
</comments>
</file>

<file path=xl/sharedStrings.xml><?xml version="1.0" encoding="utf-8"?>
<sst xmlns="http://schemas.openxmlformats.org/spreadsheetml/2006/main" count="1063" uniqueCount="778">
  <si>
    <t>010</t>
  </si>
  <si>
    <t>020</t>
  </si>
  <si>
    <t>030</t>
  </si>
  <si>
    <t>040</t>
  </si>
  <si>
    <t>050</t>
  </si>
  <si>
    <t>060</t>
  </si>
  <si>
    <t>070</t>
  </si>
  <si>
    <t>Code</t>
  </si>
  <si>
    <t>080</t>
  </si>
  <si>
    <t>090</t>
  </si>
  <si>
    <t>100</t>
  </si>
  <si>
    <t>110</t>
  </si>
  <si>
    <t>120</t>
  </si>
  <si>
    <t>130</t>
  </si>
  <si>
    <t>140</t>
  </si>
  <si>
    <t>150</t>
  </si>
  <si>
    <t>160</t>
  </si>
  <si>
    <t>170</t>
  </si>
  <si>
    <t>180</t>
  </si>
  <si>
    <t>190</t>
  </si>
  <si>
    <t>200</t>
  </si>
  <si>
    <t>210</t>
  </si>
  <si>
    <t>220</t>
  </si>
  <si>
    <t>230</t>
  </si>
  <si>
    <t>240</t>
  </si>
  <si>
    <t>250</t>
  </si>
  <si>
    <t>260</t>
  </si>
  <si>
    <t>C 01.00 - OWN FUNDS (CA1)</t>
  </si>
  <si>
    <t>Rows</t>
  </si>
  <si>
    <t>ID</t>
  </si>
  <si>
    <t>Item</t>
  </si>
  <si>
    <t>Amount</t>
  </si>
  <si>
    <t>OWN FUNDS</t>
  </si>
  <si>
    <t>015</t>
  </si>
  <si>
    <t>1.1</t>
  </si>
  <si>
    <t>TIER 1 CAPITAL</t>
  </si>
  <si>
    <t>COMMON EQUITY TIER 1 CAPITAL</t>
  </si>
  <si>
    <t>Capital instruments eligible as CET1 Capital</t>
  </si>
  <si>
    <t xml:space="preserve">Paid up capital instruments </t>
  </si>
  <si>
    <t>1.1.1.1.2*</t>
  </si>
  <si>
    <t>Memorandum item: Capital instruments not eligible</t>
  </si>
  <si>
    <t>Share premium</t>
  </si>
  <si>
    <t>(-) Own CET1 instruments</t>
  </si>
  <si>
    <t>(-) Direct holdings of CET1 instruments</t>
  </si>
  <si>
    <t>(-) Indirect holdings of CET1 instruments</t>
  </si>
  <si>
    <t>091</t>
  </si>
  <si>
    <t>(-) Synthetic holdings of CET1 instruments</t>
  </si>
  <si>
    <t>092</t>
  </si>
  <si>
    <t>(-) Actual or contingent obligations to purchase own CET1 instruments</t>
  </si>
  <si>
    <t>Retained earnings</t>
  </si>
  <si>
    <t>Previous years retained earnings</t>
  </si>
  <si>
    <t>Profit or loss eligible</t>
  </si>
  <si>
    <t>Profit or loss attributable to owners of the parent</t>
  </si>
  <si>
    <t>(-) Part of interim or year-end profit not eligible</t>
  </si>
  <si>
    <t>Accumulated other comprehensive income</t>
  </si>
  <si>
    <t>Other reserves</t>
  </si>
  <si>
    <t>Funds for general banking risk</t>
  </si>
  <si>
    <t>Transitional adjustments due to grandfathered CET1 Capital instruments</t>
  </si>
  <si>
    <t>Minority interest given recognition in CET1 capital</t>
  </si>
  <si>
    <t>Transitional adjustments due to additional minority interests</t>
  </si>
  <si>
    <t>Adjustments to CET1 due to prudential filters</t>
  </si>
  <si>
    <t>(-) Increases  in equity resulting from securitised assets</t>
  </si>
  <si>
    <t>270</t>
  </si>
  <si>
    <t>Cash flow hedge reserve</t>
  </si>
  <si>
    <t>280</t>
  </si>
  <si>
    <t>Cumulative gains and losses due to changes in own credit risk on fair valued liabilities</t>
  </si>
  <si>
    <t>285</t>
  </si>
  <si>
    <t>Fair value gains and losses arising from the institution's own credit risk related to derivative liabilities</t>
  </si>
  <si>
    <t>290</t>
  </si>
  <si>
    <t>(-) Value adjustments due to the requirements for prudent valuation</t>
  </si>
  <si>
    <t>300</t>
  </si>
  <si>
    <t>(-) Goodwill</t>
  </si>
  <si>
    <t>310</t>
  </si>
  <si>
    <t>(-) Goodwill accounted for as intangible asset</t>
  </si>
  <si>
    <t>320</t>
  </si>
  <si>
    <t>(-) Goodwill included in the valuation of significant investments</t>
  </si>
  <si>
    <t>330</t>
  </si>
  <si>
    <t>Deferred tax liabilities associated to goodwill</t>
  </si>
  <si>
    <t>340</t>
  </si>
  <si>
    <t>(-) Other intangible assets</t>
  </si>
  <si>
    <t>350</t>
  </si>
  <si>
    <t>(-) Other intangible assets gross amount</t>
  </si>
  <si>
    <t>360</t>
  </si>
  <si>
    <t>Deferred tax liabilities associated to other intangible assets</t>
  </si>
  <si>
    <t>370</t>
  </si>
  <si>
    <t>(-) Deferred tax assets that rely on future profitability and do not arise from temporary differences net of associated tax liabilities</t>
  </si>
  <si>
    <t>380</t>
  </si>
  <si>
    <t>(-) IRB shortfall of credit risk adjustments to expected losses</t>
  </si>
  <si>
    <t>390</t>
  </si>
  <si>
    <t>(-)Defined benefit pension fund assets</t>
  </si>
  <si>
    <t>400</t>
  </si>
  <si>
    <t>(-)Defined benefit pension fund assets gross amount</t>
  </si>
  <si>
    <t>410</t>
  </si>
  <si>
    <t>Deferred tax liabilities associated to defined benefit pension fund assets</t>
  </si>
  <si>
    <t>420</t>
  </si>
  <si>
    <t>Defined benefit pension fund assets which the institution has an unrestricted ability to use</t>
  </si>
  <si>
    <t>430</t>
  </si>
  <si>
    <t>(-) Reciprocal cross holdings in CET1 Capital</t>
  </si>
  <si>
    <t>440</t>
  </si>
  <si>
    <t xml:space="preserve">(-) Excess of deduction from AT1 items over AT1 Capital </t>
  </si>
  <si>
    <t>450</t>
  </si>
  <si>
    <t>(-) Qualifying holdings outside the financial sector which can alternatively be subject to a 1.250% risk weight</t>
  </si>
  <si>
    <t>460</t>
  </si>
  <si>
    <t>(-) Securitisation positions which can alternatively be subject to a 1.250% risk weight</t>
  </si>
  <si>
    <t>470</t>
  </si>
  <si>
    <t>(-) Free deliveries which can alternatively be subject to a 1.250% risk weight</t>
  </si>
  <si>
    <t>471</t>
  </si>
  <si>
    <t>(-) Positions in a basket for which an institution cannot determine the risk weight under the IRB approach, and can alternatively be subject to a 1.250% risk weight</t>
  </si>
  <si>
    <t>472</t>
  </si>
  <si>
    <t>(-) Equity exposures under an internal models approach which can alternatively be subject to a 1.250% risk weight</t>
  </si>
  <si>
    <t>480</t>
  </si>
  <si>
    <t>(-) CET1 instruments of financial sector entites where the institution does not have a significant investment</t>
  </si>
  <si>
    <t>490</t>
  </si>
  <si>
    <t>(-) Deductible deferred tax assets that rely on future profitability and arise from temporary differences</t>
  </si>
  <si>
    <t>500</t>
  </si>
  <si>
    <t>(-) CET1 instruments of financial sector entities where the institution has a significant investment</t>
  </si>
  <si>
    <t>510</t>
  </si>
  <si>
    <t>(-) Amount exceeding the 17.65% threshold</t>
  </si>
  <si>
    <t>520</t>
  </si>
  <si>
    <t>Other transitional adjustments to CET1 Capital</t>
  </si>
  <si>
    <t>524</t>
  </si>
  <si>
    <t>(-) Additional deductions of CET1 Capital due to Article 3 CRR</t>
  </si>
  <si>
    <t>529</t>
  </si>
  <si>
    <t>CET1 capital elements or deductions - other</t>
  </si>
  <si>
    <t>530</t>
  </si>
  <si>
    <t>ADDITIONAL TIER 1 CAPITAL</t>
  </si>
  <si>
    <t>540</t>
  </si>
  <si>
    <t>Capital instruments eligible as AT1 Capital</t>
  </si>
  <si>
    <t>550</t>
  </si>
  <si>
    <t>Paid up capital instruments</t>
  </si>
  <si>
    <t>560</t>
  </si>
  <si>
    <t>1.1.2.1.2*</t>
  </si>
  <si>
    <t>570</t>
  </si>
  <si>
    <t>580</t>
  </si>
  <si>
    <t>(-) Own AT1 instruments</t>
  </si>
  <si>
    <t>590</t>
  </si>
  <si>
    <t>(-) Direct holdings of AT1 instruments</t>
  </si>
  <si>
    <t>620</t>
  </si>
  <si>
    <t>(-) Indirect holdings of AT1 instruments</t>
  </si>
  <si>
    <t>621</t>
  </si>
  <si>
    <t>(-) Synthetic holdings of AT1 instruments</t>
  </si>
  <si>
    <t>622</t>
  </si>
  <si>
    <t>(-) Actual or contingent obligations to purchase own AT1 instruments</t>
  </si>
  <si>
    <t>660</t>
  </si>
  <si>
    <t>Transitional adjustments due to grandfathered AT1 Capital instruments</t>
  </si>
  <si>
    <t>670</t>
  </si>
  <si>
    <t>Instruments issued by subsidiaries that are given recognition in AT1 Capital</t>
  </si>
  <si>
    <t>680</t>
  </si>
  <si>
    <t>Transitional adjustments due to additional recognition in AT1 Capital of instruments issued by subsidiaries</t>
  </si>
  <si>
    <t>690</t>
  </si>
  <si>
    <t>(-) Reciprocal cross holdings in AT1 Capital</t>
  </si>
  <si>
    <t>700</t>
  </si>
  <si>
    <t>(-) AT1 instruments of financial sector entities where the institution does not have a significant investment</t>
  </si>
  <si>
    <t>710</t>
  </si>
  <si>
    <t>(-) AT1 instruments of financial sector entities where the institution has a significant investment</t>
  </si>
  <si>
    <t>720</t>
  </si>
  <si>
    <t>(-) Excess of deduction from T2 items over T2 Capital</t>
  </si>
  <si>
    <t>730</t>
  </si>
  <si>
    <t>Other transitional adjustments to AT1 Capital</t>
  </si>
  <si>
    <t>740</t>
  </si>
  <si>
    <t>Excess of deduction from AT1 items over AT1 Capital (deducted in CET1)</t>
  </si>
  <si>
    <t>744</t>
  </si>
  <si>
    <t>(-) Additional deductions of AT1 Capital due to Article 3 CRR</t>
  </si>
  <si>
    <t>748</t>
  </si>
  <si>
    <t>AT1 capital elements or deductions - other</t>
  </si>
  <si>
    <t>750</t>
  </si>
  <si>
    <t>TIER 2 CAPITAL</t>
  </si>
  <si>
    <t>760</t>
  </si>
  <si>
    <t>Capital instruments and subordinated loans eligible as T2 Capital</t>
  </si>
  <si>
    <t>770</t>
  </si>
  <si>
    <t xml:space="preserve">Paid up capital instruments  and subordinated loans </t>
  </si>
  <si>
    <t>780</t>
  </si>
  <si>
    <t>1.2.1.1*</t>
  </si>
  <si>
    <t>Memorandum item: Capital instruments and subordinated loans not eligible</t>
  </si>
  <si>
    <t>790</t>
  </si>
  <si>
    <t>800</t>
  </si>
  <si>
    <r>
      <t>(-) Own T2 instruments</t>
    </r>
    <r>
      <rPr>
        <sz val="11"/>
        <color indexed="17"/>
        <rFont val="Verdana"/>
        <family val="2"/>
      </rPr>
      <t/>
    </r>
  </si>
  <si>
    <t>810</t>
  </si>
  <si>
    <t>(-) Direct holdings of T2 instruments</t>
  </si>
  <si>
    <t>840</t>
  </si>
  <si>
    <t>(-) Indirect holdings of T2 instruments</t>
  </si>
  <si>
    <t>841</t>
  </si>
  <si>
    <t>(-) Synthetic holdings of T2 instruments</t>
  </si>
  <si>
    <t>842</t>
  </si>
  <si>
    <t>(-) Actual or contingent obligations to purchase own T2 instruments</t>
  </si>
  <si>
    <t>880</t>
  </si>
  <si>
    <t xml:space="preserve">Transitional adjustments due to grandfathered T2 Capital instruments and subordinated loans </t>
  </si>
  <si>
    <t>890</t>
  </si>
  <si>
    <t>Instruments issued by subsidiaries that are given recognition in T2 Capital</t>
  </si>
  <si>
    <t>900</t>
  </si>
  <si>
    <t>Transitional adjustments due to additional recognition in T2 Capital of instruments issued by subsidiaries</t>
  </si>
  <si>
    <t>910</t>
  </si>
  <si>
    <t>IRB Excess of provisions over expected losses eligible</t>
  </si>
  <si>
    <t>920</t>
  </si>
  <si>
    <t>SA General credit risk adjustments</t>
  </si>
  <si>
    <t>930</t>
  </si>
  <si>
    <t>(-) Reciprocal cross holdings in T2 Capital</t>
  </si>
  <si>
    <t>940</t>
  </si>
  <si>
    <t>(-) T2 instruments of financial sector entities where the institution does not have a significant investment</t>
  </si>
  <si>
    <t>950</t>
  </si>
  <si>
    <t>(-) T2 instruments of financial sector entities where the institution has a significant investment</t>
  </si>
  <si>
    <t>960</t>
  </si>
  <si>
    <t>Other transitional adjustments to T2 Capital</t>
  </si>
  <si>
    <t>970</t>
  </si>
  <si>
    <t>Excess of deduction from T2 items over T2 Capital (deducted in AT1)</t>
  </si>
  <si>
    <t>974</t>
  </si>
  <si>
    <t>(-) Additional deductions of T2 Capital due to Article 3 CRR</t>
  </si>
  <si>
    <t>978</t>
  </si>
  <si>
    <t>T2 capital elements or deductions - other</t>
  </si>
  <si>
    <t>C 02.00 - OWN FUNDS REQUIREMENTS (CA2)</t>
  </si>
  <si>
    <t>Label</t>
  </si>
  <si>
    <t>1</t>
  </si>
  <si>
    <t xml:space="preserve">TOTAL RISK EXPOSURE AMOUNT </t>
  </si>
  <si>
    <t>1*</t>
  </si>
  <si>
    <t xml:space="preserve">Of which: Investment firms under Article 90 paragraph 2 and Article 93 of CRR </t>
  </si>
  <si>
    <t>1**</t>
  </si>
  <si>
    <t>Of which: Investment firms under Article 91 paragraph 1 and 2 and Article 92 of CRR</t>
  </si>
  <si>
    <t>RISK WEIGHTED EXPOSURE AMOUNTS FOR CREDIT, COUNTERPARTY CREDIT AND DILUTION RISKS AND FREE DELIVERIES</t>
  </si>
  <si>
    <t>1.1.1</t>
  </si>
  <si>
    <t>Standardised approach (SA)</t>
  </si>
  <si>
    <t>1.1.1.1</t>
  </si>
  <si>
    <t>SA exposure classes excluding securitisation positions</t>
  </si>
  <si>
    <t>1.1.1.1.01</t>
  </si>
  <si>
    <t>Central governments or central banks</t>
  </si>
  <si>
    <t>1.1.1.1.02</t>
  </si>
  <si>
    <t>Regional governments or local authorities</t>
  </si>
  <si>
    <t>1.1.1.1.03</t>
  </si>
  <si>
    <t xml:space="preserve">Public sector entities </t>
  </si>
  <si>
    <t>1.1.1.1.04</t>
  </si>
  <si>
    <t>Multilateral Development Banks</t>
  </si>
  <si>
    <t>1.1.1.1.05</t>
  </si>
  <si>
    <t>International Organisations</t>
  </si>
  <si>
    <t>1.1.1.1.06</t>
  </si>
  <si>
    <t>Institutions</t>
  </si>
  <si>
    <t>1.1.1.1.07</t>
  </si>
  <si>
    <t>Corporates</t>
  </si>
  <si>
    <t>1.1.1.1.08</t>
  </si>
  <si>
    <t>Retail</t>
  </si>
  <si>
    <t>1.1.1.1.09</t>
  </si>
  <si>
    <t>Secured by mortgages on immovable  property</t>
  </si>
  <si>
    <t>1.1.1.1.10</t>
  </si>
  <si>
    <t xml:space="preserve">Exposures in default </t>
  </si>
  <si>
    <t>1.1.1.1.11</t>
  </si>
  <si>
    <t>Items associated with particular high risk</t>
  </si>
  <si>
    <t>1.1.1.1.12</t>
  </si>
  <si>
    <t>Covered bonds</t>
  </si>
  <si>
    <t>1.1.1.1.13</t>
  </si>
  <si>
    <t xml:space="preserve">Claims on institutions and corporates with a short-term credit assessment </t>
  </si>
  <si>
    <t>1.1.1.1.14</t>
  </si>
  <si>
    <t>Collective investments undertakings (CIU)</t>
  </si>
  <si>
    <t>1.1.1.1.15</t>
  </si>
  <si>
    <t>Equity</t>
  </si>
  <si>
    <t>211</t>
  </si>
  <si>
    <t>1.1.1.1.16</t>
  </si>
  <si>
    <t>Other items</t>
  </si>
  <si>
    <t>1.1.1.2</t>
  </si>
  <si>
    <t>Securitisation positions SA</t>
  </si>
  <si>
    <t>1.1.1.2*</t>
  </si>
  <si>
    <t>of which: resecuritisation</t>
  </si>
  <si>
    <t>1.1.2</t>
  </si>
  <si>
    <t>Internal ratings based Approach (IRB)</t>
  </si>
  <si>
    <t>1.1.2.1</t>
  </si>
  <si>
    <t>IRB approaches when neither own estimates of LGD nor Conversion Factors are used</t>
  </si>
  <si>
    <t>1.1.2.1.01</t>
  </si>
  <si>
    <t>Central governments and central banks</t>
  </si>
  <si>
    <t>1.1.2.1.02</t>
  </si>
  <si>
    <t>1.1.2.1.03</t>
  </si>
  <si>
    <t>Corporates - SME</t>
  </si>
  <si>
    <t>1.1.2.1.04</t>
  </si>
  <si>
    <t>Corporates - Specialised Lending</t>
  </si>
  <si>
    <t>1.1.2.1.05</t>
  </si>
  <si>
    <t>Corporates - Other</t>
  </si>
  <si>
    <t>1.1.2.2</t>
  </si>
  <si>
    <t>IRB approaches when own estimates of LGD and/or Conversion Factors are used</t>
  </si>
  <si>
    <t>1.1.2.2.01</t>
  </si>
  <si>
    <t>1.1.2.2.02</t>
  </si>
  <si>
    <t>1.1.2.2.03</t>
  </si>
  <si>
    <t>1.1.2.2.04</t>
  </si>
  <si>
    <t>1.1.2.2.05</t>
  </si>
  <si>
    <t>1.1.2.2.06</t>
  </si>
  <si>
    <t>Retail - Secured by real estate SME</t>
  </si>
  <si>
    <t>1.1.2.2.07</t>
  </si>
  <si>
    <t>Retail - Secured by real estate non-SME</t>
  </si>
  <si>
    <t>1.1.2.2.08</t>
  </si>
  <si>
    <t>Retail - Qualifying revolving</t>
  </si>
  <si>
    <t>1.1.2.2.09</t>
  </si>
  <si>
    <t>Retail - Other SME</t>
  </si>
  <si>
    <t>1.1.2.2.10</t>
  </si>
  <si>
    <t>Retail - Other non-SME</t>
  </si>
  <si>
    <t>1.1.2.3</t>
  </si>
  <si>
    <t>Equity IRB</t>
  </si>
  <si>
    <t>1.1.2.4</t>
  </si>
  <si>
    <t>Securitisation positions IRB</t>
  </si>
  <si>
    <t>1.1.2.4*</t>
  </si>
  <si>
    <t>Of which: resecuritisation</t>
  </si>
  <si>
    <t>1.1.2.5</t>
  </si>
  <si>
    <t>Other non credit-obligation assets</t>
  </si>
  <si>
    <t>1.1.3</t>
  </si>
  <si>
    <t>Risk exposure amount for contributions to the default fund of a CCP</t>
  </si>
  <si>
    <t>1.2</t>
  </si>
  <si>
    <t>TOTAL RISK EXPOSURE AMOUNT FOR SETTLEMENT/DELIVERY</t>
  </si>
  <si>
    <t>1.2.1</t>
  </si>
  <si>
    <t>Settlement/delivery risk in the non-Trading book</t>
  </si>
  <si>
    <t>1.2.2</t>
  </si>
  <si>
    <t>Settlement/delivery risk in the Trading book</t>
  </si>
  <si>
    <t>1.3</t>
  </si>
  <si>
    <t>TOTAL RISK EXPOSURE AMOUNT FOR POSITION, FOREIGN EXCHANGE AND COMMODITIES RISKS</t>
  </si>
  <si>
    <t>1.3.1</t>
  </si>
  <si>
    <t>Risk exposure amount for position, foreign exchange and commodities risks under standardised approaches (SA)</t>
  </si>
  <si>
    <t>1.3.1.1</t>
  </si>
  <si>
    <t>Traded debt instruments</t>
  </si>
  <si>
    <t>1.3.1.2</t>
  </si>
  <si>
    <t>1.3.1.3</t>
  </si>
  <si>
    <t>Foreign Exchange</t>
  </si>
  <si>
    <t>1.3.1.4</t>
  </si>
  <si>
    <t>Commodities</t>
  </si>
  <si>
    <t>1.3.2</t>
  </si>
  <si>
    <t>Risk exposure amount for Position, foreign exchange and commodities risks under internal models (IM)</t>
  </si>
  <si>
    <t>1.4</t>
  </si>
  <si>
    <t>TOTAL RISK EXPOSURE AMOUNT FOR OPERATIONAL RISK (OpR )</t>
  </si>
  <si>
    <t>600</t>
  </si>
  <si>
    <t>1.4.1</t>
  </si>
  <si>
    <t>OpR Basic indicator approach (BIA)</t>
  </si>
  <si>
    <t>610</t>
  </si>
  <si>
    <t>1.4.2</t>
  </si>
  <si>
    <t>OpR Standardised (STA) / Alternative Standardised (ASA) approaches</t>
  </si>
  <si>
    <t>1.4.3</t>
  </si>
  <si>
    <t>OpR Advanced measurement approaches (AMA)</t>
  </si>
  <si>
    <t>630</t>
  </si>
  <si>
    <t>1.5</t>
  </si>
  <si>
    <t>ADDITIONAL RISK EXPOSURE AMOUNT DUE TO FIXED OVERHEADS</t>
  </si>
  <si>
    <t>640</t>
  </si>
  <si>
    <t>1.6</t>
  </si>
  <si>
    <t>TOTAL RISK EXPOSURE AMOUNT FOR CREDIT VALUATION ADJUSTMENT</t>
  </si>
  <si>
    <t>650</t>
  </si>
  <si>
    <t>1.6.1</t>
  </si>
  <si>
    <t>Advanced method</t>
  </si>
  <si>
    <t>1.6.2</t>
  </si>
  <si>
    <t>Standardised method</t>
  </si>
  <si>
    <t>1.6.3</t>
  </si>
  <si>
    <t>Based on OEM</t>
  </si>
  <si>
    <t>1.7</t>
  </si>
  <si>
    <t>TOTAL RISK EXPOSURE AMOUNT RELATED TO LARGE EXPOSURES IN THE TRADING BOOK</t>
  </si>
  <si>
    <t>1.8</t>
  </si>
  <si>
    <t>OTHER RISK EXPOSURE AMOUNTS</t>
  </si>
  <si>
    <t>1.8.1</t>
  </si>
  <si>
    <t>Of which: Additional risk exposure amount due to application of Basel I floor</t>
  </si>
  <si>
    <t>1.8.2</t>
  </si>
  <si>
    <t>Of which: Additional stricter prudential requirements based on Art 458</t>
  </si>
  <si>
    <t>1.8.2*</t>
  </si>
  <si>
    <t>Of which: requirements for large exposures</t>
  </si>
  <si>
    <t>1.8.2**</t>
  </si>
  <si>
    <t>Of which: due to modified risk weights for targeting asset bubbles in the residential and commercial property</t>
  </si>
  <si>
    <t>1.8.2***</t>
  </si>
  <si>
    <t>Of which: due to intra financial sector exposures</t>
  </si>
  <si>
    <t>1.8.3</t>
  </si>
  <si>
    <t>Of which: Additional stricter prudential requirements based on Art 459</t>
  </si>
  <si>
    <t>1.8.4</t>
  </si>
  <si>
    <t>Of which: Additional risk exposure amount due to Article 3 CRR</t>
  </si>
  <si>
    <t>C 03.00 - CAPITAL RATIOS AND CAPITAL LEVELS (CA3)</t>
  </si>
  <si>
    <t>CET1 Capital ratio</t>
  </si>
  <si>
    <t>Surplus(+)/Deficit(-) of CET1 capital</t>
  </si>
  <si>
    <t>T1 Capital ratio</t>
  </si>
  <si>
    <t>Surplus(+)/Deficit(-) of T1 capital</t>
  </si>
  <si>
    <t>Total capital ratio</t>
  </si>
  <si>
    <t>Surplus(+)/Deficit(-) of total capital</t>
  </si>
  <si>
    <t>Memorandum Items: Capital ratios due to Pillar II adjustments</t>
  </si>
  <si>
    <t>CET1 capital ratio including Pillar II adjustments</t>
  </si>
  <si>
    <t>Target CET1 capital ratio due to Pillar II adjustments</t>
  </si>
  <si>
    <t>T1 capital ratio including Pillar II adjustments</t>
  </si>
  <si>
    <t>Target T1 capital ratio due to Pillar II adjustments</t>
  </si>
  <si>
    <t>Total capital ratio including Pillar II adjustments</t>
  </si>
  <si>
    <t>Target Total capital ratio due to Pillar II adjustments</t>
  </si>
  <si>
    <t>C 04.00 - MEMORANDUM ITEMS (CA4)</t>
  </si>
  <si>
    <t>Row</t>
  </si>
  <si>
    <t>Legal references</t>
  </si>
  <si>
    <t>Column</t>
  </si>
  <si>
    <t>Deferred tax assest and liabilities</t>
  </si>
  <si>
    <t>Total deferred tax assets</t>
  </si>
  <si>
    <t>Deferred tax assets that do not rely on future profitability</t>
  </si>
  <si>
    <t>Article 36 of CRR</t>
  </si>
  <si>
    <t>Deferred tax assets that rely on future profitability and do not arise from temporary differences</t>
  </si>
  <si>
    <t>Articles 33(1) point (c) and 35 of CRR</t>
  </si>
  <si>
    <t>Deferred tax assets that rely on future profitability and arise from temporary differences</t>
  </si>
  <si>
    <t>Articles 33(1) point (c); 35 and 45(1) point (a) of CRR</t>
  </si>
  <si>
    <t>Total deferred tax liabilities</t>
  </si>
  <si>
    <t>Deferred tax liabilities non deductible from deferred tax assets that rely on future profitability</t>
  </si>
  <si>
    <t>Article 35(3) and (4) of CRR</t>
  </si>
  <si>
    <t>Deferred tax liabilities deductible from deferred tax assets that rely on future profitability</t>
  </si>
  <si>
    <t>Article 35 of CRR</t>
  </si>
  <si>
    <t>Deductible deferred tax liabilities associated with deferred tax assets that rely on future profitability and do not arise from temporary differences</t>
  </si>
  <si>
    <t>Article 35(3), (4) and (5) of CRR</t>
  </si>
  <si>
    <t>Deductible deferred tax liabilities associated with deferred tax assets that rely on future profitability and arise from temporary differences</t>
  </si>
  <si>
    <t>Credit risk adjustments and expected losses</t>
  </si>
  <si>
    <t>IRB excess (+) or shortfall (-) of credit risk adjustments, additional value adjustments and other own funds reductions to expected losses for non defaulted exposures</t>
  </si>
  <si>
    <t>Articles 33(1) point (d), 59 point (d), 154 and 155 of CRR</t>
  </si>
  <si>
    <t>Total credit risk adjustments, additional value adjustments and other own funds reductions eligible for inclusion in the calculation of the expected loss amount</t>
  </si>
  <si>
    <t>Article 155 of CRR</t>
  </si>
  <si>
    <t>General credit risk adjustments</t>
  </si>
  <si>
    <t>Specific credit risk adjustments</t>
  </si>
  <si>
    <t>131</t>
  </si>
  <si>
    <t>Additional value adjustments and other own funds reductions</t>
  </si>
  <si>
    <t>Articles 31, 105 and 155 of CRR</t>
  </si>
  <si>
    <t xml:space="preserve">Total expected losses eligible </t>
  </si>
  <si>
    <t>Articles 154(5), (6) and (10), and 155 of CRR</t>
  </si>
  <si>
    <t>145</t>
  </si>
  <si>
    <t>IRB excess (+) or shortfall (-) of specific credit risk adjustments to expected losses for defaulted exposures</t>
  </si>
  <si>
    <t>Specific credit risk adjustments and positions treated similarily</t>
  </si>
  <si>
    <t>155</t>
  </si>
  <si>
    <t>Risk weighted exposure amounts for calculating the cap to the excess of provision eligible as T2</t>
  </si>
  <si>
    <t>Article 59 point (d) of CRR</t>
  </si>
  <si>
    <t>Total gross provisions eligible for inclusion in T2 capital</t>
  </si>
  <si>
    <t>Article 59 point (c) of CRR</t>
  </si>
  <si>
    <t>Risk weighted exposure amounts for calculating the cap to the provision eligible as T2</t>
  </si>
  <si>
    <t>Thresholds for Common Equity Tier 1 deductions</t>
  </si>
  <si>
    <t>Threshold non deductible of holdings in financial sector entities where an institution does not have a significant investment</t>
  </si>
  <si>
    <t>Article 43(1) point (a) of CRR</t>
  </si>
  <si>
    <t>10% CET1 threshold</t>
  </si>
  <si>
    <t>Article 45(1) points (a) and (b) of CRR</t>
  </si>
  <si>
    <t>17.65% CET1 threshold</t>
  </si>
  <si>
    <t>Article 45(1) of CRR</t>
  </si>
  <si>
    <t>Eligible capital for the purposes of qualifying holdings outside the financial sector and large exposures</t>
  </si>
  <si>
    <t>Article 4(23)</t>
  </si>
  <si>
    <t>Investments in the capital of financial sector entities where the institution does not have a significant investment</t>
  </si>
  <si>
    <t>Holdings of CET1 capital of financial sector entities where the institution does not have a significant investment, net of short positions</t>
  </si>
  <si>
    <t>Articles 41 to 43 and 46 of CRR</t>
  </si>
  <si>
    <t>Direct holdings of CET1 capital of financial sector entities where the institution does not have a significant investment</t>
  </si>
  <si>
    <t>Articles 41, 42, 43 and 46 of CRR</t>
  </si>
  <si>
    <t>Gross direct holdings of CET1 capital of financial sector entities where the institution does not have a significant investment</t>
  </si>
  <si>
    <t>Articles 41, 43 and 46 of CRR</t>
  </si>
  <si>
    <t>(-) Permitted offsetting short positions in relation to the direct gross holdings included above</t>
  </si>
  <si>
    <t>Article 42 of CRR</t>
  </si>
  <si>
    <t>Indirect holdings of CET1 capital of financial sector entities where the institution does not have a significant investment</t>
  </si>
  <si>
    <t>Articles 22(17), 41 and 42 of CRR</t>
  </si>
  <si>
    <t>Gross indirect holdings of CET1 capital of financial sector entities where the institution does not have a significant investment</t>
  </si>
  <si>
    <t>(-) Permitted offsetting short positions in relation to the indirect gross holdings included above</t>
  </si>
  <si>
    <t>Articles 22(17) and 42 of CRR</t>
  </si>
  <si>
    <t>291</t>
  </si>
  <si>
    <t>Synthetic holdings of CET1 capital of financial sector entities where the institution does not have a significant investment</t>
  </si>
  <si>
    <t>Articles 22(30a), 41 and 42 of CRR</t>
  </si>
  <si>
    <t>292</t>
  </si>
  <si>
    <t>Gross synthetic holdings of CET1 capital of financial sector entities where the institution does not have a significant investment</t>
  </si>
  <si>
    <t>293</t>
  </si>
  <si>
    <t>(-) Permitted offsetting short positions in relation to the synthetic gross holdings included above</t>
  </si>
  <si>
    <t>Articles 22(30a) and 42 of CRR</t>
  </si>
  <si>
    <t xml:space="preserve">Holdings of AT1 capital of financial sector entities where the institution does not have a significant investment, net of short positions </t>
  </si>
  <si>
    <t>Articles 55 to 57 of CRR</t>
  </si>
  <si>
    <t>Direct holdings of AT1 capital of financial sector entities where the institution does not have a significant investment</t>
  </si>
  <si>
    <t>Articles 55, 56 and 57(2) of CRR</t>
  </si>
  <si>
    <t>Gross direct holdings of AT1 capital of financial sector entities where the institution does not have a significant investment</t>
  </si>
  <si>
    <t>Articles 55 and 57(2) of CRR</t>
  </si>
  <si>
    <t>Article 56 of CRR</t>
  </si>
  <si>
    <t>Indirect holdings of AT1 capital of financial sector entities where the institution does not have a significant investment</t>
  </si>
  <si>
    <t>Articles 22(17), 55 and 56 of CRR</t>
  </si>
  <si>
    <t>Gross indirect holdings of AT1 capital of financial sector entities where the institution does not have a significant investment</t>
  </si>
  <si>
    <t>Articles 22(17) and 56 of CRR</t>
  </si>
  <si>
    <t>361</t>
  </si>
  <si>
    <t>Synthetic holdings of AT1 capital of financial sector entities where the institution does not have a significant investment</t>
  </si>
  <si>
    <t>Articles 22(30a), 55 and 56 of CRR</t>
  </si>
  <si>
    <t>362</t>
  </si>
  <si>
    <t>Gross synthetic holdings of AT1 capital of financial sector entities where the institution does not have a significant investment</t>
  </si>
  <si>
    <t>363</t>
  </si>
  <si>
    <t>Articles 22(30a) and 56 of CRR</t>
  </si>
  <si>
    <t>Holdings of T2 capital of financial sector entities where the institution does not have a significant investment, net of short positions</t>
  </si>
  <si>
    <t>Articles 65 to 67 of CRR</t>
  </si>
  <si>
    <t>Direct holdings of T2 capital of financial sector entities where the institution does not have a significant investment</t>
  </si>
  <si>
    <t>Articles 65, 66 and 67(2) of CRR</t>
  </si>
  <si>
    <t>Gross direct holdings of T2 capital of financial sector entities where the institution does not have a significant investment</t>
  </si>
  <si>
    <t>Articles 65 and 67(2) of CRR</t>
  </si>
  <si>
    <t>Article 66 of CRR</t>
  </si>
  <si>
    <t>Indirect holdings of T2 capital of financial sector entities where the institution does not have a significant investment</t>
  </si>
  <si>
    <t>Articles 22(17), 65 and 66 of CRR</t>
  </si>
  <si>
    <t>Gross indirect holdings of T2 capital of financial sector entities where the institution does not have a significant investment</t>
  </si>
  <si>
    <t>Articles 22(17) and 66 of CRR</t>
  </si>
  <si>
    <t>431</t>
  </si>
  <si>
    <t>Synthetic holdings of T2 capital of financial sector entities where the institution does not have a significant investment</t>
  </si>
  <si>
    <t>Articles 22(30a), 65 and 66 of CRR</t>
  </si>
  <si>
    <t>432</t>
  </si>
  <si>
    <t>Gross synthetic holdings of T2 capital of financial sector entities where the institution does not have a significant investment</t>
  </si>
  <si>
    <t>433</t>
  </si>
  <si>
    <t>Articles 22(30a) and 66 of CRR</t>
  </si>
  <si>
    <t xml:space="preserve">Investments in the capital of financial sector entities where the institution has a significant investment   </t>
  </si>
  <si>
    <t>Holdings of CET1 capital of financial sector entities where the institution has a significant investment, net of short positions</t>
  </si>
  <si>
    <t>Articles 41, 42, 44 and 46 of CRR</t>
  </si>
  <si>
    <t>Direct holdings of CET1 capital of financial sector entities where the institution has a significant investment</t>
  </si>
  <si>
    <t>Gross direct holdings of CET1 capital of financial sector entities where the institution has a significant investment</t>
  </si>
  <si>
    <t>Indirect holdings of CET1 capital of financial sector entities where the institution has a significant investment</t>
  </si>
  <si>
    <t>Gross indirect holdings of CET1 capital of financial sector entities where the institution has a significant investment</t>
  </si>
  <si>
    <t>Articles 22(17) and  42 of CRR</t>
  </si>
  <si>
    <t>501</t>
  </si>
  <si>
    <t>Synthetic holdings of CET1 capital of financial sector entities where the institution has a significant investment</t>
  </si>
  <si>
    <t>502</t>
  </si>
  <si>
    <t>Gross synthetic holdings of CET1 capital of financial sector entities where the institution has a significant investment</t>
  </si>
  <si>
    <t>503</t>
  </si>
  <si>
    <t xml:space="preserve">Holdings of AT1 capital of financial sector entities where the institution has a significant investment, net of short positions </t>
  </si>
  <si>
    <t>Articles 55 and 56 of CRR</t>
  </si>
  <si>
    <t>Direct holdings of AT1 capital of financial sector entities where the institution has a significant investment</t>
  </si>
  <si>
    <t>Gross direct holdings of AT1 capital of financial sector entities where the institution has a significant investment</t>
  </si>
  <si>
    <t>Article 55 of CRR</t>
  </si>
  <si>
    <t>Indirect holdings of AT1 capital of financial sector entities where the institution has a significant investment</t>
  </si>
  <si>
    <t>Gross indirect holdings of AT1 capital of financial sector entities where the institution has a significant investment</t>
  </si>
  <si>
    <t>571</t>
  </si>
  <si>
    <t>Synthetic holdings of AT1 capital of financial sector entities where the institution has a significant investment</t>
  </si>
  <si>
    <t>572</t>
  </si>
  <si>
    <t>Gross synthetic holdings of AT1 capital of financial sector entities where the institution has a significant investment</t>
  </si>
  <si>
    <t>573</t>
  </si>
  <si>
    <t>Holdings of T2 capital of financial sector entities where the institution has a significant investment, net of short positions</t>
  </si>
  <si>
    <t>Articles 65 and 66 of CRR</t>
  </si>
  <si>
    <t>Direct holdings of T2 capital of financial sector entities where the institution has a significant investment</t>
  </si>
  <si>
    <t>Gross direct holdings of T2 capital of financial sector entities where the institution has a significant investment</t>
  </si>
  <si>
    <t>Article 65 of CRR</t>
  </si>
  <si>
    <t>Indirect holdings of T2 capital of financial sector entities where the institution has a significant investment</t>
  </si>
  <si>
    <t>Gross indirect holdings of T2 capital of financial sector entities where the institution has a significant investment</t>
  </si>
  <si>
    <t>641</t>
  </si>
  <si>
    <t>Synthetic holdings of T2 capital of financial sector entities where the institution has a significant investment</t>
  </si>
  <si>
    <t>642</t>
  </si>
  <si>
    <t>Gross synthetic holdings of T2 capital of financial sector entities where the institution has a significant investment</t>
  </si>
  <si>
    <t>643</t>
  </si>
  <si>
    <r>
      <t>Total risk exposure amounts of holdings</t>
    </r>
    <r>
      <rPr>
        <b/>
        <strike/>
        <sz val="11"/>
        <rFont val="Verdana"/>
        <family val="2"/>
      </rPr>
      <t xml:space="preserve"> </t>
    </r>
    <r>
      <rPr>
        <b/>
        <sz val="11"/>
        <rFont val="Verdana"/>
        <family val="2"/>
      </rPr>
      <t>not deducted from the corresponding capital category:</t>
    </r>
  </si>
  <si>
    <t>Risk weighted exposures of CET1 holdings in financial sector entities which are not deducted from the institution's CET1 capital</t>
  </si>
  <si>
    <t>Article 43(4) of CRR</t>
  </si>
  <si>
    <t>Risk weighted exposures of AT1 holdings in financial sector entities which are not deducted from the institution's AT1 capital</t>
  </si>
  <si>
    <t>Article 57 of CRR</t>
  </si>
  <si>
    <t>Risk weighted exposures of T2 holdings in financial sector entities which are not deducted from the institution's T2 capital</t>
  </si>
  <si>
    <t>Article 67 of CRR</t>
  </si>
  <si>
    <t>Temporary waiver from deduction from own funds</t>
  </si>
  <si>
    <t>Holdings on CET1 Capital Instruments of financial sector entities where the institution does not have a significant investment temporary waived</t>
  </si>
  <si>
    <t>Article 74 of CRR</t>
  </si>
  <si>
    <t>Holdings on CET1 Capital Instruments of financial sector entities where the institution has a significant investment  temporary waived</t>
  </si>
  <si>
    <t>Holdings on AT1 Capital Instruments of financial sector entities where the institution does not have a significant investment temporary waived</t>
  </si>
  <si>
    <t>Holdings on AT1 Capital Instruments of financial sector entities where the institution has a significant investment  temporary waived</t>
  </si>
  <si>
    <t>Holdings on T2 Capital Instruments of financial sector entities where the institution does not have a significant investment  temporary waived</t>
  </si>
  <si>
    <t>Holdings on T2 Capital Instruments of financial sector entities where the institution has a significant investment temporary waived</t>
  </si>
  <si>
    <t>Capital buffers</t>
  </si>
  <si>
    <t>Combined buffer requirement</t>
  </si>
  <si>
    <t>Article 122 point (2) of CRD</t>
  </si>
  <si>
    <t>Capital conservation buffer</t>
  </si>
  <si>
    <t>Article 122 point (1) of CRD</t>
  </si>
  <si>
    <t>Conservation buffer due to macro-prudential or systemic risk identified at the level of a Member State</t>
  </si>
  <si>
    <t>Article 443a point 1c (iv) of CRR</t>
  </si>
  <si>
    <t>Institution specific countercyclical capital buffer</t>
  </si>
  <si>
    <t>Article 122 point (3) of CRD</t>
  </si>
  <si>
    <t>Systemic risk buffer</t>
  </si>
  <si>
    <t>Article 124 a of CRD</t>
  </si>
  <si>
    <t>Systemical important institution buffer</t>
  </si>
  <si>
    <t>Article 131 of CRD</t>
  </si>
  <si>
    <t>Global Systemically Important Institution buffer</t>
  </si>
  <si>
    <t>Other Systemically Important Institution buffer</t>
  </si>
  <si>
    <t>Pillar II requirements</t>
  </si>
  <si>
    <t>Own funds requirements related to Pillar II adjustments</t>
  </si>
  <si>
    <t>Article 100 (2) CRD</t>
  </si>
  <si>
    <t>Additional information for investment firms</t>
  </si>
  <si>
    <t>Initial capital</t>
  </si>
  <si>
    <t>Articles 12, 28 to 31 of CRD</t>
  </si>
  <si>
    <t>Own funds based on Fixed Overheads</t>
  </si>
  <si>
    <t>Articles 91(2) point (b), 92 and 93(1) point (a) of CRR</t>
  </si>
  <si>
    <t>Additional information for calculation of reporting thresholds</t>
  </si>
  <si>
    <t>Non-domestic original exposures</t>
  </si>
  <si>
    <t>Total original exposures</t>
  </si>
  <si>
    <t xml:space="preserve">                               </t>
  </si>
  <si>
    <t>C 05.01 - TRANSITIONAL PROVISIONS (CA5.1)</t>
  </si>
  <si>
    <t>Adjustments to CET1</t>
  </si>
  <si>
    <t>Adjustments to AT1</t>
  </si>
  <si>
    <t>Adjustments to T2</t>
  </si>
  <si>
    <t>Adjustments included in RWAs</t>
  </si>
  <si>
    <t>Memorandum items</t>
  </si>
  <si>
    <t>Applicable percentage</t>
  </si>
  <si>
    <t>Eligible amount without transitional provisions</t>
  </si>
  <si>
    <t>TOTAL ADJUSTMENTS</t>
  </si>
  <si>
    <t>GRANDFATHERED INSTRUMENTS</t>
  </si>
  <si>
    <t>Grandfathered instruments: Instruments constituting state aid</t>
  </si>
  <si>
    <t>Article 483 of CRR</t>
  </si>
  <si>
    <t>Instruments that qualified as own funds according to 2006/48/EC</t>
  </si>
  <si>
    <t>Article 483 (2), (4) and (6) of CRR</t>
  </si>
  <si>
    <t>Instruments issued by institutions that are incorporated in a Member State that is subject to an Economic Adjustment Programme</t>
  </si>
  <si>
    <t>Article 483(1), (3), (5), (7) and (8) of CRR</t>
  </si>
  <si>
    <t>Instruments not constituting state aid</t>
  </si>
  <si>
    <t>MINORITY INTERESTS AND EQUIVALENTS</t>
  </si>
  <si>
    <t>Capital instruments and items that do not qualify as minority interests</t>
  </si>
  <si>
    <t>Articles 479 of CRR</t>
  </si>
  <si>
    <t>Transitional recognition in consolidated own funds of minority interests</t>
  </si>
  <si>
    <t>Articles 84 and 480 of CRR</t>
  </si>
  <si>
    <t>1.2.3</t>
  </si>
  <si>
    <t>Transitional recognition in consolidated own funds of qualifying Additional Tier 1 capital</t>
  </si>
  <si>
    <t>Article 85 and 480 of CRR</t>
  </si>
  <si>
    <t>1.2.4</t>
  </si>
  <si>
    <t>Transitional recognition in consolidated own funds of qualifying Tier 2 capital</t>
  </si>
  <si>
    <t>Article 87 and 480 of CRR</t>
  </si>
  <si>
    <t>OTHER TRANSITIONAL ADJUSTMENTS</t>
  </si>
  <si>
    <t>Unrealised gains and losses</t>
  </si>
  <si>
    <t>Unrealised gains</t>
  </si>
  <si>
    <t>Article 468 of CRR</t>
  </si>
  <si>
    <t>Unrealised losses</t>
  </si>
  <si>
    <t>Article 467 of CRR</t>
  </si>
  <si>
    <t>133</t>
  </si>
  <si>
    <t>1.3.1.3.</t>
  </si>
  <si>
    <t>Unrealised gains on exposures to central governments classified in the "Available for sale" category of EU-endorsed IAS39</t>
  </si>
  <si>
    <t>136</t>
  </si>
  <si>
    <t>1.3.1.4.</t>
  </si>
  <si>
    <t>Unrealised loss on exposures to central governments classified in the "Available for sale" category of EU-endorsed IAS39</t>
  </si>
  <si>
    <t>138</t>
  </si>
  <si>
    <t>1.3.1.5.</t>
  </si>
  <si>
    <t>Deductions</t>
  </si>
  <si>
    <t>Articles 469 to 472, 478 of CRR</t>
  </si>
  <si>
    <t>1.3.2.1</t>
  </si>
  <si>
    <t>Losses for the current financial year</t>
  </si>
  <si>
    <t>Articles 36 (1) point (a), 469 (1), 472 (2) and 478 of CRR</t>
  </si>
  <si>
    <t>1.3.2.2</t>
  </si>
  <si>
    <t>Intangible assets</t>
  </si>
  <si>
    <t>Articles 36 (1) point (b), 469 (1), 472 (3) and 478 of CRR</t>
  </si>
  <si>
    <t>1.3.2.3</t>
  </si>
  <si>
    <t>Articles 36 (1) point (c), 469 (1), 472 (4) and 478 of CRR</t>
  </si>
  <si>
    <t>1.3.2.4</t>
  </si>
  <si>
    <t>IRB shortfall of provisions to expected losses</t>
  </si>
  <si>
    <t>Articles 36 (1) point (d), 469 (1), 472 (5) and 478 of CRR</t>
  </si>
  <si>
    <t>1.3.2.5</t>
  </si>
  <si>
    <t>Defined benefit pension fund assets</t>
  </si>
  <si>
    <t>Articles 36 (1) point (e), 469 (1), 472 (6), 473 and 478 of CRR</t>
  </si>
  <si>
    <t>194</t>
  </si>
  <si>
    <t>1.3.2.5*</t>
  </si>
  <si>
    <t>of which: Introduction of amendments to IAS 19 - positive item</t>
  </si>
  <si>
    <t>Article 473 of CRR</t>
  </si>
  <si>
    <t>198</t>
  </si>
  <si>
    <t>1.3.2.5**</t>
  </si>
  <si>
    <t>of which: Introduction of amendments to IAS 19 - negative item</t>
  </si>
  <si>
    <t>1.3.2.6</t>
  </si>
  <si>
    <t>Own instruments</t>
  </si>
  <si>
    <t>1.3.2.6.1</t>
  </si>
  <si>
    <t>Own CET1 instruments</t>
  </si>
  <si>
    <t>Articles 36 (1) point (f), 469 (1), 472 (7) and 478 of CRR</t>
  </si>
  <si>
    <t>1.3.2.6.1**</t>
  </si>
  <si>
    <t>of which: Direct holdings</t>
  </si>
  <si>
    <t>212</t>
  </si>
  <si>
    <t>1.3.2.6.1*</t>
  </si>
  <si>
    <t>of which: Indirect holdings</t>
  </si>
  <si>
    <t>1.3.2.6.2</t>
  </si>
  <si>
    <t>Own AT1 instruments</t>
  </si>
  <si>
    <t>Articles 56 point (a), 474, 475(2) and 478 of CRR</t>
  </si>
  <si>
    <t>221</t>
  </si>
  <si>
    <t>1.3.2.6.2**</t>
  </si>
  <si>
    <t>222</t>
  </si>
  <si>
    <t>1.3.2.6.2*</t>
  </si>
  <si>
    <t>1.3.2.6.3</t>
  </si>
  <si>
    <t>Own T2 instruments</t>
  </si>
  <si>
    <t>Articles 66 point (a), 476, 477(2) and 478 of CRR</t>
  </si>
  <si>
    <t>231</t>
  </si>
  <si>
    <t>1.3.2.6.3*</t>
  </si>
  <si>
    <t>232</t>
  </si>
  <si>
    <t>1.3.2.6.3**</t>
  </si>
  <si>
    <t>1.3.2.7</t>
  </si>
  <si>
    <t>Reciprocal cross holdings</t>
  </si>
  <si>
    <t>1.3.2.7.1</t>
  </si>
  <si>
    <t>Reciprocal cross holdings in CET1 Capital</t>
  </si>
  <si>
    <t>Articles 36(1) point (g), 469 (1), 472(8) and 478 of CRR</t>
  </si>
  <si>
    <t>1.3.2.7.1.1</t>
  </si>
  <si>
    <t>Reciprocal cross holdings in CET1 Capital of financial sector entities where the institution does not have a significant investment</t>
  </si>
  <si>
    <t>Articles 36(1) point (g), 469 (1), 472(8) point (a) and 478 of CRR</t>
  </si>
  <si>
    <t>1.3.2.7.1.2</t>
  </si>
  <si>
    <t>Reciprocal cross holdings in CET1 Capital of financial sector entities where the institution has a significant investment</t>
  </si>
  <si>
    <t>Articles 36(1) point (g), 469 (1), 472(8) point (b) and 478 of CRR</t>
  </si>
  <si>
    <t>1.3.2.7.2</t>
  </si>
  <si>
    <t>Reciprocal cross holdings in AT1 Capital</t>
  </si>
  <si>
    <t>Articles 56 point (b), 474, 475(3) and 478 of CRR</t>
  </si>
  <si>
    <t>1.3.2.7.2.1</t>
  </si>
  <si>
    <t>Reciprocal cross holdings in AT1 Capital of financial sector entities where the institution does not have a significant investment</t>
  </si>
  <si>
    <t>Articles 56 point (b), 474, 475(3) point (a) and 478 of CRR</t>
  </si>
  <si>
    <t>1.3.2.7.2.2</t>
  </si>
  <si>
    <t>Reciprocal cross holdings in AT1 Capital of financial sector entities where the institution has a significant investment</t>
  </si>
  <si>
    <t>Articles 56 point (b), 474, 475(3) point (b) and 478 of CRR</t>
  </si>
  <si>
    <t>1.3.2.7.3</t>
  </si>
  <si>
    <t>Reciprocal cross holdings in T2 Capital</t>
  </si>
  <si>
    <t>Articles 66 point (b), 476, 477(3) and 478 of CRR</t>
  </si>
  <si>
    <t>1.3.2.7.3.1</t>
  </si>
  <si>
    <t>Reciprocal cross holdings in T2 Capital of financial sector entities where the institution does not have a significant investment</t>
  </si>
  <si>
    <t>Articles 66 point (b), 476, 477(3) point (a) and 478 of CRR</t>
  </si>
  <si>
    <t>1.3.2.7.3.2</t>
  </si>
  <si>
    <t>Reciprocal cross holdings in T2 Capital of financial sector entities where the institution has a significant investment</t>
  </si>
  <si>
    <t>Articles 66 point (b), 476, 477(3) point (b) and 478 of CRR</t>
  </si>
  <si>
    <t>1.3.2.8</t>
  </si>
  <si>
    <t>Own funds instruments of financial sector entities where the institution does not have a significant investment</t>
  </si>
  <si>
    <t>1.3.2.8.1</t>
  </si>
  <si>
    <t>CET1 instruments of financial sector entities where the institution does not have a significant investment</t>
  </si>
  <si>
    <t>Articles 36(1) point (h), 469 (1), 472(10) and 478 of CRR</t>
  </si>
  <si>
    <t>1.3.2.8.2</t>
  </si>
  <si>
    <t>AT1 instruments of financial sector entities where the institution does not have a significant investment</t>
  </si>
  <si>
    <t>Articles 56 point (c), 474, 475(4) and 478 of CRR</t>
  </si>
  <si>
    <t>1.3.2.8.3</t>
  </si>
  <si>
    <t>T2 instruments of financial sector entities where the institution does not have a significant investment</t>
  </si>
  <si>
    <t>Articles 66 point (c), 476, 477(4) and 478 of CRR</t>
  </si>
  <si>
    <t>1.3.2.9</t>
  </si>
  <si>
    <t>Deferred tax assets that are dependent on future profitability and arise from temporary differences and CET1 instruments of financial sector entities where the institution has a significant investment</t>
  </si>
  <si>
    <t>Article 470(2) and (3) of CRR</t>
  </si>
  <si>
    <t>1.3.2.10</t>
  </si>
  <si>
    <t>Own funds instruments of financial sector entities where the institution has a significant investment</t>
  </si>
  <si>
    <t>1.3.2.10.1</t>
  </si>
  <si>
    <t>CET1 instruments of financial sector entities where the institution has a significant investment</t>
  </si>
  <si>
    <t>Articles 36(1) point (i), 469 (1), 472(11) and 478 of CRR</t>
  </si>
  <si>
    <t>1.3.2.10.2</t>
  </si>
  <si>
    <t>AT1 instruments of financial sector entities where the institution has a significant investment</t>
  </si>
  <si>
    <t>Articles 56 point (d), 474, 475(4) and 478 of CRR</t>
  </si>
  <si>
    <t>1.3.2.10.3</t>
  </si>
  <si>
    <t>T2 instruments of financial sector entities where the institution has a significant investment</t>
  </si>
  <si>
    <t>Articles 66 point (d), 476, 477(4) and 478 of CRR</t>
  </si>
  <si>
    <t>425</t>
  </si>
  <si>
    <t>1.3.2.11</t>
  </si>
  <si>
    <t>Exemption from deduction of Equity Holdings in Insurance Companies from CET 1 Items</t>
  </si>
  <si>
    <t>Article 471 (3) of CRR</t>
  </si>
  <si>
    <t>1.3.3</t>
  </si>
  <si>
    <t>Additional filters and deductions</t>
  </si>
  <si>
    <t>Article 481 of CRR</t>
  </si>
  <si>
    <t>C 05.02 - GRANDFATHERED INSTRUMENTS: INSTRUMENTS NOT CONSTITUING STATE AID (CA5.2)</t>
  </si>
  <si>
    <t>CA 5.2 Grandfathered instruments: Instruments not constituting State aid</t>
  </si>
  <si>
    <t>Amount of instruments plus related share premium</t>
  </si>
  <si>
    <t>Base for calculating the limit</t>
  </si>
  <si>
    <t>Limit</t>
  </si>
  <si>
    <t>(-) Amount that exceeds the limits for grandfathering</t>
  </si>
  <si>
    <t>Total grandfathered amount</t>
  </si>
  <si>
    <t>1.</t>
  </si>
  <si>
    <t>Instruments that qualified for point a) of Article 57 of 2006/48/EC</t>
  </si>
  <si>
    <t>Article 484(3)</t>
  </si>
  <si>
    <t>2.</t>
  </si>
  <si>
    <t>Instruments that qualified for point ca) of Article 57 and Article 154(8) and (9) of 2006/48/EC, subject to the limit of Article 489</t>
  </si>
  <si>
    <t xml:space="preserve">Article 484(4) of CRR </t>
  </si>
  <si>
    <t>2.1</t>
  </si>
  <si>
    <t>Total instruments without a call or an incentive to redeem</t>
  </si>
  <si>
    <t>Article 489 of CRR</t>
  </si>
  <si>
    <t>2.2.</t>
  </si>
  <si>
    <t>Grandfathered instruments with a call and incentive to redeem</t>
  </si>
  <si>
    <t>2.2.1</t>
  </si>
  <si>
    <t>Instruments with a call exercisable after the reporting date, and which meet the conditions in Article 49 of CRR after the date of effective maturity</t>
  </si>
  <si>
    <t>Articles 489(3), and 491 point (a) of CRR</t>
  </si>
  <si>
    <t>2.2.2</t>
  </si>
  <si>
    <t>Instruments with a call exercisable after the reporting date, and which do not meet the conditions in Article 49 of CRR after the date of effective maturity</t>
  </si>
  <si>
    <t>Articles 489(5), and 491 point (a) of CRR</t>
  </si>
  <si>
    <t>2.2.3</t>
  </si>
  <si>
    <t>Instruments with a call exercisable prior to  or on 20 July 2011, and which do not meet the conditions in Article 49 of CRR after the date of effective maturity</t>
  </si>
  <si>
    <t>Articles 489(6) and 491 point (c) of CRR</t>
  </si>
  <si>
    <t>2.3</t>
  </si>
  <si>
    <t>Excess on the limit of CET1 grandfathered instruments</t>
  </si>
  <si>
    <t>Article 487(1) of CRR</t>
  </si>
  <si>
    <t>3</t>
  </si>
  <si>
    <t>Items Instruments that qualified for points e), f), g) or h) of Article 57 of 2006/48/EC, subject to the limit of Article 490</t>
  </si>
  <si>
    <t>Article 484(5) of CRR</t>
  </si>
  <si>
    <t>3.1</t>
  </si>
  <si>
    <t>Total items  without an incentive to redeem</t>
  </si>
  <si>
    <t>Article 490 of CRR</t>
  </si>
  <si>
    <t>3.2</t>
  </si>
  <si>
    <t>Grandfathered items with an incentive to redeem</t>
  </si>
  <si>
    <t>3.2.1</t>
  </si>
  <si>
    <t>Items  with a call exercisable after the reporting date, and which meet the conditions in Article 60 of CRR after the date of effective maturity</t>
  </si>
  <si>
    <t>Articles 490(3), and 491 point (a) of CRR</t>
  </si>
  <si>
    <t>3.2.2</t>
  </si>
  <si>
    <t>Items with a call exercisable after the reporting date, and which do not meet the conditions in Article 60 of CRR after the date of effective maturity</t>
  </si>
  <si>
    <t>Articles 490(5), and 491 point (a) of CRR</t>
  </si>
  <si>
    <t>3.2.3</t>
  </si>
  <si>
    <t>Items with a call exercisable prior to  or on 20 July 2011, and which do not meet the conditions in Article 60 of CRR after the date of effective maturity</t>
  </si>
  <si>
    <t>Articles 490(6) and 491 point (c) of CRR</t>
  </si>
  <si>
    <t>3.3</t>
  </si>
  <si>
    <t>Excess on the limit of AT1 grandfathered instruments</t>
  </si>
  <si>
    <t>Article 487(2) of CRR</t>
  </si>
  <si>
    <t>EBA COREP CA1-5 Template</t>
  </si>
  <si>
    <t>FOR</t>
  </si>
  <si>
    <t xml:space="preserve">Source Entity: </t>
  </si>
  <si>
    <t xml:space="preserve">Reporting Date: </t>
  </si>
  <si>
    <t xml:space="preserve">Author: </t>
  </si>
  <si>
    <t>Product Details</t>
  </si>
  <si>
    <t>Return Name</t>
  </si>
  <si>
    <t>CAR</t>
  </si>
  <si>
    <t>Return Version</t>
  </si>
  <si>
    <t>ReturnID</t>
  </si>
  <si>
    <t>Regulator (Prefix)</t>
  </si>
  <si>
    <t>ECR</t>
  </si>
  <si>
    <t>Template Name</t>
  </si>
  <si>
    <t>CAR_V4</t>
  </si>
  <si>
    <t xml:space="preserve"> </t>
  </si>
  <si>
    <t>2999</t>
  </si>
  <si>
    <t>ADMIN</t>
  </si>
  <si>
    <t>CAR_v4.xlsx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</si>
</sst>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8">
    <font>
      <sz val="11"/>
      <color theme="1"/>
      <name val="Calibri"/>
      <family val="2"/>
      <scheme val="minor"/>
    </font>
    <font>
      <sz val="11"/>
      <color theme="1"/>
      <name val="Calibri"/>
      <family val="2"/>
      <charset val="238"/>
      <scheme val="minor"/>
    </font>
    <font>
      <sz val="11"/>
      <name val="Verdana"/>
      <family val="2"/>
    </font>
    <font>
      <b/>
      <sz val="14"/>
      <name val="Verdana"/>
      <family val="2"/>
    </font>
    <font>
      <sz val="11"/>
      <color theme="1"/>
      <name val="Verdana"/>
      <family val="2"/>
    </font>
    <font>
      <b/>
      <sz val="11"/>
      <name val="Verdana"/>
      <family val="2"/>
    </font>
    <font>
      <b/>
      <sz val="9"/>
      <name val="Verdana"/>
      <family val="2"/>
    </font>
    <font>
      <b/>
      <u/>
      <sz val="11"/>
      <name val="Verdana"/>
      <family val="2"/>
    </font>
    <font>
      <sz val="9"/>
      <name val="Verdana"/>
      <family val="2"/>
    </font>
    <font>
      <sz val="11"/>
      <color indexed="17"/>
      <name val="Verdana"/>
      <family val="2"/>
    </font>
    <font>
      <sz val="10"/>
      <name val="Arial"/>
      <family val="2"/>
    </font>
    <font>
      <i/>
      <sz val="11"/>
      <name val="Verdana"/>
      <family val="2"/>
    </font>
    <font>
      <b/>
      <i/>
      <sz val="11"/>
      <name val="Verdana"/>
      <family val="2"/>
    </font>
    <font>
      <b/>
      <i/>
      <strike/>
      <sz val="11"/>
      <name val="Verdana"/>
      <family val="2"/>
    </font>
    <font>
      <sz val="11"/>
      <color indexed="8"/>
      <name val="Verdana"/>
      <family val="2"/>
    </font>
    <font>
      <b/>
      <sz val="14"/>
      <color indexed="8"/>
      <name val="Verdana"/>
      <family val="2"/>
    </font>
    <font>
      <sz val="11"/>
      <color indexed="10"/>
      <name val="Verdana"/>
      <family val="2"/>
    </font>
    <font>
      <sz val="9"/>
      <color indexed="8"/>
      <name val="Verdana"/>
      <family val="2"/>
    </font>
    <font>
      <b/>
      <sz val="9"/>
      <color indexed="8"/>
      <name val="Verdana"/>
      <family val="2"/>
    </font>
    <font>
      <b/>
      <sz val="11"/>
      <color indexed="8"/>
      <name val="Verdana"/>
      <family val="2"/>
    </font>
    <font>
      <sz val="10"/>
      <color indexed="8"/>
      <name val="Verdana"/>
      <family val="2"/>
    </font>
    <font>
      <sz val="10"/>
      <name val="Verdana"/>
      <family val="2"/>
    </font>
    <font>
      <b/>
      <strike/>
      <sz val="11"/>
      <name val="Verdana"/>
      <family val="2"/>
    </font>
    <font>
      <sz val="11"/>
      <color indexed="8"/>
      <name val="Calibri"/>
      <family val="2"/>
    </font>
    <font>
      <strike/>
      <sz val="9"/>
      <color indexed="8"/>
      <name val="Verdana"/>
      <family val="2"/>
    </font>
    <font>
      <b/>
      <sz val="16"/>
      <name val="Verdana"/>
      <family val="2"/>
    </font>
    <font>
      <sz val="8"/>
      <name val="Verdana"/>
      <family val="2"/>
    </font>
    <font>
      <strike/>
      <sz val="8"/>
      <name val="Verdana"/>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9"/>
      <color indexed="81"/>
      <name val="Tahoma"/>
      <family val="2"/>
    </font>
    <font>
      <b/>
      <sz val="9"/>
      <color indexed="81"/>
      <name val="Tahoma"/>
      <family val="2"/>
    </font>
    <font>
      <i/>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22"/>
        <bgColor indexed="64"/>
      </patternFill>
    </fill>
    <fill>
      <patternFill patternType="solid">
        <fgColor indexed="13"/>
        <bgColor indexed="64"/>
      </patternFill>
    </fill>
    <fill>
      <patternFill patternType="solid">
        <fgColor indexed="9"/>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2F75B5"/>
        <bgColor indexed="64"/>
      </patternFill>
    </fill>
  </fills>
  <borders count="4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hair">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thin">
        <color indexed="64"/>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s>
  <cellStyleXfs count="8">
    <xf numFmtId="0" fontId="0" fillId="0" borderId="0"/>
    <xf numFmtId="0" fontId="1" fillId="0" borderId="0"/>
    <xf numFmtId="0" fontId="10" fillId="0" borderId="0"/>
    <xf numFmtId="0" fontId="10" fillId="5" borderId="5" applyNumberFormat="0" applyFont="0" applyBorder="0" applyProtection="0">
      <alignment horizontal="center" vertical="center"/>
    </xf>
    <xf numFmtId="3" fontId="10" fillId="6" borderId="5" applyFont="0">
      <alignment horizontal="right" vertical="center"/>
      <protection locked="0"/>
    </xf>
    <xf numFmtId="3" fontId="10" fillId="7" borderId="5" applyFont="0">
      <alignment horizontal="right" vertical="center"/>
    </xf>
    <xf numFmtId="9" fontId="23" fillId="0" borderId="0" applyFont="0" applyFill="0" applyBorder="0" applyAlignment="0" applyProtection="0"/>
    <xf numFmtId="9" fontId="23" fillId="0" borderId="0" applyFont="0" applyFill="0" applyBorder="0" applyAlignment="0" applyProtection="0"/>
  </cellStyleXfs>
  <cellXfs count="30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3" fillId="2" borderId="0" xfId="0" applyFont="1" applyFill="1" applyBorder="1" applyAlignment="1">
      <alignment horizontal="left" vertical="center" wrapText="1" indent="2"/>
    </xf>
    <xf numFmtId="0" fontId="2" fillId="2" borderId="0" xfId="0" applyFont="1" applyFill="1" applyBorder="1" applyAlignment="1">
      <alignment vertical="center"/>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2" fillId="0" borderId="0" xfId="0" applyFont="1" applyFill="1" applyAlignment="1">
      <alignment horizontal="center" vertical="center" wrapText="1"/>
    </xf>
    <xf numFmtId="49" fontId="6" fillId="3" borderId="4" xfId="0" applyNumberFormat="1" applyFont="1" applyFill="1" applyBorder="1" applyAlignment="1">
      <alignment horizontal="center" vertical="center"/>
    </xf>
    <xf numFmtId="0" fontId="6" fillId="0" borderId="5" xfId="0" applyFont="1" applyFill="1" applyBorder="1" applyAlignment="1">
      <alignment horizontal="left" vertical="center" indent="1"/>
    </xf>
    <xf numFmtId="49" fontId="7" fillId="0" borderId="5" xfId="0" applyNumberFormat="1" applyFont="1" applyFill="1" applyBorder="1" applyAlignment="1">
      <alignment horizontal="left" vertical="center" wrapText="1"/>
    </xf>
    <xf numFmtId="0" fontId="2" fillId="0" borderId="0" xfId="0" applyFont="1" applyFill="1" applyAlignment="1">
      <alignment vertical="center"/>
    </xf>
    <xf numFmtId="49" fontId="6" fillId="0" borderId="5" xfId="0" applyNumberFormat="1" applyFont="1" applyFill="1" applyBorder="1" applyAlignment="1">
      <alignment horizontal="left" vertical="center" indent="1"/>
    </xf>
    <xf numFmtId="49" fontId="5" fillId="0" borderId="5" xfId="0" applyNumberFormat="1" applyFont="1" applyFill="1" applyBorder="1" applyAlignment="1">
      <alignment horizontal="left" vertical="center" wrapText="1"/>
    </xf>
    <xf numFmtId="3" fontId="2" fillId="0" borderId="13" xfId="0" applyNumberFormat="1" applyFont="1" applyFill="1" applyBorder="1" applyAlignment="1">
      <alignment horizontal="center" vertical="center" wrapText="1"/>
    </xf>
    <xf numFmtId="0" fontId="5" fillId="0" borderId="5" xfId="0" applyFont="1" applyFill="1" applyBorder="1" applyAlignment="1">
      <alignment horizontal="left" vertical="center" wrapText="1"/>
    </xf>
    <xf numFmtId="0" fontId="8" fillId="0" borderId="5" xfId="0" applyFont="1" applyFill="1" applyBorder="1" applyAlignment="1">
      <alignment horizontal="left" vertical="center" indent="1"/>
    </xf>
    <xf numFmtId="0" fontId="2" fillId="0" borderId="5" xfId="0" applyFont="1" applyFill="1" applyBorder="1" applyAlignment="1">
      <alignment horizontal="left" vertical="center" wrapText="1" indent="1"/>
    </xf>
    <xf numFmtId="0" fontId="2" fillId="0" borderId="0" xfId="0" applyFont="1" applyFill="1" applyAlignment="1">
      <alignment vertical="center" wrapText="1"/>
    </xf>
    <xf numFmtId="0" fontId="8" fillId="0" borderId="5" xfId="0" quotePrefix="1" applyFont="1" applyFill="1" applyBorder="1" applyAlignment="1">
      <alignment horizontal="left" vertical="center" indent="1"/>
    </xf>
    <xf numFmtId="0" fontId="2" fillId="0" borderId="5" xfId="0" applyFont="1" applyFill="1" applyBorder="1" applyAlignment="1">
      <alignment horizontal="left" vertical="center" wrapText="1" indent="2"/>
    </xf>
    <xf numFmtId="49" fontId="6" fillId="3" borderId="4" xfId="0" quotePrefix="1" applyNumberFormat="1" applyFont="1" applyFill="1" applyBorder="1" applyAlignment="1">
      <alignment horizontal="center" vertical="center"/>
    </xf>
    <xf numFmtId="0" fontId="4" fillId="0" borderId="0" xfId="0" applyFont="1" applyFill="1" applyAlignment="1">
      <alignment vertical="center"/>
    </xf>
    <xf numFmtId="0" fontId="5" fillId="0" borderId="5" xfId="0" applyFont="1" applyFill="1" applyBorder="1" applyAlignment="1">
      <alignment vertical="center"/>
    </xf>
    <xf numFmtId="0" fontId="5" fillId="0" borderId="0" xfId="0" applyFont="1" applyFill="1" applyAlignment="1">
      <alignment vertical="center"/>
    </xf>
    <xf numFmtId="0" fontId="5" fillId="0" borderId="5" xfId="0" applyFont="1" applyFill="1" applyBorder="1" applyAlignment="1">
      <alignment vertical="center" wrapText="1"/>
    </xf>
    <xf numFmtId="0" fontId="2" fillId="0" borderId="13" xfId="0" applyFont="1" applyFill="1" applyBorder="1" applyAlignment="1">
      <alignment horizontal="center" vertical="center" wrapText="1"/>
    </xf>
    <xf numFmtId="49" fontId="6" fillId="3" borderId="7" xfId="0" quotePrefix="1" applyNumberFormat="1" applyFont="1" applyFill="1" applyBorder="1" applyAlignment="1">
      <alignment horizontal="center" vertical="center"/>
    </xf>
    <xf numFmtId="0" fontId="6" fillId="0" borderId="14" xfId="0" applyFont="1" applyFill="1" applyBorder="1" applyAlignment="1">
      <alignment horizontal="left" vertical="center" indent="1"/>
    </xf>
    <xf numFmtId="0" fontId="5" fillId="0" borderId="14" xfId="0" applyFont="1" applyFill="1" applyBorder="1" applyAlignment="1">
      <alignment horizontal="left" vertical="center" wrapText="1"/>
    </xf>
    <xf numFmtId="0" fontId="2" fillId="0" borderId="0" xfId="0" applyFont="1"/>
    <xf numFmtId="0" fontId="5" fillId="2" borderId="0" xfId="0" applyFont="1" applyFill="1" applyBorder="1" applyAlignment="1">
      <alignment horizontal="center" vertical="top" wrapText="1"/>
    </xf>
    <xf numFmtId="0" fontId="3" fillId="2" borderId="0" xfId="0" applyFont="1" applyFill="1" applyBorder="1" applyAlignment="1">
      <alignment horizontal="center" vertical="center" wrapText="1"/>
    </xf>
    <xf numFmtId="49" fontId="6" fillId="3" borderId="4" xfId="2" applyNumberFormat="1" applyFont="1" applyFill="1" applyBorder="1" applyAlignment="1">
      <alignment horizontal="center" vertical="center" wrapText="1"/>
    </xf>
    <xf numFmtId="49" fontId="6" fillId="0" borderId="5" xfId="2" applyNumberFormat="1" applyFont="1" applyFill="1" applyBorder="1" applyAlignment="1">
      <alignment horizontal="left" vertical="center" wrapText="1" indent="1"/>
    </xf>
    <xf numFmtId="0" fontId="7" fillId="0" borderId="5" xfId="2" applyFont="1" applyFill="1" applyBorder="1" applyAlignment="1">
      <alignment horizontal="left" vertical="center" wrapText="1"/>
    </xf>
    <xf numFmtId="49" fontId="8" fillId="0" borderId="5" xfId="2" applyNumberFormat="1" applyFont="1" applyFill="1" applyBorder="1" applyAlignment="1">
      <alignment horizontal="left" vertical="center" wrapText="1" indent="1"/>
    </xf>
    <xf numFmtId="0" fontId="11" fillId="0" borderId="5" xfId="2" applyFont="1" applyFill="1" applyBorder="1" applyAlignment="1">
      <alignment horizontal="left" vertical="center" wrapText="1" indent="4"/>
    </xf>
    <xf numFmtId="0" fontId="12" fillId="0" borderId="13" xfId="2" applyFont="1" applyFill="1" applyBorder="1" applyAlignment="1">
      <alignment horizontal="right" vertical="top" wrapText="1"/>
    </xf>
    <xf numFmtId="0" fontId="5" fillId="0" borderId="5" xfId="2" applyFont="1" applyFill="1" applyBorder="1" applyAlignment="1">
      <alignment horizontal="left" vertical="center" wrapText="1"/>
    </xf>
    <xf numFmtId="0" fontId="5" fillId="0" borderId="5" xfId="2" applyFont="1" applyFill="1" applyBorder="1" applyAlignment="1">
      <alignment horizontal="left" vertical="center" wrapText="1" indent="1"/>
    </xf>
    <xf numFmtId="0" fontId="2" fillId="0" borderId="5" xfId="2" applyFont="1" applyFill="1" applyBorder="1" applyAlignment="1">
      <alignment horizontal="left" vertical="center" wrapText="1" indent="2"/>
    </xf>
    <xf numFmtId="0" fontId="2" fillId="0" borderId="5" xfId="2" applyFont="1" applyFill="1" applyBorder="1" applyAlignment="1">
      <alignment horizontal="left" vertical="center" wrapText="1" indent="4"/>
    </xf>
    <xf numFmtId="0" fontId="4" fillId="0" borderId="0" xfId="0" applyFont="1" applyAlignment="1">
      <alignment vertical="center"/>
    </xf>
    <xf numFmtId="49" fontId="6" fillId="3" borderId="4" xfId="2" quotePrefix="1" applyNumberFormat="1" applyFont="1" applyFill="1" applyBorder="1" applyAlignment="1">
      <alignment horizontal="center" vertical="center" wrapText="1"/>
    </xf>
    <xf numFmtId="0" fontId="2" fillId="0" borderId="5" xfId="2" applyFont="1" applyFill="1" applyBorder="1" applyAlignment="1">
      <alignment horizontal="left" vertical="center" wrapText="1" indent="3"/>
    </xf>
    <xf numFmtId="0" fontId="5" fillId="0" borderId="5" xfId="2" applyFont="1" applyFill="1" applyBorder="1" applyAlignment="1">
      <alignment horizontal="left" vertical="center" wrapText="1" indent="2"/>
    </xf>
    <xf numFmtId="0" fontId="6" fillId="0" borderId="5" xfId="2" applyNumberFormat="1" applyFont="1" applyFill="1" applyBorder="1" applyAlignment="1">
      <alignment horizontal="left" vertical="center" wrapText="1" indent="1"/>
    </xf>
    <xf numFmtId="49" fontId="6" fillId="0" borderId="5" xfId="2" applyNumberFormat="1" applyFont="1" applyFill="1" applyBorder="1" applyAlignment="1">
      <alignment horizontal="left" vertical="center" indent="1"/>
    </xf>
    <xf numFmtId="0" fontId="13" fillId="0" borderId="13" xfId="2" applyFont="1" applyFill="1" applyBorder="1" applyAlignment="1">
      <alignment horizontal="right" vertical="center" wrapText="1"/>
    </xf>
    <xf numFmtId="0" fontId="12" fillId="0" borderId="5" xfId="2" applyFont="1" applyFill="1" applyBorder="1" applyAlignment="1">
      <alignment horizontal="left" vertical="center" wrapText="1" indent="2"/>
    </xf>
    <xf numFmtId="49" fontId="8" fillId="0" borderId="5" xfId="2" applyNumberFormat="1" applyFont="1" applyFill="1" applyBorder="1" applyAlignment="1">
      <alignment horizontal="left" vertical="center" indent="1"/>
    </xf>
    <xf numFmtId="49" fontId="6" fillId="3" borderId="7" xfId="2" applyNumberFormat="1" applyFont="1" applyFill="1" applyBorder="1" applyAlignment="1">
      <alignment horizontal="center" vertical="center" wrapText="1"/>
    </xf>
    <xf numFmtId="49" fontId="6" fillId="0" borderId="14" xfId="2" applyNumberFormat="1" applyFont="1" applyFill="1" applyBorder="1" applyAlignment="1">
      <alignment horizontal="left" vertical="center" indent="1"/>
    </xf>
    <xf numFmtId="0" fontId="12" fillId="0" borderId="14" xfId="2" applyFont="1" applyFill="1" applyBorder="1" applyAlignment="1">
      <alignment horizontal="left" vertical="center" wrapText="1" indent="2"/>
    </xf>
    <xf numFmtId="0" fontId="13" fillId="0" borderId="15" xfId="2" applyFont="1" applyFill="1" applyBorder="1" applyAlignment="1">
      <alignment horizontal="right" vertical="center" wrapText="1"/>
    </xf>
    <xf numFmtId="0" fontId="14" fillId="0" borderId="0" xfId="0" applyFont="1"/>
    <xf numFmtId="0" fontId="14" fillId="0" borderId="0" xfId="0" applyFont="1" applyAlignment="1">
      <alignment vertical="center"/>
    </xf>
    <xf numFmtId="0" fontId="14" fillId="0" borderId="0" xfId="0" applyFont="1" applyAlignment="1">
      <alignment horizontal="center" vertical="center" wrapText="1"/>
    </xf>
    <xf numFmtId="0" fontId="14" fillId="0" borderId="0" xfId="0" applyFont="1" applyAlignment="1">
      <alignment vertical="center" wrapText="1"/>
    </xf>
    <xf numFmtId="0" fontId="16" fillId="0" borderId="0" xfId="0" applyFont="1" applyAlignment="1">
      <alignment vertical="center" wrapText="1"/>
    </xf>
    <xf numFmtId="0" fontId="14" fillId="0" borderId="0" xfId="0" applyFont="1" applyFill="1" applyBorder="1" applyAlignment="1">
      <alignment horizontal="left" vertical="center" wrapText="1"/>
    </xf>
    <xf numFmtId="0" fontId="14" fillId="2" borderId="0" xfId="0" applyFont="1" applyFill="1" applyBorder="1"/>
    <xf numFmtId="0" fontId="15" fillId="2" borderId="0" xfId="0" applyFont="1" applyFill="1" applyBorder="1" applyAlignment="1">
      <alignment horizontal="center" vertical="center" wrapText="1"/>
    </xf>
    <xf numFmtId="0" fontId="16" fillId="2" borderId="0" xfId="0" applyFont="1" applyFill="1" applyBorder="1" applyAlignment="1">
      <alignment vertical="center" wrapText="1"/>
    </xf>
    <xf numFmtId="0" fontId="14" fillId="2" borderId="0" xfId="0" applyFont="1" applyFill="1" applyBorder="1" applyAlignment="1">
      <alignment horizontal="left" vertical="center" wrapText="1"/>
    </xf>
    <xf numFmtId="0" fontId="14" fillId="2" borderId="0" xfId="0" applyFont="1" applyFill="1" applyBorder="1" applyAlignment="1">
      <alignment vertical="center"/>
    </xf>
    <xf numFmtId="0" fontId="5" fillId="3" borderId="9" xfId="0" applyFont="1" applyFill="1" applyBorder="1" applyAlignment="1">
      <alignment horizontal="center" vertical="top" wrapText="1"/>
    </xf>
    <xf numFmtId="0" fontId="5" fillId="3" borderId="10" xfId="0" applyFont="1" applyFill="1" applyBorder="1" applyAlignment="1">
      <alignment horizontal="center" vertical="top" wrapText="1"/>
    </xf>
    <xf numFmtId="0" fontId="5" fillId="3" borderId="11" xfId="0" applyFont="1" applyFill="1" applyBorder="1" applyAlignment="1">
      <alignment horizontal="center" vertical="top" wrapText="1"/>
    </xf>
    <xf numFmtId="49" fontId="17" fillId="3" borderId="4"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9" fillId="0" borderId="5" xfId="0" applyFont="1" applyFill="1" applyBorder="1" applyAlignment="1">
      <alignment horizontal="left" vertical="center" wrapText="1"/>
    </xf>
    <xf numFmtId="0" fontId="14" fillId="0" borderId="0" xfId="0" quotePrefix="1" applyFont="1" applyAlignment="1">
      <alignment vertical="center"/>
    </xf>
    <xf numFmtId="0" fontId="4" fillId="0" borderId="0" xfId="0" quotePrefix="1" applyFont="1"/>
    <xf numFmtId="0" fontId="5" fillId="3" borderId="17" xfId="0" applyFont="1" applyFill="1" applyBorder="1" applyAlignment="1" applyProtection="1">
      <alignment vertical="center"/>
    </xf>
    <xf numFmtId="0" fontId="5" fillId="3" borderId="18" xfId="0" applyFont="1" applyFill="1" applyBorder="1" applyAlignment="1" applyProtection="1">
      <alignment vertical="center"/>
    </xf>
    <xf numFmtId="0" fontId="5" fillId="3" borderId="19" xfId="0" applyFont="1" applyFill="1" applyBorder="1" applyAlignment="1" applyProtection="1">
      <alignment vertical="center"/>
    </xf>
    <xf numFmtId="49" fontId="17" fillId="3" borderId="7" xfId="0" applyNumberFormat="1" applyFont="1" applyFill="1" applyBorder="1" applyAlignment="1">
      <alignment horizontal="center" vertical="center"/>
    </xf>
    <xf numFmtId="0" fontId="18" fillId="0" borderId="14" xfId="0" applyFont="1" applyFill="1" applyBorder="1" applyAlignment="1">
      <alignment horizontal="center" vertical="center"/>
    </xf>
    <xf numFmtId="0" fontId="19" fillId="0" borderId="14" xfId="0" applyFont="1" applyFill="1" applyBorder="1" applyAlignment="1">
      <alignment horizontal="left" vertical="center" wrapText="1"/>
    </xf>
    <xf numFmtId="0" fontId="15" fillId="2" borderId="0" xfId="0" applyFont="1" applyFill="1" applyBorder="1" applyAlignment="1">
      <alignment horizontal="center" vertical="center"/>
    </xf>
    <xf numFmtId="0" fontId="5" fillId="3" borderId="6" xfId="0" applyFont="1" applyFill="1" applyBorder="1" applyAlignment="1" applyProtection="1">
      <alignment horizontal="center" vertical="center"/>
    </xf>
    <xf numFmtId="0" fontId="17" fillId="0" borderId="5" xfId="0" applyFont="1" applyFill="1" applyBorder="1" applyAlignment="1">
      <alignment horizontal="left" vertical="center"/>
    </xf>
    <xf numFmtId="0" fontId="19" fillId="0" borderId="5" xfId="0" applyFont="1" applyFill="1" applyBorder="1" applyAlignment="1">
      <alignment horizontal="left" vertical="center"/>
    </xf>
    <xf numFmtId="0" fontId="14" fillId="4" borderId="5" xfId="0" applyFont="1" applyFill="1" applyBorder="1" applyAlignment="1">
      <alignment vertical="center"/>
    </xf>
    <xf numFmtId="0" fontId="14" fillId="0" borderId="5" xfId="0" applyFont="1" applyFill="1" applyBorder="1" applyAlignment="1">
      <alignment horizontal="left" vertical="center" wrapText="1" indent="1"/>
    </xf>
    <xf numFmtId="3" fontId="20" fillId="0" borderId="13" xfId="0" applyNumberFormat="1" applyFont="1" applyFill="1" applyBorder="1" applyAlignment="1">
      <alignment horizontal="center" vertical="center" wrapText="1"/>
    </xf>
    <xf numFmtId="0" fontId="14" fillId="4" borderId="5" xfId="0" applyFont="1" applyFill="1" applyBorder="1" applyAlignment="1">
      <alignment vertical="center" wrapText="1"/>
    </xf>
    <xf numFmtId="0" fontId="14" fillId="0" borderId="5" xfId="0" applyFont="1" applyFill="1" applyBorder="1" applyAlignment="1">
      <alignment horizontal="left" vertical="center" wrapText="1" indent="2"/>
    </xf>
    <xf numFmtId="3" fontId="20" fillId="0" borderId="16" xfId="0" applyNumberFormat="1" applyFont="1" applyFill="1" applyBorder="1" applyAlignment="1">
      <alignment horizontal="center" vertical="center" wrapText="1"/>
    </xf>
    <xf numFmtId="0" fontId="5" fillId="0" borderId="5" xfId="0" applyFont="1" applyFill="1" applyBorder="1" applyAlignment="1" applyProtection="1">
      <alignment vertical="center" wrapText="1"/>
    </xf>
    <xf numFmtId="0" fontId="2" fillId="4" borderId="5" xfId="0" applyFont="1" applyFill="1" applyBorder="1" applyAlignment="1">
      <alignment vertical="center" wrapText="1"/>
    </xf>
    <xf numFmtId="0" fontId="2" fillId="0" borderId="5" xfId="0" applyFont="1" applyFill="1" applyBorder="1" applyAlignment="1" applyProtection="1">
      <alignment horizontal="left" vertical="center" wrapText="1" indent="2"/>
    </xf>
    <xf numFmtId="0" fontId="2" fillId="4" borderId="5" xfId="0" applyFont="1" applyFill="1" applyBorder="1" applyAlignment="1">
      <alignment vertical="center"/>
    </xf>
    <xf numFmtId="3" fontId="21" fillId="0" borderId="13" xfId="4" applyFont="1" applyFill="1" applyBorder="1" applyAlignment="1">
      <alignment horizontal="center" vertical="center" wrapText="1"/>
      <protection locked="0"/>
    </xf>
    <xf numFmtId="0" fontId="2" fillId="0" borderId="5" xfId="0" applyFont="1" applyFill="1" applyBorder="1" applyAlignment="1" applyProtection="1">
      <alignment horizontal="left" vertical="center" wrapText="1" indent="3"/>
    </xf>
    <xf numFmtId="49" fontId="17" fillId="3" borderId="4" xfId="0" quotePrefix="1" applyNumberFormat="1" applyFont="1" applyFill="1" applyBorder="1" applyAlignment="1">
      <alignment horizontal="center" vertical="center"/>
    </xf>
    <xf numFmtId="0" fontId="17" fillId="2" borderId="5" xfId="0" applyFont="1" applyFill="1" applyBorder="1" applyAlignment="1">
      <alignment horizontal="left" vertical="center"/>
    </xf>
    <xf numFmtId="0" fontId="5" fillId="2" borderId="5" xfId="0" applyFont="1" applyFill="1" applyBorder="1" applyAlignment="1" applyProtection="1">
      <alignment vertical="center" wrapText="1"/>
    </xf>
    <xf numFmtId="3" fontId="21" fillId="2" borderId="13" xfId="4" applyFont="1" applyFill="1" applyBorder="1" applyAlignment="1">
      <alignment horizontal="center" vertical="center" wrapText="1"/>
      <protection locked="0"/>
    </xf>
    <xf numFmtId="0" fontId="2" fillId="2" borderId="5" xfId="0" applyFont="1" applyFill="1" applyBorder="1" applyAlignment="1" applyProtection="1">
      <alignment horizontal="left" vertical="center" wrapText="1" indent="2"/>
    </xf>
    <xf numFmtId="0" fontId="5" fillId="0" borderId="5" xfId="0" applyFont="1" applyFill="1" applyBorder="1" applyAlignment="1" applyProtection="1">
      <alignment horizontal="left" vertical="center" wrapText="1"/>
    </xf>
    <xf numFmtId="3" fontId="21" fillId="0" borderId="16" xfId="4" applyFont="1" applyFill="1" applyBorder="1" applyAlignment="1">
      <alignment horizontal="center" vertical="center" wrapText="1"/>
      <protection locked="0"/>
    </xf>
    <xf numFmtId="0" fontId="8" fillId="3" borderId="4" xfId="0" applyFont="1" applyFill="1" applyBorder="1" applyAlignment="1">
      <alignment horizontal="center" vertical="center"/>
    </xf>
    <xf numFmtId="0" fontId="8" fillId="0" borderId="5" xfId="0" applyFont="1" applyFill="1" applyBorder="1" applyAlignment="1">
      <alignment horizontal="left" vertical="center"/>
    </xf>
    <xf numFmtId="0" fontId="2" fillId="4" borderId="5" xfId="0" applyFont="1" applyFill="1" applyBorder="1" applyAlignment="1">
      <alignment horizontal="left" vertical="center" wrapText="1"/>
    </xf>
    <xf numFmtId="0" fontId="17" fillId="3" borderId="4" xfId="0" applyFont="1" applyFill="1" applyBorder="1" applyAlignment="1">
      <alignment horizontal="center" vertical="center"/>
    </xf>
    <xf numFmtId="0" fontId="14" fillId="4" borderId="5" xfId="0" applyFont="1" applyFill="1" applyBorder="1" applyAlignment="1">
      <alignment horizontal="left" vertical="center" wrapText="1"/>
    </xf>
    <xf numFmtId="3" fontId="21" fillId="0" borderId="13" xfId="5" applyFont="1" applyFill="1" applyBorder="1" applyAlignment="1">
      <alignment horizontal="center" vertical="center" wrapText="1"/>
    </xf>
    <xf numFmtId="0" fontId="21" fillId="0" borderId="5" xfId="0" applyFont="1" applyFill="1" applyBorder="1" applyAlignment="1" applyProtection="1">
      <alignment horizontal="left" vertical="center" wrapText="1" indent="1"/>
    </xf>
    <xf numFmtId="0" fontId="21" fillId="0" borderId="5" xfId="0" applyFont="1" applyFill="1" applyBorder="1" applyAlignment="1" applyProtection="1">
      <alignment horizontal="left" vertical="center" wrapText="1" indent="2"/>
    </xf>
    <xf numFmtId="0" fontId="17" fillId="3" borderId="4" xfId="0" quotePrefix="1" applyFont="1" applyFill="1" applyBorder="1" applyAlignment="1">
      <alignment horizontal="center" vertical="center"/>
    </xf>
    <xf numFmtId="3" fontId="21" fillId="0" borderId="12" xfId="4" applyFont="1" applyFill="1" applyBorder="1" applyAlignment="1">
      <alignment horizontal="center" vertical="center" wrapText="1"/>
      <protection locked="0"/>
    </xf>
    <xf numFmtId="0" fontId="4" fillId="4" borderId="5" xfId="0" applyFont="1" applyFill="1" applyBorder="1" applyAlignment="1">
      <alignment vertical="center" wrapText="1"/>
    </xf>
    <xf numFmtId="0" fontId="8" fillId="3" borderId="4" xfId="0" quotePrefix="1" applyFont="1" applyFill="1" applyBorder="1" applyAlignment="1">
      <alignment horizontal="center" vertical="center"/>
    </xf>
    <xf numFmtId="0" fontId="24" fillId="0" borderId="5" xfId="0" quotePrefix="1" applyFont="1" applyFill="1" applyBorder="1" applyAlignment="1">
      <alignment horizontal="left" vertical="center"/>
    </xf>
    <xf numFmtId="0" fontId="5" fillId="2" borderId="5" xfId="0" applyFont="1" applyFill="1" applyBorder="1" applyAlignment="1" applyProtection="1">
      <alignment horizontal="left" vertical="center" wrapText="1"/>
    </xf>
    <xf numFmtId="0" fontId="17" fillId="2" borderId="5" xfId="0" quotePrefix="1" applyFont="1" applyFill="1" applyBorder="1" applyAlignment="1">
      <alignment horizontal="left" vertical="center"/>
    </xf>
    <xf numFmtId="0" fontId="2" fillId="4" borderId="5" xfId="2" applyFont="1" applyFill="1" applyBorder="1" applyAlignment="1">
      <alignment vertical="top" wrapText="1"/>
    </xf>
    <xf numFmtId="0" fontId="17" fillId="3" borderId="7" xfId="0" quotePrefix="1" applyFont="1" applyFill="1" applyBorder="1" applyAlignment="1">
      <alignment horizontal="center" vertical="center"/>
    </xf>
    <xf numFmtId="0" fontId="17" fillId="2" borderId="14" xfId="0" applyFont="1" applyFill="1" applyBorder="1" applyAlignment="1">
      <alignment horizontal="left" vertical="center"/>
    </xf>
    <xf numFmtId="0" fontId="5" fillId="2" borderId="14" xfId="0" applyFont="1" applyFill="1" applyBorder="1" applyAlignment="1" applyProtection="1">
      <alignment horizontal="left" vertical="center" wrapText="1"/>
    </xf>
    <xf numFmtId="0" fontId="2" fillId="4" borderId="14" xfId="2" applyFont="1" applyFill="1" applyBorder="1" applyAlignment="1">
      <alignment vertical="top" wrapText="1"/>
    </xf>
    <xf numFmtId="0" fontId="14" fillId="0" borderId="0" xfId="0" applyFont="1" applyAlignment="1">
      <alignment horizontal="center" vertical="center"/>
    </xf>
    <xf numFmtId="3" fontId="2" fillId="7" borderId="0" xfId="0" applyNumberFormat="1" applyFont="1" applyFill="1" applyAlignment="1">
      <alignment wrapText="1"/>
    </xf>
    <xf numFmtId="3" fontId="2" fillId="7" borderId="0" xfId="0" applyNumberFormat="1" applyFont="1" applyFill="1" applyAlignment="1">
      <alignment vertical="center" wrapText="1"/>
    </xf>
    <xf numFmtId="3" fontId="2" fillId="7" borderId="0" xfId="0" applyNumberFormat="1" applyFont="1" applyFill="1" applyAlignment="1">
      <alignment horizontal="center" vertical="center" wrapText="1"/>
    </xf>
    <xf numFmtId="0" fontId="21" fillId="0" borderId="0" xfId="0" applyFont="1" applyFill="1"/>
    <xf numFmtId="3" fontId="2" fillId="2" borderId="0" xfId="0" applyNumberFormat="1" applyFont="1" applyFill="1" applyBorder="1" applyAlignment="1">
      <alignment wrapText="1"/>
    </xf>
    <xf numFmtId="3" fontId="2" fillId="2" borderId="0" xfId="0" applyNumberFormat="1" applyFont="1" applyFill="1" applyBorder="1" applyAlignment="1">
      <alignment vertical="center" wrapText="1"/>
    </xf>
    <xf numFmtId="0" fontId="2" fillId="0" borderId="0" xfId="0" applyFont="1" applyAlignment="1">
      <alignment vertical="center" wrapText="1"/>
    </xf>
    <xf numFmtId="3" fontId="5" fillId="0" borderId="0" xfId="0" applyNumberFormat="1" applyFont="1" applyFill="1" applyBorder="1" applyAlignment="1">
      <alignment horizontal="center" vertical="center" wrapText="1"/>
    </xf>
    <xf numFmtId="3" fontId="5" fillId="3" borderId="5" xfId="0" applyNumberFormat="1" applyFont="1" applyFill="1" applyBorder="1" applyAlignment="1">
      <alignment horizontal="center" vertical="center" wrapText="1"/>
    </xf>
    <xf numFmtId="3" fontId="5" fillId="3" borderId="6" xfId="0" applyNumberFormat="1" applyFont="1" applyFill="1" applyBorder="1" applyAlignment="1">
      <alignment horizontal="center" vertical="center" wrapText="1"/>
    </xf>
    <xf numFmtId="3" fontId="5" fillId="3" borderId="4" xfId="0" applyNumberFormat="1" applyFont="1" applyFill="1" applyBorder="1" applyAlignment="1">
      <alignment vertical="center" wrapText="1"/>
    </xf>
    <xf numFmtId="3" fontId="5" fillId="3" borderId="5" xfId="0" applyNumberFormat="1" applyFont="1" applyFill="1" applyBorder="1" applyAlignment="1">
      <alignment vertical="center" wrapText="1"/>
    </xf>
    <xf numFmtId="49" fontId="2" fillId="3" borderId="5" xfId="0" applyNumberFormat="1" applyFont="1" applyFill="1" applyBorder="1" applyAlignment="1">
      <alignment horizontal="center" vertical="center" wrapText="1"/>
    </xf>
    <xf numFmtId="49" fontId="2" fillId="3" borderId="6" xfId="0" quotePrefix="1" applyNumberFormat="1" applyFont="1" applyFill="1" applyBorder="1" applyAlignment="1">
      <alignment horizontal="center" vertical="center" wrapText="1"/>
    </xf>
    <xf numFmtId="49" fontId="8" fillId="3" borderId="20" xfId="0" applyNumberFormat="1" applyFont="1" applyFill="1" applyBorder="1" applyAlignment="1">
      <alignment horizontal="center" vertical="center" wrapText="1"/>
    </xf>
    <xf numFmtId="49" fontId="8" fillId="0" borderId="21" xfId="0" applyNumberFormat="1" applyFont="1" applyFill="1" applyBorder="1" applyAlignment="1">
      <alignment vertical="center" wrapText="1"/>
    </xf>
    <xf numFmtId="3" fontId="7" fillId="0" borderId="22" xfId="0" applyNumberFormat="1" applyFont="1" applyFill="1" applyBorder="1" applyAlignment="1">
      <alignment horizontal="left" vertical="center" wrapText="1"/>
    </xf>
    <xf numFmtId="3" fontId="5" fillId="4" borderId="22" xfId="0" applyNumberFormat="1" applyFont="1" applyFill="1" applyBorder="1" applyAlignment="1">
      <alignment horizontal="left" vertical="center" wrapText="1"/>
    </xf>
    <xf numFmtId="3" fontId="26" fillId="0" borderId="24" xfId="0" applyNumberFormat="1" applyFont="1" applyFill="1" applyBorder="1" applyAlignment="1">
      <alignment horizontal="center" vertical="center" wrapText="1"/>
    </xf>
    <xf numFmtId="3" fontId="26" fillId="8" borderId="24" xfId="0" applyNumberFormat="1" applyFont="1" applyFill="1" applyBorder="1" applyAlignment="1">
      <alignment horizontal="center" vertical="center" wrapText="1"/>
    </xf>
    <xf numFmtId="3" fontId="26" fillId="0" borderId="25" xfId="0" applyNumberFormat="1" applyFont="1" applyFill="1" applyBorder="1" applyAlignment="1">
      <alignment horizontal="center" vertical="center" wrapText="1"/>
    </xf>
    <xf numFmtId="49" fontId="8" fillId="3" borderId="4" xfId="0" applyNumberFormat="1" applyFont="1" applyFill="1" applyBorder="1" applyAlignment="1">
      <alignment horizontal="center" vertical="center" wrapText="1"/>
    </xf>
    <xf numFmtId="49" fontId="8" fillId="0" borderId="26" xfId="0" applyNumberFormat="1" applyFont="1" applyFill="1" applyBorder="1" applyAlignment="1">
      <alignment vertical="center" wrapText="1"/>
    </xf>
    <xf numFmtId="3" fontId="5" fillId="0" borderId="5" xfId="0" applyNumberFormat="1" applyFont="1" applyFill="1" applyBorder="1" applyAlignment="1">
      <alignment horizontal="left" vertical="center" wrapText="1" indent="1"/>
    </xf>
    <xf numFmtId="3" fontId="5" fillId="4" borderId="5" xfId="0" applyNumberFormat="1" applyFont="1" applyFill="1" applyBorder="1" applyAlignment="1">
      <alignment horizontal="left" vertical="center" wrapText="1"/>
    </xf>
    <xf numFmtId="3" fontId="26" fillId="0" borderId="27" xfId="0" applyNumberFormat="1" applyFont="1" applyFill="1" applyBorder="1" applyAlignment="1">
      <alignment horizontal="center" vertical="center" wrapText="1"/>
    </xf>
    <xf numFmtId="3" fontId="26" fillId="0" borderId="28" xfId="0" applyNumberFormat="1" applyFont="1" applyFill="1" applyBorder="1" applyAlignment="1">
      <alignment horizontal="center" vertical="center" wrapText="1"/>
    </xf>
    <xf numFmtId="3" fontId="26" fillId="8" borderId="28" xfId="0" applyNumberFormat="1" applyFont="1" applyFill="1" applyBorder="1" applyAlignment="1">
      <alignment horizontal="center" vertical="center" wrapText="1"/>
    </xf>
    <xf numFmtId="3" fontId="26" fillId="8" borderId="29" xfId="0" applyNumberFormat="1" applyFont="1" applyFill="1" applyBorder="1" applyAlignment="1">
      <alignment horizontal="center" vertical="center" wrapText="1"/>
    </xf>
    <xf numFmtId="3" fontId="2" fillId="0" borderId="0" xfId="0" applyNumberFormat="1" applyFont="1" applyFill="1" applyBorder="1" applyAlignment="1">
      <alignment horizontal="left" vertical="center" wrapText="1"/>
    </xf>
    <xf numFmtId="3" fontId="5" fillId="0" borderId="5" xfId="0" applyNumberFormat="1" applyFont="1" applyFill="1" applyBorder="1" applyAlignment="1">
      <alignment horizontal="left" vertical="center" wrapText="1" indent="2"/>
    </xf>
    <xf numFmtId="3" fontId="2" fillId="4" borderId="5" xfId="0" applyNumberFormat="1" applyFont="1" applyFill="1" applyBorder="1" applyAlignment="1">
      <alignment horizontal="left" vertical="center" wrapText="1"/>
    </xf>
    <xf numFmtId="3" fontId="2" fillId="0" borderId="5" xfId="0" applyNumberFormat="1" applyFont="1" applyFill="1" applyBorder="1" applyAlignment="1">
      <alignment horizontal="left" vertical="center" wrapText="1" indent="3"/>
    </xf>
    <xf numFmtId="3" fontId="26" fillId="0" borderId="29" xfId="0" applyNumberFormat="1" applyFont="1" applyFill="1" applyBorder="1" applyAlignment="1">
      <alignment horizontal="center" vertical="center" wrapText="1"/>
    </xf>
    <xf numFmtId="0" fontId="2" fillId="0" borderId="0" xfId="0" applyFont="1" applyAlignment="1">
      <alignment horizontal="left" vertical="top" wrapText="1"/>
    </xf>
    <xf numFmtId="3" fontId="2" fillId="4" borderId="5" xfId="0" applyNumberFormat="1" applyFont="1" applyFill="1" applyBorder="1" applyAlignment="1">
      <alignment horizontal="center" vertical="center" wrapText="1"/>
    </xf>
    <xf numFmtId="49" fontId="8" fillId="3" borderId="4" xfId="0" quotePrefix="1" applyNumberFormat="1" applyFont="1" applyFill="1" applyBorder="1" applyAlignment="1">
      <alignment horizontal="center" vertical="center" wrapText="1"/>
    </xf>
    <xf numFmtId="49" fontId="8" fillId="0" borderId="26" xfId="0" quotePrefix="1" applyNumberFormat="1" applyFont="1" applyFill="1" applyBorder="1" applyAlignment="1">
      <alignment vertical="center" wrapText="1"/>
    </xf>
    <xf numFmtId="3" fontId="2" fillId="0" borderId="5" xfId="0" applyNumberFormat="1" applyFont="1" applyFill="1" applyBorder="1" applyAlignment="1">
      <alignment horizontal="left" vertical="center" wrapText="1" indent="2"/>
    </xf>
    <xf numFmtId="3" fontId="26" fillId="8" borderId="27" xfId="0" applyNumberFormat="1" applyFont="1" applyFill="1" applyBorder="1" applyAlignment="1">
      <alignment horizontal="center" vertical="center" wrapText="1"/>
    </xf>
    <xf numFmtId="3" fontId="2" fillId="4" borderId="5" xfId="0" applyNumberFormat="1" applyFont="1" applyFill="1" applyBorder="1" applyAlignment="1">
      <alignment vertical="center" wrapText="1"/>
    </xf>
    <xf numFmtId="3" fontId="26" fillId="2" borderId="28" xfId="0" applyNumberFormat="1" applyFont="1" applyFill="1" applyBorder="1" applyAlignment="1">
      <alignment horizontal="center" vertical="center" wrapText="1"/>
    </xf>
    <xf numFmtId="49" fontId="8" fillId="2" borderId="26" xfId="0" applyNumberFormat="1" applyFont="1" applyFill="1" applyBorder="1" applyAlignment="1">
      <alignment vertical="center" wrapText="1"/>
    </xf>
    <xf numFmtId="3" fontId="2" fillId="2" borderId="5" xfId="0" applyNumberFormat="1" applyFont="1" applyFill="1" applyBorder="1" applyAlignment="1">
      <alignment horizontal="left" vertical="center" wrapText="1" indent="3"/>
    </xf>
    <xf numFmtId="3" fontId="26" fillId="2" borderId="27" xfId="0" applyNumberFormat="1" applyFont="1" applyFill="1" applyBorder="1" applyAlignment="1">
      <alignment horizontal="center" vertical="center" wrapText="1"/>
    </xf>
    <xf numFmtId="3" fontId="26" fillId="2" borderId="29" xfId="0" applyNumberFormat="1" applyFont="1" applyFill="1" applyBorder="1" applyAlignment="1">
      <alignment horizontal="center" vertical="center" wrapText="1"/>
    </xf>
    <xf numFmtId="3" fontId="26" fillId="7" borderId="29" xfId="0" applyNumberFormat="1" applyFont="1" applyFill="1" applyBorder="1" applyAlignment="1">
      <alignment horizontal="center" vertical="center" wrapText="1"/>
    </xf>
    <xf numFmtId="3" fontId="2" fillId="0" borderId="5" xfId="0" applyNumberFormat="1" applyFont="1" applyFill="1" applyBorder="1" applyAlignment="1">
      <alignment horizontal="left" vertical="center" wrapText="1" indent="4"/>
    </xf>
    <xf numFmtId="3" fontId="2" fillId="4" borderId="8" xfId="0" applyNumberFormat="1" applyFont="1" applyFill="1" applyBorder="1" applyAlignment="1">
      <alignment horizontal="left" vertical="center" wrapText="1"/>
    </xf>
    <xf numFmtId="49" fontId="8" fillId="3" borderId="7" xfId="0" applyNumberFormat="1" applyFont="1" applyFill="1" applyBorder="1" applyAlignment="1">
      <alignment horizontal="center" vertical="center" wrapText="1"/>
    </xf>
    <xf numFmtId="49" fontId="8" fillId="0" borderId="30" xfId="0" applyNumberFormat="1" applyFont="1" applyFill="1" applyBorder="1" applyAlignment="1">
      <alignment vertical="center" wrapText="1"/>
    </xf>
    <xf numFmtId="3" fontId="5" fillId="0" borderId="14" xfId="0" applyNumberFormat="1" applyFont="1" applyFill="1" applyBorder="1" applyAlignment="1">
      <alignment horizontal="left" vertical="center" wrapText="1" indent="2"/>
    </xf>
    <xf numFmtId="3" fontId="2" fillId="4" borderId="14" xfId="0" applyNumberFormat="1" applyFont="1" applyFill="1" applyBorder="1" applyAlignment="1">
      <alignment horizontal="left" vertical="center" wrapText="1"/>
    </xf>
    <xf numFmtId="3" fontId="26" fillId="0" borderId="31" xfId="0" applyNumberFormat="1" applyFont="1" applyFill="1" applyBorder="1" applyAlignment="1">
      <alignment horizontal="center" vertical="center" wrapText="1"/>
    </xf>
    <xf numFmtId="3" fontId="26" fillId="0" borderId="32" xfId="0" applyNumberFormat="1" applyFont="1" applyFill="1" applyBorder="1" applyAlignment="1">
      <alignment horizontal="center" vertical="center" wrapText="1"/>
    </xf>
    <xf numFmtId="3" fontId="26" fillId="5" borderId="33" xfId="0" applyNumberFormat="1" applyFont="1" applyFill="1" applyBorder="1" applyAlignment="1">
      <alignment horizontal="center" vertical="center" wrapText="1"/>
    </xf>
    <xf numFmtId="3" fontId="2" fillId="0" borderId="0" xfId="0" applyNumberFormat="1" applyFont="1" applyFill="1" applyAlignment="1">
      <alignment wrapText="1"/>
    </xf>
    <xf numFmtId="3" fontId="2" fillId="0" borderId="0" xfId="0" applyNumberFormat="1" applyFont="1" applyFill="1" applyAlignment="1">
      <alignment vertical="center" wrapText="1"/>
    </xf>
    <xf numFmtId="3" fontId="5" fillId="3" borderId="10" xfId="0" applyNumberFormat="1" applyFont="1" applyFill="1" applyBorder="1" applyAlignment="1">
      <alignment horizontal="center" vertical="center" wrapText="1"/>
    </xf>
    <xf numFmtId="3" fontId="2" fillId="0" borderId="0" xfId="0" applyNumberFormat="1" applyFont="1" applyFill="1" applyAlignment="1">
      <alignment horizontal="left" vertical="top" wrapText="1"/>
    </xf>
    <xf numFmtId="49" fontId="8" fillId="3" borderId="5" xfId="0" applyNumberFormat="1" applyFont="1" applyFill="1" applyBorder="1" applyAlignment="1">
      <alignment horizontal="center" vertical="center" wrapText="1"/>
    </xf>
    <xf numFmtId="49" fontId="8" fillId="3" borderId="6" xfId="0" applyNumberFormat="1" applyFont="1" applyFill="1" applyBorder="1" applyAlignment="1">
      <alignment horizontal="center" vertical="center" wrapText="1"/>
    </xf>
    <xf numFmtId="49" fontId="8" fillId="2" borderId="21" xfId="0" applyNumberFormat="1" applyFont="1" applyFill="1" applyBorder="1" applyAlignment="1">
      <alignment vertical="center" wrapText="1"/>
    </xf>
    <xf numFmtId="3" fontId="5" fillId="0" borderId="22" xfId="0" applyNumberFormat="1" applyFont="1" applyFill="1" applyBorder="1" applyAlignment="1">
      <alignment vertical="center" wrapText="1"/>
    </xf>
    <xf numFmtId="3" fontId="2" fillId="4" borderId="22" xfId="0" applyNumberFormat="1" applyFont="1" applyFill="1" applyBorder="1" applyAlignment="1">
      <alignment horizontal="center" vertical="center" wrapText="1"/>
    </xf>
    <xf numFmtId="3" fontId="2" fillId="0" borderId="23" xfId="0" applyNumberFormat="1" applyFont="1" applyFill="1" applyBorder="1" applyAlignment="1">
      <alignment horizontal="center" vertical="center" wrapText="1"/>
    </xf>
    <xf numFmtId="3" fontId="2" fillId="0" borderId="24" xfId="0" applyNumberFormat="1" applyFont="1" applyFill="1" applyBorder="1" applyAlignment="1">
      <alignment horizontal="center" vertical="center" wrapText="1"/>
    </xf>
    <xf numFmtId="9" fontId="2" fillId="0" borderId="24" xfId="7" applyFont="1" applyFill="1" applyBorder="1" applyAlignment="1">
      <alignment horizontal="center" vertical="center" wrapText="1"/>
    </xf>
    <xf numFmtId="49" fontId="8" fillId="2" borderId="26" xfId="0" applyNumberFormat="1" applyFont="1" applyFill="1" applyBorder="1" applyAlignment="1">
      <alignment horizontal="left" vertical="center" wrapText="1"/>
    </xf>
    <xf numFmtId="0" fontId="2" fillId="4" borderId="5" xfId="0" applyFont="1" applyFill="1" applyBorder="1" applyAlignment="1">
      <alignment horizontal="center" vertical="center" wrapText="1"/>
    </xf>
    <xf numFmtId="3" fontId="2" fillId="0" borderId="27" xfId="0" applyNumberFormat="1" applyFont="1" applyFill="1" applyBorder="1" applyAlignment="1">
      <alignment horizontal="center" vertical="center" wrapText="1"/>
    </xf>
    <xf numFmtId="3" fontId="2" fillId="0" borderId="28" xfId="0" applyNumberFormat="1" applyFont="1" applyFill="1" applyBorder="1" applyAlignment="1">
      <alignment horizontal="center" vertical="center" wrapText="1"/>
    </xf>
    <xf numFmtId="9" fontId="2" fillId="0" borderId="28" xfId="7" applyFont="1" applyFill="1" applyBorder="1" applyAlignment="1">
      <alignment horizontal="center" vertical="center" wrapText="1"/>
    </xf>
    <xf numFmtId="0" fontId="2" fillId="0" borderId="5" xfId="0" applyFont="1" applyFill="1" applyBorder="1" applyAlignment="1">
      <alignment horizontal="left" vertical="center" wrapText="1"/>
    </xf>
    <xf numFmtId="0" fontId="2" fillId="0" borderId="27" xfId="0" applyFont="1" applyFill="1" applyBorder="1" applyAlignment="1">
      <alignment horizontal="center" vertical="center" wrapText="1"/>
    </xf>
    <xf numFmtId="3" fontId="2" fillId="8" borderId="28" xfId="0" applyNumberFormat="1" applyFont="1" applyFill="1" applyBorder="1" applyAlignment="1">
      <alignment horizontal="center" vertical="center" wrapText="1"/>
    </xf>
    <xf numFmtId="3" fontId="2" fillId="0" borderId="27" xfId="0" quotePrefix="1" applyNumberFormat="1" applyFont="1" applyFill="1" applyBorder="1" applyAlignment="1">
      <alignment horizontal="center" vertical="center" wrapText="1"/>
    </xf>
    <xf numFmtId="49" fontId="8" fillId="2" borderId="30" xfId="0" applyNumberFormat="1"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4" borderId="14" xfId="0" applyFont="1" applyFill="1" applyBorder="1" applyAlignment="1">
      <alignment horizontal="center" vertical="center" wrapText="1"/>
    </xf>
    <xf numFmtId="0" fontId="0" fillId="0" borderId="0" xfId="0" applyProtection="1">
      <protection locked="0"/>
    </xf>
    <xf numFmtId="0" fontId="29" fillId="10" borderId="37" xfId="0" applyFont="1" applyFill="1" applyBorder="1" applyAlignment="1" applyProtection="1">
      <alignment horizontal="left"/>
      <protection locked="0"/>
    </xf>
    <xf numFmtId="0" fontId="29" fillId="10" borderId="38" xfId="0" applyFont="1" applyFill="1" applyBorder="1" applyAlignment="1" applyProtection="1">
      <alignment horizontal="left"/>
      <protection locked="0"/>
    </xf>
    <xf numFmtId="0" fontId="29" fillId="10" borderId="39" xfId="0" applyFont="1" applyFill="1" applyBorder="1" applyAlignment="1" applyProtection="1">
      <alignment horizontal="left"/>
      <protection locked="0"/>
    </xf>
    <xf numFmtId="0" fontId="30" fillId="11" borderId="40" xfId="0" applyFont="1" applyFill="1" applyBorder="1" applyAlignment="1" applyProtection="1">
      <alignment horizontal="right"/>
      <protection locked="0"/>
    </xf>
    <xf numFmtId="0" fontId="31" fillId="11" borderId="0" xfId="0" applyFont="1" applyFill="1" applyBorder="1" applyAlignment="1" applyProtection="1">
      <alignment horizontal="right"/>
      <protection locked="0"/>
    </xf>
    <xf numFmtId="49" fontId="32" fillId="0" borderId="41" xfId="0" quotePrefix="1" applyNumberFormat="1" applyFont="1" applyBorder="1" applyAlignment="1" applyProtection="1">
      <alignment horizontal="center" vertical="center"/>
      <protection locked="0"/>
    </xf>
    <xf numFmtId="14" fontId="32" fillId="0" borderId="41" xfId="0" applyNumberFormat="1" applyFont="1" applyBorder="1" applyAlignment="1" applyProtection="1">
      <alignment horizontal="center" vertical="center"/>
      <protection locked="0"/>
    </xf>
    <xf numFmtId="0" fontId="34" fillId="10" borderId="40" xfId="0" applyFont="1" applyFill="1" applyBorder="1" applyAlignment="1" applyProtection="1">
      <alignment horizontal="left" vertical="center"/>
      <protection locked="0"/>
    </xf>
    <xf numFmtId="0" fontId="34" fillId="10" borderId="0" xfId="0" applyFont="1" applyFill="1" applyBorder="1" applyAlignment="1" applyProtection="1">
      <alignment horizontal="left" vertical="center"/>
      <protection locked="0"/>
    </xf>
    <xf numFmtId="0" fontId="34" fillId="10" borderId="41" xfId="0" applyFont="1" applyFill="1" applyBorder="1" applyAlignment="1" applyProtection="1">
      <alignment horizontal="left" vertical="center"/>
    </xf>
    <xf numFmtId="0" fontId="34" fillId="10" borderId="40" xfId="0" applyFont="1" applyFill="1" applyBorder="1" applyAlignment="1" applyProtection="1">
      <alignment horizontal="left"/>
      <protection locked="0"/>
    </xf>
    <xf numFmtId="0" fontId="34" fillId="10" borderId="0" xfId="0" applyFont="1" applyFill="1" applyBorder="1" applyAlignment="1" applyProtection="1">
      <alignment horizontal="left"/>
      <protection locked="0"/>
    </xf>
    <xf numFmtId="0" fontId="34" fillId="10" borderId="37" xfId="0" applyFont="1" applyFill="1" applyBorder="1" applyAlignment="1" applyProtection="1">
      <alignment horizontal="left" vertical="center"/>
      <protection locked="0"/>
    </xf>
    <xf numFmtId="0" fontId="34" fillId="10" borderId="38"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2" fillId="0" borderId="0" xfId="1" applyFont="1" applyFill="1" applyAlignment="1">
      <alignment wrapText="1"/>
    </xf>
    <xf numFmtId="3" fontId="2" fillId="9" borderId="12"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3" fontId="26" fillId="9" borderId="27" xfId="0" applyNumberFormat="1" applyFont="1" applyFill="1" applyBorder="1" applyAlignment="1">
      <alignment horizontal="center" vertical="center" wrapText="1"/>
    </xf>
    <xf numFmtId="3" fontId="26" fillId="9" borderId="28" xfId="0" applyNumberFormat="1" applyFont="1" applyFill="1" applyBorder="1" applyAlignment="1">
      <alignment horizontal="center" vertical="center" wrapText="1"/>
    </xf>
    <xf numFmtId="3" fontId="20" fillId="9" borderId="13" xfId="0" applyNumberFormat="1" applyFont="1" applyFill="1" applyBorder="1" applyAlignment="1">
      <alignment horizontal="center" vertical="center" wrapText="1"/>
    </xf>
    <xf numFmtId="3" fontId="21" fillId="9" borderId="13" xfId="4" applyFont="1" applyFill="1" applyBorder="1" applyAlignment="1">
      <alignment horizontal="center" vertical="center" wrapText="1"/>
      <protection locked="0"/>
    </xf>
    <xf numFmtId="0" fontId="5" fillId="9" borderId="12" xfId="2" applyFont="1" applyFill="1" applyBorder="1" applyAlignment="1">
      <alignment horizontal="right" vertical="top" wrapText="1"/>
    </xf>
    <xf numFmtId="0" fontId="5" fillId="9" borderId="13" xfId="2" applyFont="1" applyFill="1" applyBorder="1" applyAlignment="1">
      <alignment horizontal="right" vertical="top" wrapText="1"/>
    </xf>
    <xf numFmtId="0" fontId="12" fillId="9" borderId="13" xfId="2" applyFont="1" applyFill="1" applyBorder="1" applyAlignment="1">
      <alignment horizontal="right" vertical="top" wrapText="1"/>
    </xf>
    <xf numFmtId="0" fontId="2" fillId="9" borderId="13" xfId="2" applyFont="1" applyFill="1" applyBorder="1" applyAlignment="1">
      <alignment horizontal="right" vertical="top" wrapText="1"/>
    </xf>
    <xf numFmtId="0" fontId="2" fillId="9" borderId="13" xfId="2" applyFont="1" applyFill="1" applyBorder="1" applyAlignment="1">
      <alignment horizontal="center" vertical="top" wrapText="1"/>
    </xf>
    <xf numFmtId="0" fontId="2" fillId="9" borderId="13" xfId="2" applyFont="1" applyFill="1" applyBorder="1" applyAlignment="1">
      <alignment horizontal="left" vertical="top"/>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6" xfId="0" applyFont="1" applyFill="1" applyBorder="1" applyAlignment="1">
      <alignment horizontal="center" vertical="center" wrapText="1"/>
    </xf>
    <xf numFmtId="3" fontId="20" fillId="9" borderId="12" xfId="0" applyNumberFormat="1" applyFont="1" applyFill="1" applyBorder="1" applyAlignment="1">
      <alignment horizontal="center" vertical="center" wrapText="1"/>
    </xf>
    <xf numFmtId="3" fontId="21" fillId="9" borderId="12" xfId="3" applyNumberFormat="1" applyFont="1" applyFill="1" applyBorder="1" applyAlignment="1" applyProtection="1">
      <alignment horizontal="center" vertical="center" wrapText="1"/>
    </xf>
    <xf numFmtId="3" fontId="21" fillId="9" borderId="12" xfId="5" applyFont="1" applyFill="1" applyBorder="1" applyAlignment="1">
      <alignment horizontal="center" vertical="center" wrapText="1"/>
    </xf>
    <xf numFmtId="3" fontId="21" fillId="9" borderId="13" xfId="5" applyFont="1" applyFill="1" applyBorder="1" applyAlignment="1">
      <alignment horizontal="center" vertical="center" wrapText="1"/>
    </xf>
    <xf numFmtId="3" fontId="14" fillId="9" borderId="13" xfId="0" applyNumberFormat="1" applyFont="1" applyFill="1" applyBorder="1" applyAlignment="1">
      <alignment horizontal="center" vertical="center" wrapText="1"/>
    </xf>
    <xf numFmtId="3" fontId="26" fillId="9" borderId="23" xfId="0" applyNumberFormat="1" applyFont="1" applyFill="1" applyBorder="1" applyAlignment="1">
      <alignment horizontal="center" vertical="center" wrapText="1"/>
    </xf>
    <xf numFmtId="3" fontId="26" fillId="9" borderId="24" xfId="0" applyNumberFormat="1" applyFont="1" applyFill="1" applyBorder="1" applyAlignment="1">
      <alignment horizontal="center" vertical="center" wrapText="1"/>
    </xf>
    <xf numFmtId="3" fontId="27" fillId="9" borderId="27" xfId="0" applyNumberFormat="1" applyFont="1" applyFill="1" applyBorder="1" applyAlignment="1">
      <alignment horizontal="center" vertical="center" wrapText="1"/>
    </xf>
    <xf numFmtId="3" fontId="27" fillId="9" borderId="28" xfId="0" applyNumberFormat="1" applyFont="1" applyFill="1" applyBorder="1" applyAlignment="1">
      <alignment horizontal="center" vertical="center" wrapText="1"/>
    </xf>
    <xf numFmtId="3" fontId="26" fillId="9" borderId="29" xfId="0" applyNumberFormat="1" applyFont="1" applyFill="1" applyBorder="1" applyAlignment="1">
      <alignment horizontal="center" vertical="center" wrapText="1"/>
    </xf>
    <xf numFmtId="3" fontId="2" fillId="9" borderId="27" xfId="0" applyNumberFormat="1" applyFont="1" applyFill="1" applyBorder="1" applyAlignment="1">
      <alignment horizontal="center" vertical="center" wrapText="1"/>
    </xf>
    <xf numFmtId="0" fontId="21" fillId="0" borderId="12" xfId="6" applyNumberFormat="1" applyFont="1" applyFill="1" applyBorder="1" applyAlignment="1" applyProtection="1">
      <alignment horizontal="center" vertical="center" wrapText="1"/>
      <protection locked="0"/>
    </xf>
    <xf numFmtId="0" fontId="21" fillId="0" borderId="13" xfId="6" applyNumberFormat="1" applyFont="1" applyFill="1" applyBorder="1" applyAlignment="1" applyProtection="1">
      <alignment horizontal="center" vertical="center" wrapText="1"/>
      <protection locked="0"/>
    </xf>
    <xf numFmtId="0" fontId="21" fillId="2" borderId="13" xfId="6" applyNumberFormat="1" applyFont="1" applyFill="1" applyBorder="1" applyAlignment="1" applyProtection="1">
      <alignment horizontal="center" vertical="center" wrapText="1"/>
      <protection locked="0"/>
    </xf>
    <xf numFmtId="0" fontId="21" fillId="2" borderId="16" xfId="6" applyNumberFormat="1" applyFont="1" applyFill="1" applyBorder="1" applyAlignment="1" applyProtection="1">
      <alignment horizontal="center" vertical="center" wrapText="1"/>
      <protection locked="0"/>
    </xf>
    <xf numFmtId="0" fontId="5" fillId="3" borderId="19" xfId="0" applyNumberFormat="1" applyFont="1" applyFill="1" applyBorder="1" applyAlignment="1" applyProtection="1">
      <alignment vertical="center"/>
    </xf>
    <xf numFmtId="0" fontId="21" fillId="0" borderId="6" xfId="6" applyNumberFormat="1" applyFont="1" applyFill="1" applyBorder="1" applyAlignment="1" applyProtection="1">
      <alignment horizontal="center" vertical="center" wrapText="1"/>
      <protection locked="0"/>
    </xf>
    <xf numFmtId="0" fontId="21" fillId="0" borderId="16" xfId="6" applyNumberFormat="1" applyFont="1" applyFill="1" applyBorder="1" applyAlignment="1" applyProtection="1">
      <alignment horizontal="center" vertical="center" wrapText="1"/>
      <protection locked="0"/>
    </xf>
    <xf numFmtId="0" fontId="21" fillId="0" borderId="15" xfId="6" applyNumberFormat="1" applyFont="1" applyFill="1" applyBorder="1" applyAlignment="1" applyProtection="1">
      <alignment horizontal="center" vertical="center" wrapText="1"/>
      <protection locked="0"/>
    </xf>
    <xf numFmtId="3" fontId="2" fillId="2" borderId="13" xfId="0" applyNumberFormat="1" applyFont="1" applyFill="1" applyBorder="1" applyAlignment="1">
      <alignment horizontal="center" vertical="center" wrapText="1"/>
    </xf>
    <xf numFmtId="3" fontId="2" fillId="12" borderId="12" xfId="0" applyNumberFormat="1" applyFont="1" applyFill="1" applyBorder="1" applyAlignment="1">
      <alignment horizontal="center" vertical="center" wrapText="1"/>
    </xf>
    <xf numFmtId="1" fontId="2" fillId="2" borderId="13" xfId="0" applyNumberFormat="1" applyFont="1" applyFill="1" applyBorder="1" applyAlignment="1">
      <alignment horizontal="center" vertical="center"/>
    </xf>
    <xf numFmtId="3" fontId="2" fillId="2" borderId="15" xfId="0" applyNumberFormat="1"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15" xfId="0" applyFont="1" applyFill="1" applyBorder="1" applyAlignment="1">
      <alignment horizontal="center" vertical="center" wrapText="1"/>
    </xf>
    <xf numFmtId="3" fontId="21" fillId="2" borderId="12" xfId="5" applyFont="1" applyFill="1" applyBorder="1" applyAlignment="1">
      <alignment horizontal="center" vertical="center" wrapText="1"/>
    </xf>
    <xf numFmtId="3" fontId="21" fillId="2" borderId="13" xfId="5" applyFont="1" applyFill="1" applyBorder="1" applyAlignment="1">
      <alignment horizontal="center" vertical="center" wrapText="1"/>
    </xf>
    <xf numFmtId="3" fontId="21" fillId="2" borderId="16" xfId="5" applyFont="1" applyFill="1" applyBorder="1" applyAlignment="1">
      <alignment horizontal="center" vertical="center" wrapText="1"/>
    </xf>
    <xf numFmtId="3" fontId="26" fillId="2" borderId="32" xfId="0" applyNumberFormat="1" applyFont="1" applyFill="1" applyBorder="1" applyAlignment="1">
      <alignment horizontal="center" vertical="center" wrapText="1"/>
    </xf>
    <xf numFmtId="3" fontId="2" fillId="2" borderId="24" xfId="0" applyNumberFormat="1" applyFont="1" applyFill="1" applyBorder="1" applyAlignment="1">
      <alignment horizontal="center" vertical="center" wrapText="1"/>
    </xf>
    <xf numFmtId="3" fontId="2" fillId="2" borderId="28" xfId="0" applyNumberFormat="1" applyFont="1" applyFill="1" applyBorder="1" applyAlignment="1">
      <alignment horizontal="center" vertical="center" wrapText="1"/>
    </xf>
    <xf numFmtId="3" fontId="2" fillId="2" borderId="31" xfId="0" quotePrefix="1" applyNumberFormat="1" applyFont="1" applyFill="1" applyBorder="1" applyAlignment="1">
      <alignment horizontal="center" vertical="center" wrapText="1"/>
    </xf>
    <xf numFmtId="3" fontId="2" fillId="2" borderId="13" xfId="0" applyNumberFormat="1" applyFont="1" applyFill="1" applyBorder="1" applyAlignment="1">
      <alignment horizontal="center" vertical="center"/>
    </xf>
    <xf numFmtId="0" fontId="28" fillId="9" borderId="34" xfId="0" applyFont="1" applyFill="1" applyBorder="1" applyAlignment="1" applyProtection="1">
      <alignment horizontal="center" vertical="center" wrapText="1"/>
      <protection locked="0"/>
    </xf>
    <xf numFmtId="0" fontId="28" fillId="9" borderId="35" xfId="0" applyFont="1" applyFill="1" applyBorder="1" applyAlignment="1" applyProtection="1">
      <alignment horizontal="center" vertical="center" wrapText="1"/>
      <protection locked="0"/>
    </xf>
    <xf numFmtId="0" fontId="28" fillId="9" borderId="36" xfId="0" applyFont="1" applyFill="1" applyBorder="1" applyAlignment="1" applyProtection="1">
      <alignment horizontal="center" vertical="center" wrapText="1"/>
      <protection locked="0"/>
    </xf>
    <xf numFmtId="0" fontId="28" fillId="9" borderId="34" xfId="0" applyFont="1" applyFill="1" applyBorder="1" applyAlignment="1" applyProtection="1">
      <alignment horizontal="center" wrapText="1"/>
      <protection locked="0"/>
    </xf>
    <xf numFmtId="0" fontId="28" fillId="9" borderId="35" xfId="0" applyFont="1" applyFill="1" applyBorder="1" applyAlignment="1" applyProtection="1">
      <alignment horizontal="center" wrapText="1"/>
      <protection locked="0"/>
    </xf>
    <xf numFmtId="0" fontId="28" fillId="9" borderId="36" xfId="0" applyFont="1" applyFill="1" applyBorder="1" applyAlignment="1" applyProtection="1">
      <alignment horizontal="center" wrapText="1"/>
      <protection locked="0"/>
    </xf>
    <xf numFmtId="0" fontId="33" fillId="9" borderId="37" xfId="0" applyFont="1" applyFill="1" applyBorder="1" applyAlignment="1" applyProtection="1">
      <alignment horizontal="center" wrapText="1"/>
      <protection locked="0"/>
    </xf>
    <xf numFmtId="0" fontId="33" fillId="9" borderId="38" xfId="0" applyFont="1" applyFill="1" applyBorder="1" applyAlignment="1" applyProtection="1">
      <alignment horizontal="center" wrapText="1"/>
      <protection locked="0"/>
    </xf>
    <xf numFmtId="0" fontId="33" fillId="9" borderId="39" xfId="0" applyFont="1" applyFill="1" applyBorder="1" applyAlignment="1" applyProtection="1">
      <alignment horizontal="center" wrapText="1"/>
      <protection locked="0"/>
    </xf>
    <xf numFmtId="0" fontId="3" fillId="3" borderId="1" xfId="0" applyFont="1" applyFill="1" applyBorder="1" applyAlignment="1">
      <alignment horizontal="left" vertical="center" wrapText="1" indent="2"/>
    </xf>
    <xf numFmtId="0" fontId="3" fillId="3" borderId="2" xfId="0" applyFont="1" applyFill="1" applyBorder="1" applyAlignment="1">
      <alignment horizontal="left" vertical="center" wrapText="1" indent="2"/>
    </xf>
    <xf numFmtId="0" fontId="3" fillId="3" borderId="3" xfId="0" applyFont="1" applyFill="1" applyBorder="1" applyAlignment="1">
      <alignment horizontal="left" vertical="center" wrapText="1" indent="2"/>
    </xf>
    <xf numFmtId="0" fontId="15" fillId="3" borderId="1" xfId="0" applyFont="1" applyFill="1" applyBorder="1" applyAlignment="1">
      <alignment horizontal="left" vertical="center" wrapText="1" indent="3"/>
    </xf>
    <xf numFmtId="0" fontId="15" fillId="3" borderId="2" xfId="0" applyFont="1" applyFill="1" applyBorder="1" applyAlignment="1">
      <alignment horizontal="left" vertical="center" wrapText="1" indent="3"/>
    </xf>
    <xf numFmtId="0" fontId="15" fillId="3" borderId="3" xfId="0" applyFont="1" applyFill="1" applyBorder="1" applyAlignment="1">
      <alignment horizontal="left" vertical="center" wrapText="1" indent="3"/>
    </xf>
    <xf numFmtId="0" fontId="15" fillId="3" borderId="1" xfId="0" applyFont="1" applyFill="1" applyBorder="1" applyAlignment="1">
      <alignment horizontal="left" vertical="center" indent="3"/>
    </xf>
    <xf numFmtId="0" fontId="15" fillId="3" borderId="2" xfId="0" applyFont="1" applyFill="1" applyBorder="1" applyAlignment="1">
      <alignment horizontal="left" vertical="center" indent="3"/>
    </xf>
    <xf numFmtId="0" fontId="15" fillId="3" borderId="3" xfId="0" applyFont="1" applyFill="1" applyBorder="1" applyAlignment="1">
      <alignment horizontal="left" vertical="center" indent="3"/>
    </xf>
    <xf numFmtId="0" fontId="25" fillId="3" borderId="1" xfId="0" applyFont="1" applyFill="1" applyBorder="1" applyAlignment="1">
      <alignment horizontal="left" vertical="center" wrapText="1" indent="3"/>
    </xf>
    <xf numFmtId="0" fontId="25" fillId="3" borderId="2" xfId="0" applyFont="1" applyFill="1" applyBorder="1" applyAlignment="1">
      <alignment horizontal="left" vertical="center" wrapText="1" indent="3"/>
    </xf>
    <xf numFmtId="0" fontId="25" fillId="3" borderId="3" xfId="0" applyFont="1" applyFill="1" applyBorder="1" applyAlignment="1">
      <alignment horizontal="left" vertical="center" wrapText="1" indent="3"/>
    </xf>
    <xf numFmtId="3" fontId="5" fillId="3" borderId="9" xfId="0" applyNumberFormat="1" applyFont="1" applyFill="1" applyBorder="1" applyAlignment="1">
      <alignment horizontal="left" vertical="center" wrapText="1"/>
    </xf>
    <xf numFmtId="3" fontId="5" fillId="3" borderId="10" xfId="0" applyNumberFormat="1" applyFont="1" applyFill="1" applyBorder="1" applyAlignment="1">
      <alignment horizontal="left" vertical="center" wrapText="1"/>
    </xf>
    <xf numFmtId="3" fontId="5" fillId="3" borderId="4" xfId="0" applyNumberFormat="1" applyFont="1" applyFill="1" applyBorder="1" applyAlignment="1">
      <alignment horizontal="left" vertical="center" wrapText="1"/>
    </xf>
    <xf numFmtId="3" fontId="5" fillId="3" borderId="5" xfId="0" applyNumberFormat="1" applyFont="1" applyFill="1" applyBorder="1" applyAlignment="1">
      <alignment horizontal="left" vertical="center" wrapText="1"/>
    </xf>
    <xf numFmtId="3" fontId="5" fillId="3" borderId="10" xfId="0" applyNumberFormat="1" applyFont="1" applyFill="1" applyBorder="1" applyAlignment="1">
      <alignment horizontal="center" vertical="center" wrapText="1"/>
    </xf>
    <xf numFmtId="3" fontId="5" fillId="3" borderId="5" xfId="0" applyNumberFormat="1" applyFont="1" applyFill="1" applyBorder="1" applyAlignment="1">
      <alignment horizontal="center" vertical="center" wrapText="1"/>
    </xf>
    <xf numFmtId="3" fontId="5" fillId="3" borderId="11" xfId="0" applyNumberFormat="1"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3" fontId="2" fillId="4" borderId="10" xfId="0" applyNumberFormat="1" applyFont="1" applyFill="1" applyBorder="1" applyAlignment="1">
      <alignment horizontal="center" vertical="center" wrapText="1"/>
    </xf>
    <xf numFmtId="3" fontId="2" fillId="4" borderId="5" xfId="0" applyNumberFormat="1" applyFont="1" applyFill="1" applyBorder="1" applyAlignment="1">
      <alignment horizontal="center" vertical="center" wrapText="1"/>
    </xf>
  </cellXfs>
  <cellStyles count="8">
    <cellStyle name="greyed" xfId="3"/>
    <cellStyle name="inputExposure" xfId="4"/>
    <cellStyle name="Normal" xfId="0" builtinId="0"/>
    <cellStyle name="Normal 8" xfId="1"/>
    <cellStyle name="Percent 2" xfId="6"/>
    <cellStyle name="Porcentual 2" xfId="7"/>
    <cellStyle name="showExposure" xfId="5"/>
    <cellStyle name="Standard 3" xfId="2"/>
  </cellStyles>
  <dxfs count="2">
    <dxf>
      <fill>
        <patternFill>
          <bgColor indexed="10"/>
        </patternFill>
      </fill>
    </dxf>
    <dxf>
      <fill>
        <patternFill>
          <bgColor indexed="10"/>
        </patternFill>
      </fill>
    </dxf>
  </dxfs>
  <tableStyles count="0" defaultTableStyle="TableStyleMedium2" defaultPivotStyle="PivotStyleLight16"/>
  <colors>
    <mruColors>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B1:D21"/>
  <sheetViews>
    <sheetView workbookViewId="0">
      <selection activeCell="D6" sqref="D6"/>
    </sheetView>
  </sheetViews>
  <sheetFormatPr defaultRowHeight="15" x14ac:dyDescent="0.25"/>
  <cols>
    <col min="1" max="1" customWidth="true" style="207" width="2.42578125" collapsed="false"/>
    <col min="2" max="2" customWidth="true" style="207" width="21.85546875" collapsed="false"/>
    <col min="3" max="3" customWidth="true" style="207" width="5.28515625" collapsed="false"/>
    <col min="4" max="4" customWidth="true" style="222" width="46.42578125" collapsed="false"/>
    <col min="5" max="5" customWidth="true" style="207" width="8.7109375" collapsed="false"/>
    <col min="6" max="6" customWidth="true" style="207" width="8.0" collapsed="false"/>
    <col min="7" max="7" customWidth="true" style="207" width="8.42578125" collapsed="false"/>
    <col min="8" max="8" customWidth="true" style="207" width="8.140625" collapsed="false"/>
    <col min="9" max="15" style="207" width="9.140625" collapsed="false"/>
    <col min="16" max="16" customWidth="true" style="207" width="10.7109375" collapsed="false"/>
    <col min="17" max="16384" style="207" width="9.140625" collapsed="false"/>
  </cols>
  <sheetData>
    <row r="1" spans="2:4" ht="51" customHeight="1" x14ac:dyDescent="0.25">
      <c r="B1" s="273" t="s">
        <v>760</v>
      </c>
      <c r="C1" s="274"/>
      <c r="D1" s="275"/>
    </row>
    <row r="2" spans="2:4" ht="5.25" customHeight="1" thickBot="1" x14ac:dyDescent="0.4">
      <c r="B2" s="208"/>
      <c r="C2" s="209"/>
      <c r="D2" s="210"/>
    </row>
    <row r="3" spans="2:4" ht="23.25" x14ac:dyDescent="0.35">
      <c r="B3" s="276" t="s">
        <v>761</v>
      </c>
      <c r="C3" s="277"/>
      <c r="D3" s="278"/>
    </row>
    <row r="4" spans="2:4" ht="18.75" x14ac:dyDescent="0.25">
      <c r="B4" s="211" t="s">
        <v>762</v>
      </c>
      <c r="C4" s="212"/>
      <c r="D4" s="213" t="s">
        <v>775</v>
      </c>
    </row>
    <row r="5" spans="2:4" ht="18.75" x14ac:dyDescent="0.25">
      <c r="B5" s="211" t="s">
        <v>763</v>
      </c>
      <c r="C5" s="212"/>
      <c r="D5" s="214" t="n">
        <v>41800.0</v>
      </c>
    </row>
    <row r="6" spans="2:4" ht="18.75" x14ac:dyDescent="0.25">
      <c r="B6" s="211" t="s">
        <v>764</v>
      </c>
      <c r="C6" s="212"/>
      <c r="D6" s="214" t="s">
        <v>776</v>
      </c>
    </row>
    <row r="7" spans="2:4" ht="19.5" thickBot="1" x14ac:dyDescent="0.35">
      <c r="B7" s="279" t="s">
        <v>765</v>
      </c>
      <c r="C7" s="280"/>
      <c r="D7" s="281"/>
    </row>
    <row r="8" spans="2:4" x14ac:dyDescent="0.25">
      <c r="B8" s="215" t="s">
        <v>766</v>
      </c>
      <c r="C8" s="216"/>
      <c r="D8" s="217" t="s">
        <v>767</v>
      </c>
    </row>
    <row r="9" spans="2:4" x14ac:dyDescent="0.25">
      <c r="B9" s="215" t="s">
        <v>768</v>
      </c>
      <c r="C9" s="216"/>
      <c r="D9" s="217" t="n">
        <v>4.0</v>
      </c>
    </row>
    <row r="10" spans="2:4" x14ac:dyDescent="0.25">
      <c r="B10" s="218" t="s">
        <v>769</v>
      </c>
      <c r="C10" s="219"/>
      <c r="D10" s="217" t="n">
        <v>360128.0</v>
      </c>
    </row>
    <row r="11" spans="2:4" x14ac:dyDescent="0.25">
      <c r="B11" s="215" t="s">
        <v>770</v>
      </c>
      <c r="C11" s="216"/>
      <c r="D11" s="217" t="s">
        <v>771</v>
      </c>
    </row>
    <row r="12" spans="2:4" ht="15.75" thickBot="1" x14ac:dyDescent="0.3">
      <c r="B12" s="220" t="s">
        <v>772</v>
      </c>
      <c r="C12" s="221"/>
      <c r="D12" s="217" t="s">
        <v>777</v>
      </c>
    </row>
    <row r="13" spans="2:4" x14ac:dyDescent="0.25">
      <c r="B13" s="222"/>
    </row>
    <row r="14" spans="2:4" x14ac:dyDescent="0.25">
      <c r="D14" s="207"/>
    </row>
    <row r="15" spans="2:4" x14ac:dyDescent="0.25">
      <c r="D15" s="207"/>
    </row>
    <row r="16" spans="2:4" x14ac:dyDescent="0.25">
      <c r="D16" s="207"/>
    </row>
    <row r="17" spans="4:4" x14ac:dyDescent="0.25">
      <c r="D17" s="207"/>
    </row>
    <row r="18" spans="4:4" x14ac:dyDescent="0.25">
      <c r="D18" s="207"/>
    </row>
    <row r="19" spans="4:4" x14ac:dyDescent="0.25">
      <c r="D19" s="207"/>
    </row>
    <row r="20" spans="4:4" x14ac:dyDescent="0.25">
      <c r="D20" s="207"/>
    </row>
    <row r="21" spans="4:4" x14ac:dyDescent="0.25">
      <c r="D21" s="223"/>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B1:J103"/>
  <sheetViews>
    <sheetView showGridLines="0" topLeftCell="B1" zoomScale="80" zoomScaleNormal="80" zoomScaleSheetLayoutView="70" workbookViewId="0">
      <pane xSplit="1" ySplit="4" topLeftCell="C5" activePane="bottomRight" state="frozen"/>
      <selection activeCell="B1" sqref="B1"/>
      <selection pane="topRight" activeCell="C1" sqref="C1"/>
      <selection pane="bottomLeft" activeCell="B5" sqref="B5"/>
      <selection pane="bottomRight" activeCell="F2" sqref="F2"/>
    </sheetView>
  </sheetViews>
  <sheetFormatPr defaultColWidth="11.42578125" defaultRowHeight="14.25" x14ac:dyDescent="0.25"/>
  <cols>
    <col min="1" max="1" customWidth="true" style="2" width="1.7109375" collapsed="false"/>
    <col min="2" max="2" customWidth="true" style="1" width="8.28515625" collapsed="false"/>
    <col min="3" max="3" customWidth="true" style="1" width="12.140625" collapsed="false"/>
    <col min="4" max="4" customWidth="true" style="2" width="86.0" collapsed="false"/>
    <col min="5" max="5" customWidth="true" style="3" width="19.5703125" collapsed="false"/>
    <col min="6" max="6" customWidth="true" style="2" width="56.140625" collapsed="false"/>
    <col min="7" max="16384" style="2" width="11.42578125" collapsed="false"/>
  </cols>
  <sheetData>
    <row r="1" spans="2:10" ht="5.25" customHeight="1" thickBot="1" x14ac:dyDescent="0.3"/>
    <row r="2" spans="2:10" ht="27" customHeight="1" thickBot="1" x14ac:dyDescent="0.3">
      <c r="B2" s="282" t="s">
        <v>27</v>
      </c>
      <c r="C2" s="283"/>
      <c r="D2" s="283"/>
      <c r="E2" s="284"/>
      <c r="F2" s="2" t="n">
        <v>1.0</v>
      </c>
    </row>
    <row r="3" spans="2:10" s="5" customFormat="1" ht="7.5" customHeight="1" thickBot="1" x14ac:dyDescent="0.3">
      <c r="B3" s="4"/>
      <c r="C3" s="4"/>
      <c r="D3" s="4"/>
      <c r="E3" s="4"/>
    </row>
    <row r="4" spans="2:10" s="1" customFormat="1" ht="21.75" customHeight="1" x14ac:dyDescent="0.25">
      <c r="B4" s="6" t="s">
        <v>28</v>
      </c>
      <c r="C4" s="7" t="s">
        <v>29</v>
      </c>
      <c r="D4" s="7" t="s">
        <v>30</v>
      </c>
      <c r="E4" s="8" t="s">
        <v>31</v>
      </c>
      <c r="F4" s="9"/>
    </row>
    <row r="5" spans="2:10" s="13" customFormat="1" ht="21.95" customHeight="1" x14ac:dyDescent="0.25">
      <c r="B5" s="10" t="s">
        <v>0</v>
      </c>
      <c r="C5" s="11">
        <v>1</v>
      </c>
      <c r="D5" s="12" t="s">
        <v>32</v>
      </c>
      <c r="E5" s="224" t="n">
        <v>1074824.960370661</v>
      </c>
    </row>
    <row r="6" spans="2:10" s="13" customFormat="1" ht="21.95" customHeight="1" x14ac:dyDescent="0.25">
      <c r="B6" s="10" t="s">
        <v>33</v>
      </c>
      <c r="C6" s="14" t="s">
        <v>34</v>
      </c>
      <c r="D6" s="15" t="s">
        <v>35</v>
      </c>
      <c r="E6" s="224" t="n">
        <v>41692.6103706609</v>
      </c>
    </row>
    <row r="7" spans="2:10" s="13" customFormat="1" ht="21.95" customHeight="1" x14ac:dyDescent="0.25">
      <c r="B7" s="10" t="s">
        <v>1</v>
      </c>
      <c r="C7" s="11" t="str">
        <f>C$6&amp;".1"</f>
        <v>1.1.1</v>
      </c>
      <c r="D7" s="15" t="s">
        <v>36</v>
      </c>
      <c r="E7" s="224" t="n">
        <v>27637.6103706609</v>
      </c>
    </row>
    <row r="8" spans="2:10" s="13" customFormat="1" ht="21.95" customHeight="1" x14ac:dyDescent="0.25">
      <c r="B8" s="10" t="s">
        <v>2</v>
      </c>
      <c r="C8" s="11" t="str">
        <f>C$7&amp;".1"</f>
        <v>1.1.1.1</v>
      </c>
      <c r="D8" s="17" t="s">
        <v>37</v>
      </c>
      <c r="E8" s="224" t="n">
        <v>616.0</v>
      </c>
    </row>
    <row r="9" spans="2:10" s="13" customFormat="1" ht="21.95" customHeight="1" x14ac:dyDescent="0.25">
      <c r="B9" s="10" t="s">
        <v>3</v>
      </c>
      <c r="C9" s="18" t="str">
        <f>C$8&amp;".1"</f>
        <v>1.1.1.1.1</v>
      </c>
      <c r="D9" s="19" t="s">
        <v>38</v>
      </c>
      <c r="E9" s="16" t="n">
        <v>3.0</v>
      </c>
      <c r="F9" s="20"/>
    </row>
    <row r="10" spans="2:10" s="13" customFormat="1" ht="21.95" customHeight="1" x14ac:dyDescent="0.25">
      <c r="B10" s="10" t="s">
        <v>4</v>
      </c>
      <c r="C10" s="21" t="s">
        <v>39</v>
      </c>
      <c r="D10" s="19" t="s">
        <v>40</v>
      </c>
      <c r="E10" s="16" t="n">
        <v>-3.0</v>
      </c>
      <c r="F10" s="20"/>
    </row>
    <row r="11" spans="2:10" s="13" customFormat="1" ht="21.95" customHeight="1" x14ac:dyDescent="0.25">
      <c r="B11" s="10" t="s">
        <v>5</v>
      </c>
      <c r="C11" s="18" t="str">
        <f>C$8&amp;".3"</f>
        <v>1.1.1.1.3</v>
      </c>
      <c r="D11" s="19" t="s">
        <v>41</v>
      </c>
      <c r="E11" s="16" t="n">
        <v>-3.0</v>
      </c>
    </row>
    <row r="12" spans="2:10" s="13" customFormat="1" ht="21.95" customHeight="1" x14ac:dyDescent="0.25">
      <c r="B12" s="10" t="s">
        <v>6</v>
      </c>
      <c r="C12" s="18" t="str">
        <f>C$8&amp;".4"</f>
        <v>1.1.1.1.4</v>
      </c>
      <c r="D12" s="19" t="s">
        <v>42</v>
      </c>
      <c r="E12" s="224" t="n">
        <v>608.0</v>
      </c>
      <c r="F12" s="20"/>
    </row>
    <row r="13" spans="2:10" s="13" customFormat="1" ht="21.95" customHeight="1" x14ac:dyDescent="0.25">
      <c r="B13" s="10" t="s">
        <v>8</v>
      </c>
      <c r="C13" s="18" t="str">
        <f>C$12&amp;".1"</f>
        <v>1.1.1.1.4.1</v>
      </c>
      <c r="D13" s="22" t="s">
        <v>43</v>
      </c>
      <c r="E13" s="16" t="n">
        <v>1.0</v>
      </c>
    </row>
    <row r="14" spans="2:10" s="13" customFormat="1" ht="21.95" customHeight="1" x14ac:dyDescent="0.25">
      <c r="B14" s="10" t="s">
        <v>9</v>
      </c>
      <c r="C14" s="18" t="str">
        <f>C$12&amp;".2"</f>
        <v>1.1.1.1.4.2</v>
      </c>
      <c r="D14" s="22" t="s">
        <v>44</v>
      </c>
      <c r="E14" s="16" t="n">
        <v>600.0</v>
      </c>
    </row>
    <row r="15" spans="2:10" s="13" customFormat="1" ht="21.95" customHeight="1" x14ac:dyDescent="0.25">
      <c r="B15" s="23" t="s">
        <v>45</v>
      </c>
      <c r="C15" s="18" t="str">
        <f>C$12&amp;".3"</f>
        <v>1.1.1.1.4.3</v>
      </c>
      <c r="D15" s="22" t="s">
        <v>46</v>
      </c>
      <c r="E15" s="16" t="n">
        <v>7.0</v>
      </c>
      <c r="F15" s="20"/>
    </row>
    <row r="16" spans="2:10" s="13" customFormat="1" ht="21.95" customHeight="1" x14ac:dyDescent="0.25">
      <c r="B16" s="23" t="s">
        <v>47</v>
      </c>
      <c r="C16" s="18" t="str">
        <f>C$8&amp;".5"</f>
        <v>1.1.1.1.5</v>
      </c>
      <c r="D16" s="19" t="s">
        <v>48</v>
      </c>
      <c r="E16" s="16" t="n">
        <v>8.0</v>
      </c>
      <c r="J16" s="24"/>
    </row>
    <row r="17" spans="2:6" s="13" customFormat="1" ht="21.95" customHeight="1" x14ac:dyDescent="0.25">
      <c r="B17" s="10" t="s">
        <v>13</v>
      </c>
      <c r="C17" s="11" t="str">
        <f>C$7&amp;".2"</f>
        <v>1.1.1.2</v>
      </c>
      <c r="D17" s="17" t="s">
        <v>49</v>
      </c>
      <c r="E17" s="224" t="n">
        <v>1000.2</v>
      </c>
    </row>
    <row r="18" spans="2:6" s="13" customFormat="1" ht="21.95" customHeight="1" x14ac:dyDescent="0.25">
      <c r="B18" s="10" t="s">
        <v>14</v>
      </c>
      <c r="C18" s="18" t="str">
        <f>C$17&amp;".1"</f>
        <v>1.1.1.2.1</v>
      </c>
      <c r="D18" s="19" t="s">
        <v>50</v>
      </c>
      <c r="E18" s="16" t="n">
        <v>1.0</v>
      </c>
    </row>
    <row r="19" spans="2:6" s="13" customFormat="1" ht="21.95" customHeight="1" x14ac:dyDescent="0.25">
      <c r="B19" s="10" t="s">
        <v>15</v>
      </c>
      <c r="C19" s="18" t="str">
        <f>C$17&amp;".2"</f>
        <v>1.1.1.2.2</v>
      </c>
      <c r="D19" s="19" t="s">
        <v>51</v>
      </c>
      <c r="E19" s="224" t="n">
        <v>999.2</v>
      </c>
      <c r="F19" s="20"/>
    </row>
    <row r="20" spans="2:6" s="13" customFormat="1" ht="21.95" customHeight="1" x14ac:dyDescent="0.25">
      <c r="B20" s="10" t="s">
        <v>16</v>
      </c>
      <c r="C20" s="18" t="str">
        <f>C$19&amp;".1"</f>
        <v>1.1.1.2.2.1</v>
      </c>
      <c r="D20" s="22" t="s">
        <v>52</v>
      </c>
      <c r="E20" s="16" t="n">
        <v>-0.8</v>
      </c>
    </row>
    <row r="21" spans="2:6" s="13" customFormat="1" ht="21.95" customHeight="1" x14ac:dyDescent="0.25">
      <c r="B21" s="10" t="s">
        <v>17</v>
      </c>
      <c r="C21" s="18" t="str">
        <f>C$19&amp;".2"</f>
        <v>1.1.1.2.2.2</v>
      </c>
      <c r="D21" s="22" t="s">
        <v>53</v>
      </c>
      <c r="E21" s="16" t="n">
        <v>1000.0</v>
      </c>
    </row>
    <row r="22" spans="2:6" s="13" customFormat="1" ht="21.95" customHeight="1" x14ac:dyDescent="0.25">
      <c r="B22" s="10" t="s">
        <v>18</v>
      </c>
      <c r="C22" s="11" t="str">
        <f>C$7&amp;".3"</f>
        <v>1.1.1.3</v>
      </c>
      <c r="D22" s="17" t="s">
        <v>54</v>
      </c>
      <c r="E22" s="16" t="n">
        <v>15.0</v>
      </c>
    </row>
    <row r="23" spans="2:6" s="13" customFormat="1" ht="21.95" customHeight="1" x14ac:dyDescent="0.25">
      <c r="B23" s="10" t="s">
        <v>20</v>
      </c>
      <c r="C23" s="11" t="str">
        <f>C$7&amp;".4"</f>
        <v>1.1.1.4</v>
      </c>
      <c r="D23" s="17" t="s">
        <v>55</v>
      </c>
      <c r="E23" s="16" t="n">
        <v>0.0</v>
      </c>
    </row>
    <row r="24" spans="2:6" s="13" customFormat="1" ht="21.95" customHeight="1" x14ac:dyDescent="0.25">
      <c r="B24" s="10" t="s">
        <v>21</v>
      </c>
      <c r="C24" s="11" t="str">
        <f>C$7&amp;".5"</f>
        <v>1.1.1.5</v>
      </c>
      <c r="D24" s="17" t="s">
        <v>56</v>
      </c>
      <c r="E24" s="16" t="n">
        <v>5.25</v>
      </c>
    </row>
    <row r="25" spans="2:6" s="13" customFormat="1" ht="21.95" customHeight="1" x14ac:dyDescent="0.25">
      <c r="B25" s="10" t="s">
        <v>22</v>
      </c>
      <c r="C25" s="11" t="str">
        <f>C$7&amp;".6"</f>
        <v>1.1.1.6</v>
      </c>
      <c r="D25" s="25" t="s">
        <v>57</v>
      </c>
      <c r="E25" s="258" t="n">
        <v>128.0</v>
      </c>
    </row>
    <row r="26" spans="2:6" s="13" customFormat="1" ht="21.95" customHeight="1" x14ac:dyDescent="0.25">
      <c r="B26" s="10" t="s">
        <v>23</v>
      </c>
      <c r="C26" s="11" t="str">
        <f>C$7&amp;".7"</f>
        <v>1.1.1.7</v>
      </c>
      <c r="D26" s="25" t="s">
        <v>58</v>
      </c>
      <c r="E26" s="258" t="n">
        <v>15.0</v>
      </c>
    </row>
    <row r="27" spans="2:6" s="13" customFormat="1" ht="21.95" customHeight="1" x14ac:dyDescent="0.25">
      <c r="B27" s="10" t="s">
        <v>24</v>
      </c>
      <c r="C27" s="11" t="str">
        <f>C$7&amp;".8"</f>
        <v>1.1.1.8</v>
      </c>
      <c r="D27" s="25" t="s">
        <v>59</v>
      </c>
      <c r="E27" s="258" t="n">
        <v>-13.45</v>
      </c>
    </row>
    <row r="28" spans="2:6" s="13" customFormat="1" ht="21.95" customHeight="1" x14ac:dyDescent="0.25">
      <c r="B28" s="10" t="s">
        <v>25</v>
      </c>
      <c r="C28" s="11" t="str">
        <f>C$7&amp;".9"</f>
        <v>1.1.1.9</v>
      </c>
      <c r="D28" s="25" t="s">
        <v>60</v>
      </c>
      <c r="E28" s="224" t="n">
        <v>67.8655685014</v>
      </c>
    </row>
    <row r="29" spans="2:6" s="13" customFormat="1" ht="21.95" customHeight="1" x14ac:dyDescent="0.25">
      <c r="B29" s="10" t="s">
        <v>26</v>
      </c>
      <c r="C29" s="18" t="str">
        <f>C$28&amp;".1"</f>
        <v>1.1.1.9.1</v>
      </c>
      <c r="D29" s="19" t="s">
        <v>61</v>
      </c>
      <c r="E29" s="16" t="n">
        <v>16.0</v>
      </c>
    </row>
    <row r="30" spans="2:6" s="13" customFormat="1" ht="21.95" customHeight="1" x14ac:dyDescent="0.25">
      <c r="B30" s="10" t="s">
        <v>62</v>
      </c>
      <c r="C30" s="18" t="str">
        <f>C$28&amp;".2"</f>
        <v>1.1.1.9.2</v>
      </c>
      <c r="D30" s="19" t="s">
        <v>63</v>
      </c>
      <c r="E30" s="16" t="n">
        <v>31.0</v>
      </c>
    </row>
    <row r="31" spans="2:6" s="13" customFormat="1" ht="21.95" customHeight="1" x14ac:dyDescent="0.25">
      <c r="B31" s="10" t="s">
        <v>64</v>
      </c>
      <c r="C31" s="18" t="str">
        <f>C$28&amp;".3"</f>
        <v>1.1.1.9.3</v>
      </c>
      <c r="D31" s="19" t="s">
        <v>65</v>
      </c>
      <c r="E31" s="16" t="n">
        <v>0.7603053435</v>
      </c>
    </row>
    <row r="32" spans="2:6" s="13" customFormat="1" ht="21.95" customHeight="1" x14ac:dyDescent="0.25">
      <c r="B32" s="10" t="s">
        <v>66</v>
      </c>
      <c r="C32" s="18" t="str">
        <f>C$28&amp;".4"</f>
        <v>1.1.1.9.4</v>
      </c>
      <c r="D32" s="19" t="s">
        <v>67</v>
      </c>
      <c r="E32" s="16" t="n">
        <v>0.1052631579</v>
      </c>
    </row>
    <row r="33" spans="2:6" s="13" customFormat="1" ht="21.95" customHeight="1" x14ac:dyDescent="0.25">
      <c r="B33" s="10" t="s">
        <v>68</v>
      </c>
      <c r="C33" s="18" t="str">
        <f>C$28&amp;".5"</f>
        <v>1.1.1.9.5</v>
      </c>
      <c r="D33" s="19" t="s">
        <v>69</v>
      </c>
      <c r="E33" s="16" t="n">
        <v>20.0</v>
      </c>
    </row>
    <row r="34" spans="2:6" s="13" customFormat="1" ht="21.95" customHeight="1" x14ac:dyDescent="0.25">
      <c r="B34" s="10" t="s">
        <v>70</v>
      </c>
      <c r="C34" s="11" t="str">
        <f>C$7&amp;".10"</f>
        <v>1.1.1.10</v>
      </c>
      <c r="D34" s="17" t="s">
        <v>71</v>
      </c>
      <c r="E34" s="225" t="n">
        <v>43.0</v>
      </c>
    </row>
    <row r="35" spans="2:6" s="13" customFormat="1" ht="21.95" customHeight="1" x14ac:dyDescent="0.25">
      <c r="B35" s="10" t="s">
        <v>72</v>
      </c>
      <c r="C35" s="18" t="str">
        <f>C$34&amp;".1"</f>
        <v>1.1.1.10.1</v>
      </c>
      <c r="D35" s="19" t="s">
        <v>73</v>
      </c>
      <c r="E35" s="16" t="n">
        <v>21.0</v>
      </c>
    </row>
    <row r="36" spans="2:6" s="13" customFormat="1" ht="21.95" customHeight="1" x14ac:dyDescent="0.25">
      <c r="B36" s="10" t="s">
        <v>74</v>
      </c>
      <c r="C36" s="18" t="str">
        <f>C$34&amp;".2"</f>
        <v>1.1.1.10.2</v>
      </c>
      <c r="D36" s="19" t="s">
        <v>75</v>
      </c>
      <c r="E36" s="16" t="n">
        <v>22.0</v>
      </c>
    </row>
    <row r="37" spans="2:6" s="13" customFormat="1" ht="21.95" customHeight="1" x14ac:dyDescent="0.25">
      <c r="B37" s="10" t="s">
        <v>76</v>
      </c>
      <c r="C37" s="18" t="str">
        <f>C$34&amp;".3"</f>
        <v>1.1.1.10.3</v>
      </c>
      <c r="D37" s="19" t="s">
        <v>77</v>
      </c>
      <c r="E37" s="16" t="n">
        <v>0.0</v>
      </c>
    </row>
    <row r="38" spans="2:6" s="13" customFormat="1" ht="21.95" customHeight="1" x14ac:dyDescent="0.25">
      <c r="B38" s="10" t="s">
        <v>78</v>
      </c>
      <c r="C38" s="11" t="str">
        <f>C$7&amp;".11"</f>
        <v>1.1.1.11</v>
      </c>
      <c r="D38" s="17" t="s">
        <v>79</v>
      </c>
      <c r="E38" s="224" t="n">
        <v>8912.0</v>
      </c>
    </row>
    <row r="39" spans="2:6" s="13" customFormat="1" ht="21.95" customHeight="1" x14ac:dyDescent="0.25">
      <c r="B39" s="10" t="s">
        <v>80</v>
      </c>
      <c r="C39" s="18" t="str">
        <f>C$38&amp;".1"</f>
        <v>1.1.1.11.1</v>
      </c>
      <c r="D39" s="19" t="s">
        <v>81</v>
      </c>
      <c r="E39" s="16" t="n">
        <v>24.0</v>
      </c>
    </row>
    <row r="40" spans="2:6" s="13" customFormat="1" ht="21.95" customHeight="1" x14ac:dyDescent="0.25">
      <c r="B40" s="10" t="s">
        <v>82</v>
      </c>
      <c r="C40" s="18" t="str">
        <f>C$38&amp;".2"</f>
        <v>1.1.1.11.2</v>
      </c>
      <c r="D40" s="19" t="s">
        <v>83</v>
      </c>
      <c r="E40" s="16" t="n">
        <v>8888.0</v>
      </c>
    </row>
    <row r="41" spans="2:6" s="13" customFormat="1" ht="39.950000000000003" customHeight="1" x14ac:dyDescent="0.25">
      <c r="B41" s="10" t="s">
        <v>84</v>
      </c>
      <c r="C41" s="11" t="str">
        <f>C$7&amp;".12"</f>
        <v>1.1.1.12</v>
      </c>
      <c r="D41" s="17" t="s">
        <v>85</v>
      </c>
      <c r="E41" s="16" t="n">
        <v>26.0</v>
      </c>
    </row>
    <row r="42" spans="2:6" s="13" customFormat="1" ht="21.95" customHeight="1" x14ac:dyDescent="0.25">
      <c r="B42" s="10" t="s">
        <v>86</v>
      </c>
      <c r="C42" s="11" t="str">
        <f>C$7&amp;".13"</f>
        <v>1.1.1.13</v>
      </c>
      <c r="D42" s="17" t="s">
        <v>87</v>
      </c>
      <c r="E42" s="16" t="n">
        <v>2000.0</v>
      </c>
      <c r="F42" s="20"/>
    </row>
    <row r="43" spans="2:6" s="13" customFormat="1" ht="21.95" customHeight="1" x14ac:dyDescent="0.25">
      <c r="B43" s="10" t="s">
        <v>88</v>
      </c>
      <c r="C43" s="11" t="str">
        <f>C$7&amp;".14"</f>
        <v>1.1.1.14</v>
      </c>
      <c r="D43" s="17" t="s">
        <v>89</v>
      </c>
      <c r="E43" s="259" t="n">
        <v>2059.0</v>
      </c>
    </row>
    <row r="44" spans="2:6" s="13" customFormat="1" ht="21.95" customHeight="1" x14ac:dyDescent="0.25">
      <c r="B44" s="10" t="s">
        <v>90</v>
      </c>
      <c r="C44" s="18" t="str">
        <f>C$43&amp;".1"</f>
        <v>1.1.1.14.1</v>
      </c>
      <c r="D44" s="19" t="s">
        <v>91</v>
      </c>
      <c r="E44" s="258" t="n">
        <v>2000.0</v>
      </c>
    </row>
    <row r="45" spans="2:6" s="13" customFormat="1" ht="21.95" customHeight="1" x14ac:dyDescent="0.25">
      <c r="B45" s="10" t="s">
        <v>92</v>
      </c>
      <c r="C45" s="18" t="str">
        <f>C$43&amp;".2"</f>
        <v>1.1.1.14.2</v>
      </c>
      <c r="D45" s="19" t="s">
        <v>93</v>
      </c>
      <c r="E45" s="258" t="n">
        <v>29.0</v>
      </c>
    </row>
    <row r="46" spans="2:6" s="13" customFormat="1" ht="21.95" customHeight="1" x14ac:dyDescent="0.25">
      <c r="B46" s="10" t="s">
        <v>94</v>
      </c>
      <c r="C46" s="18" t="str">
        <f>C$43&amp;".3"</f>
        <v>1.1.1.14.3</v>
      </c>
      <c r="D46" s="19" t="s">
        <v>95</v>
      </c>
      <c r="E46" s="258" t="n">
        <v>30.0</v>
      </c>
    </row>
    <row r="47" spans="2:6" s="13" customFormat="1" ht="21.95" customHeight="1" x14ac:dyDescent="0.25">
      <c r="B47" s="10" t="s">
        <v>96</v>
      </c>
      <c r="C47" s="11" t="str">
        <f>C$7&amp;".15"</f>
        <v>1.1.1.15</v>
      </c>
      <c r="D47" s="17" t="s">
        <v>97</v>
      </c>
      <c r="E47" s="258" t="n">
        <v>31.0</v>
      </c>
    </row>
    <row r="48" spans="2:6" s="26" customFormat="1" ht="21.95" customHeight="1" x14ac:dyDescent="0.25">
      <c r="B48" s="10" t="s">
        <v>98</v>
      </c>
      <c r="C48" s="11" t="str">
        <f>C$7&amp;".16"</f>
        <v>1.1.1.16</v>
      </c>
      <c r="D48" s="17" t="s">
        <v>99</v>
      </c>
      <c r="E48" s="259" t="n">
        <v>0.0</v>
      </c>
    </row>
    <row r="49" spans="2:6" s="13" customFormat="1" ht="39.950000000000003" customHeight="1" x14ac:dyDescent="0.25">
      <c r="B49" s="10" t="s">
        <v>100</v>
      </c>
      <c r="C49" s="11" t="str">
        <f>C$7&amp;".17"</f>
        <v>1.1.1.17</v>
      </c>
      <c r="D49" s="17" t="s">
        <v>101</v>
      </c>
      <c r="E49" s="258" t="n">
        <v>32.0</v>
      </c>
      <c r="F49" s="20"/>
    </row>
    <row r="50" spans="2:6" s="13" customFormat="1" ht="21.95" customHeight="1" x14ac:dyDescent="0.25">
      <c r="B50" s="10" t="s">
        <v>102</v>
      </c>
      <c r="C50" s="11" t="str">
        <f>C$7&amp;".18"</f>
        <v>1.1.1.18</v>
      </c>
      <c r="D50" s="17" t="s">
        <v>103</v>
      </c>
      <c r="E50" s="16" t="n">
        <v>33.0</v>
      </c>
    </row>
    <row r="51" spans="2:6" s="13" customFormat="1" ht="21.95" customHeight="1" x14ac:dyDescent="0.25">
      <c r="B51" s="10" t="s">
        <v>104</v>
      </c>
      <c r="C51" s="11" t="str">
        <f>C$7&amp;".19"</f>
        <v>1.1.1.19</v>
      </c>
      <c r="D51" s="17" t="s">
        <v>105</v>
      </c>
      <c r="E51" s="16" t="n">
        <v>34.0</v>
      </c>
      <c r="F51" s="20"/>
    </row>
    <row r="52" spans="2:6" s="13" customFormat="1" ht="39.950000000000003" customHeight="1" x14ac:dyDescent="0.25">
      <c r="B52" s="23" t="s">
        <v>106</v>
      </c>
      <c r="C52" s="11" t="str">
        <f>C$7&amp;".20"</f>
        <v>1.1.1.20</v>
      </c>
      <c r="D52" s="17" t="s">
        <v>107</v>
      </c>
      <c r="E52" s="16" t="n">
        <v>35.0</v>
      </c>
      <c r="F52" s="20"/>
    </row>
    <row r="53" spans="2:6" s="13" customFormat="1" ht="39.950000000000003" customHeight="1" x14ac:dyDescent="0.25">
      <c r="B53" s="23" t="s">
        <v>108</v>
      </c>
      <c r="C53" s="11" t="str">
        <f>C$7&amp;".21"</f>
        <v>1.1.1.21</v>
      </c>
      <c r="D53" s="17" t="s">
        <v>109</v>
      </c>
      <c r="E53" s="16" t="n">
        <v>36.0</v>
      </c>
    </row>
    <row r="54" spans="2:6" s="13" customFormat="1" ht="39.950000000000003" customHeight="1" x14ac:dyDescent="0.25">
      <c r="B54" s="10" t="s">
        <v>110</v>
      </c>
      <c r="C54" s="11" t="str">
        <f>C$7&amp;".22"</f>
        <v>1.1.1.22</v>
      </c>
      <c r="D54" s="17" t="s">
        <v>111</v>
      </c>
      <c r="E54" s="16" t="n">
        <v>37.0</v>
      </c>
    </row>
    <row r="55" spans="2:6" s="13" customFormat="1" ht="39.950000000000003" customHeight="1" x14ac:dyDescent="0.25">
      <c r="B55" s="10" t="s">
        <v>112</v>
      </c>
      <c r="C55" s="11" t="str">
        <f>C$7&amp;".23"</f>
        <v>1.1.1.23</v>
      </c>
      <c r="D55" s="17" t="s">
        <v>113</v>
      </c>
      <c r="E55" s="16" t="n">
        <v>38.0</v>
      </c>
    </row>
    <row r="56" spans="2:6" s="13" customFormat="1" ht="39.950000000000003" customHeight="1" x14ac:dyDescent="0.25">
      <c r="B56" s="10" t="s">
        <v>114</v>
      </c>
      <c r="C56" s="11" t="str">
        <f>C$7&amp;".24"</f>
        <v>1.1.1.24</v>
      </c>
      <c r="D56" s="17" t="s">
        <v>115</v>
      </c>
      <c r="E56" s="16" t="n">
        <v>39.0</v>
      </c>
    </row>
    <row r="57" spans="2:6" s="13" customFormat="1" ht="21.95" customHeight="1" x14ac:dyDescent="0.25">
      <c r="B57" s="10" t="s">
        <v>116</v>
      </c>
      <c r="C57" s="11" t="str">
        <f>C$7&amp;".25"</f>
        <v>1.1.1.25</v>
      </c>
      <c r="D57" s="25" t="s">
        <v>117</v>
      </c>
      <c r="E57" s="16" t="n">
        <v>-2285.0051978405</v>
      </c>
    </row>
    <row r="58" spans="2:6" s="13" customFormat="1" ht="21.95" customHeight="1" x14ac:dyDescent="0.25">
      <c r="B58" s="10" t="s">
        <v>118</v>
      </c>
      <c r="C58" s="11" t="str">
        <f>C$7&amp;".26"</f>
        <v>1.1.1.26</v>
      </c>
      <c r="D58" s="25" t="s">
        <v>119</v>
      </c>
      <c r="E58" s="16" t="n">
        <v>14652.75</v>
      </c>
    </row>
    <row r="59" spans="2:6" s="13" customFormat="1" ht="21.95" customHeight="1" x14ac:dyDescent="0.25">
      <c r="B59" s="10" t="s">
        <v>120</v>
      </c>
      <c r="C59" s="11" t="str">
        <f>C$7&amp;".27"</f>
        <v>1.1.1.27</v>
      </c>
      <c r="D59" s="25" t="s">
        <v>121</v>
      </c>
      <c r="E59" s="16" t="n">
        <v>40.0</v>
      </c>
    </row>
    <row r="60" spans="2:6" s="13" customFormat="1" ht="21.95" customHeight="1" x14ac:dyDescent="0.25">
      <c r="B60" s="10" t="s">
        <v>122</v>
      </c>
      <c r="C60" s="11" t="str">
        <f>C$7&amp;".28"</f>
        <v>1.1.1.28</v>
      </c>
      <c r="D60" s="25" t="s">
        <v>123</v>
      </c>
      <c r="E60" s="16" t="n">
        <v>41.0</v>
      </c>
    </row>
    <row r="61" spans="2:6" s="13" customFormat="1" ht="21.95" customHeight="1" x14ac:dyDescent="0.25">
      <c r="B61" s="10" t="s">
        <v>124</v>
      </c>
      <c r="C61" s="11" t="str">
        <f>C$6&amp;".2"</f>
        <v>1.1.2</v>
      </c>
      <c r="D61" s="15" t="s">
        <v>125</v>
      </c>
      <c r="E61" s="224" t="n">
        <v>14055.0</v>
      </c>
    </row>
    <row r="62" spans="2:6" s="13" customFormat="1" ht="21.95" customHeight="1" x14ac:dyDescent="0.25">
      <c r="B62" s="10" t="s">
        <v>126</v>
      </c>
      <c r="C62" s="11" t="str">
        <f>C$61&amp;".1"</f>
        <v>1.1.2.1</v>
      </c>
      <c r="D62" s="17" t="s">
        <v>127</v>
      </c>
      <c r="E62" s="224" t="n">
        <v>272.0</v>
      </c>
    </row>
    <row r="63" spans="2:6" s="13" customFormat="1" ht="21.95" customHeight="1" x14ac:dyDescent="0.25">
      <c r="B63" s="10" t="s">
        <v>128</v>
      </c>
      <c r="C63" s="18" t="str">
        <f>C$62&amp;".1"</f>
        <v>1.1.2.1.1</v>
      </c>
      <c r="D63" s="19" t="s">
        <v>129</v>
      </c>
      <c r="E63" s="16" t="n">
        <v>42.0</v>
      </c>
    </row>
    <row r="64" spans="2:6" s="13" customFormat="1" ht="21.95" customHeight="1" x14ac:dyDescent="0.25">
      <c r="B64" s="10" t="s">
        <v>130</v>
      </c>
      <c r="C64" s="21" t="s">
        <v>131</v>
      </c>
      <c r="D64" s="19" t="s">
        <v>40</v>
      </c>
      <c r="E64" s="16" t="n">
        <v>43.0</v>
      </c>
    </row>
    <row r="65" spans="2:6" s="13" customFormat="1" ht="21.95" customHeight="1" x14ac:dyDescent="0.25">
      <c r="B65" s="10" t="s">
        <v>132</v>
      </c>
      <c r="C65" s="18" t="str">
        <f>C$62&amp;".3"</f>
        <v>1.1.2.1.3</v>
      </c>
      <c r="D65" s="19" t="s">
        <v>41</v>
      </c>
      <c r="E65" s="16" t="n">
        <v>44.0</v>
      </c>
    </row>
    <row r="66" spans="2:6" s="13" customFormat="1" ht="21.95" customHeight="1" x14ac:dyDescent="0.25">
      <c r="B66" s="10" t="s">
        <v>133</v>
      </c>
      <c r="C66" s="18" t="str">
        <f>C$62&amp;".4"</f>
        <v>1.1.2.1.4</v>
      </c>
      <c r="D66" s="19" t="s">
        <v>134</v>
      </c>
      <c r="E66" s="224" t="n">
        <v>138.0</v>
      </c>
    </row>
    <row r="67" spans="2:6" s="13" customFormat="1" ht="21.95" customHeight="1" x14ac:dyDescent="0.25">
      <c r="B67" s="10" t="s">
        <v>135</v>
      </c>
      <c r="C67" s="18" t="str">
        <f>C$66&amp;".1"</f>
        <v>1.1.2.1.4.1</v>
      </c>
      <c r="D67" s="22" t="s">
        <v>136</v>
      </c>
      <c r="E67" s="16" t="n">
        <v>45.0</v>
      </c>
    </row>
    <row r="68" spans="2:6" s="13" customFormat="1" ht="21.95" customHeight="1" x14ac:dyDescent="0.25">
      <c r="B68" s="10" t="s">
        <v>137</v>
      </c>
      <c r="C68" s="18" t="str">
        <f>C$66&amp;".2"</f>
        <v>1.1.2.1.4.2</v>
      </c>
      <c r="D68" s="22" t="s">
        <v>138</v>
      </c>
      <c r="E68" s="16" t="n">
        <v>46.0</v>
      </c>
    </row>
    <row r="69" spans="2:6" s="13" customFormat="1" ht="21.95" customHeight="1" x14ac:dyDescent="0.25">
      <c r="B69" s="23" t="s">
        <v>139</v>
      </c>
      <c r="C69" s="18" t="str">
        <f>C$66&amp;".3"</f>
        <v>1.1.2.1.4.3</v>
      </c>
      <c r="D69" s="22" t="s">
        <v>140</v>
      </c>
      <c r="E69" s="16" t="n">
        <v>47.0</v>
      </c>
      <c r="F69" s="20"/>
    </row>
    <row r="70" spans="2:6" s="13" customFormat="1" ht="21.95" customHeight="1" x14ac:dyDescent="0.25">
      <c r="B70" s="23" t="s">
        <v>141</v>
      </c>
      <c r="C70" s="18" t="str">
        <f>C$62&amp;".5"</f>
        <v>1.1.2.1.5</v>
      </c>
      <c r="D70" s="19" t="s">
        <v>142</v>
      </c>
      <c r="E70" s="16" t="n">
        <v>48.0</v>
      </c>
    </row>
    <row r="71" spans="2:6" s="13" customFormat="1" ht="21.95" customHeight="1" x14ac:dyDescent="0.25">
      <c r="B71" s="10" t="s">
        <v>143</v>
      </c>
      <c r="C71" s="11" t="str">
        <f>C$61&amp;".2"</f>
        <v>1.1.2.2</v>
      </c>
      <c r="D71" s="25" t="s">
        <v>144</v>
      </c>
      <c r="E71" s="258" t="n">
        <v>515.0</v>
      </c>
    </row>
    <row r="72" spans="2:6" s="13" customFormat="1" ht="21.95" customHeight="1" x14ac:dyDescent="0.25">
      <c r="B72" s="10" t="s">
        <v>145</v>
      </c>
      <c r="C72" s="11" t="str">
        <f>C$61&amp;".3"</f>
        <v>1.1.2.3</v>
      </c>
      <c r="D72" s="17" t="s">
        <v>146</v>
      </c>
      <c r="E72" s="260" t="n">
        <v>49.0</v>
      </c>
    </row>
    <row r="73" spans="2:6" s="13" customFormat="1" ht="39.950000000000003" customHeight="1" x14ac:dyDescent="0.25">
      <c r="B73" s="10" t="s">
        <v>147</v>
      </c>
      <c r="C73" s="11" t="str">
        <f>C$61&amp;".4"</f>
        <v>1.1.2.4</v>
      </c>
      <c r="D73" s="27" t="s">
        <v>148</v>
      </c>
      <c r="E73" s="272" t="n">
        <v>-7.8</v>
      </c>
    </row>
    <row r="74" spans="2:6" s="13" customFormat="1" ht="21.95" customHeight="1" x14ac:dyDescent="0.25">
      <c r="B74" s="10" t="s">
        <v>149</v>
      </c>
      <c r="C74" s="11" t="str">
        <f>C$61&amp;".5"</f>
        <v>1.1.2.5</v>
      </c>
      <c r="D74" s="17" t="s">
        <v>150</v>
      </c>
      <c r="E74" s="28" t="n">
        <v>50.0</v>
      </c>
    </row>
    <row r="75" spans="2:6" s="13" customFormat="1" ht="39.950000000000003" customHeight="1" x14ac:dyDescent="0.25">
      <c r="B75" s="10" t="s">
        <v>151</v>
      </c>
      <c r="C75" s="11" t="str">
        <f>C$61&amp;".6"</f>
        <v>1.1.2.6</v>
      </c>
      <c r="D75" s="17" t="s">
        <v>152</v>
      </c>
      <c r="E75" s="28" t="n">
        <v>51.0</v>
      </c>
    </row>
    <row r="76" spans="2:6" s="13" customFormat="1" ht="39.950000000000003" customHeight="1" x14ac:dyDescent="0.25">
      <c r="B76" s="10" t="s">
        <v>153</v>
      </c>
      <c r="C76" s="11" t="str">
        <f>C$61&amp;".7"</f>
        <v>1.1.2.7</v>
      </c>
      <c r="D76" s="17" t="s">
        <v>154</v>
      </c>
      <c r="E76" s="16" t="n">
        <v>52.0</v>
      </c>
    </row>
    <row r="77" spans="2:6" s="13" customFormat="1" ht="21.95" customHeight="1" x14ac:dyDescent="0.25">
      <c r="B77" s="10" t="s">
        <v>155</v>
      </c>
      <c r="C77" s="11" t="str">
        <f>C$61&amp;".8"</f>
        <v>1.1.2.8</v>
      </c>
      <c r="D77" s="17" t="s">
        <v>156</v>
      </c>
      <c r="E77" s="224" t="n">
        <v>0.0</v>
      </c>
    </row>
    <row r="78" spans="2:6" s="13" customFormat="1" ht="21.95" customHeight="1" x14ac:dyDescent="0.25">
      <c r="B78" s="10" t="s">
        <v>157</v>
      </c>
      <c r="C78" s="11" t="str">
        <f>C$61&amp;".9"</f>
        <v>1.1.2.9</v>
      </c>
      <c r="D78" s="25" t="s">
        <v>158</v>
      </c>
      <c r="E78" s="258" t="n">
        <v>12966.8</v>
      </c>
    </row>
    <row r="79" spans="2:6" s="13" customFormat="1" ht="21.95" customHeight="1" x14ac:dyDescent="0.25">
      <c r="B79" s="10" t="s">
        <v>159</v>
      </c>
      <c r="C79" s="11" t="str">
        <f>C$61&amp;".10"</f>
        <v>1.1.2.10</v>
      </c>
      <c r="D79" s="17" t="s">
        <v>160</v>
      </c>
      <c r="E79" s="258" t="n">
        <v>0.0</v>
      </c>
    </row>
    <row r="80" spans="2:6" s="13" customFormat="1" ht="21.95" customHeight="1" x14ac:dyDescent="0.25">
      <c r="B80" s="10" t="s">
        <v>161</v>
      </c>
      <c r="C80" s="11" t="str">
        <f>C$61&amp;".11"</f>
        <v>1.1.2.11</v>
      </c>
      <c r="D80" s="25" t="s">
        <v>162</v>
      </c>
      <c r="E80" s="16" t="n">
        <v>53.0</v>
      </c>
    </row>
    <row r="81" spans="2:6" s="13" customFormat="1" ht="21.95" customHeight="1" x14ac:dyDescent="0.25">
      <c r="B81" s="10" t="s">
        <v>163</v>
      </c>
      <c r="C81" s="11" t="str">
        <f>C$61&amp;".12"</f>
        <v>1.1.2.12</v>
      </c>
      <c r="D81" s="25" t="s">
        <v>164</v>
      </c>
      <c r="E81" s="16" t="n">
        <v>54.0</v>
      </c>
    </row>
    <row r="82" spans="2:6" s="13" customFormat="1" ht="21.95" customHeight="1" x14ac:dyDescent="0.25">
      <c r="B82" s="10" t="s">
        <v>165</v>
      </c>
      <c r="C82" s="11" t="str">
        <f>C$5&amp;".2"</f>
        <v>1.2</v>
      </c>
      <c r="D82" s="15" t="s">
        <v>166</v>
      </c>
      <c r="E82" s="224" t="n">
        <v>1033132.35</v>
      </c>
    </row>
    <row r="83" spans="2:6" s="13" customFormat="1" ht="21.95" customHeight="1" x14ac:dyDescent="0.25">
      <c r="B83" s="10" t="s">
        <v>167</v>
      </c>
      <c r="C83" s="11" t="str">
        <f>C$82&amp;".1"</f>
        <v>1.2.1</v>
      </c>
      <c r="D83" s="17" t="s">
        <v>168</v>
      </c>
      <c r="E83" s="224" t="n">
        <v>350.0</v>
      </c>
    </row>
    <row r="84" spans="2:6" s="13" customFormat="1" ht="21.95" customHeight="1" x14ac:dyDescent="0.25">
      <c r="B84" s="10" t="s">
        <v>169</v>
      </c>
      <c r="C84" s="18" t="str">
        <f>C83&amp;".1"</f>
        <v>1.2.1.1</v>
      </c>
      <c r="D84" s="19" t="s">
        <v>170</v>
      </c>
      <c r="E84" s="16" t="n">
        <v>55.0</v>
      </c>
    </row>
    <row r="85" spans="2:6" s="13" customFormat="1" ht="21.95" customHeight="1" x14ac:dyDescent="0.25">
      <c r="B85" s="10" t="s">
        <v>171</v>
      </c>
      <c r="C85" s="18" t="s">
        <v>172</v>
      </c>
      <c r="D85" s="19" t="s">
        <v>173</v>
      </c>
      <c r="E85" s="16" t="n">
        <v>56.0</v>
      </c>
    </row>
    <row r="86" spans="2:6" s="13" customFormat="1" ht="21.95" customHeight="1" x14ac:dyDescent="0.25">
      <c r="B86" s="10" t="s">
        <v>174</v>
      </c>
      <c r="C86" s="18" t="str">
        <f>C$83&amp;".3"</f>
        <v>1.2.1.3</v>
      </c>
      <c r="D86" s="19" t="s">
        <v>41</v>
      </c>
      <c r="E86" s="16" t="n">
        <v>57.0</v>
      </c>
    </row>
    <row r="87" spans="2:6" s="13" customFormat="1" ht="21.95" customHeight="1" x14ac:dyDescent="0.25">
      <c r="B87" s="10" t="s">
        <v>175</v>
      </c>
      <c r="C87" s="18" t="str">
        <f>C$83&amp;".4"</f>
        <v>1.2.1.4</v>
      </c>
      <c r="D87" s="19" t="s">
        <v>176</v>
      </c>
      <c r="E87" s="224" t="n">
        <v>177.0</v>
      </c>
    </row>
    <row r="88" spans="2:6" s="13" customFormat="1" ht="21.95" customHeight="1" x14ac:dyDescent="0.25">
      <c r="B88" s="10" t="s">
        <v>177</v>
      </c>
      <c r="C88" s="18" t="str">
        <f>C$87&amp;".1"</f>
        <v>1.2.1.4.1</v>
      </c>
      <c r="D88" s="22" t="s">
        <v>178</v>
      </c>
      <c r="E88" s="16" t="n">
        <v>58.0</v>
      </c>
    </row>
    <row r="89" spans="2:6" s="13" customFormat="1" ht="21.95" customHeight="1" x14ac:dyDescent="0.25">
      <c r="B89" s="10" t="s">
        <v>179</v>
      </c>
      <c r="C89" s="18" t="str">
        <f>C$87&amp;".2"</f>
        <v>1.2.1.4.2</v>
      </c>
      <c r="D89" s="22" t="s">
        <v>180</v>
      </c>
      <c r="E89" s="16" t="n">
        <v>59.0</v>
      </c>
    </row>
    <row r="90" spans="2:6" s="13" customFormat="1" ht="21.95" customHeight="1" x14ac:dyDescent="0.25">
      <c r="B90" s="23" t="s">
        <v>181</v>
      </c>
      <c r="C90" s="18" t="str">
        <f>C$87&amp;".3"</f>
        <v>1.2.1.4.3</v>
      </c>
      <c r="D90" s="22" t="s">
        <v>182</v>
      </c>
      <c r="E90" s="16" t="n">
        <v>60.0</v>
      </c>
    </row>
    <row r="91" spans="2:6" s="13" customFormat="1" ht="21.95" customHeight="1" x14ac:dyDescent="0.25">
      <c r="B91" s="23" t="s">
        <v>183</v>
      </c>
      <c r="C91" s="18" t="str">
        <f>C$83&amp;".5"</f>
        <v>1.2.1.5</v>
      </c>
      <c r="D91" s="19" t="s">
        <v>184</v>
      </c>
      <c r="E91" s="258" t="n">
        <v>61.0</v>
      </c>
    </row>
    <row r="92" spans="2:6" s="13" customFormat="1" ht="39.950000000000003" customHeight="1" x14ac:dyDescent="0.25">
      <c r="B92" s="10" t="s">
        <v>185</v>
      </c>
      <c r="C92" s="11" t="str">
        <f>C$82&amp;".2"</f>
        <v>1.2.2</v>
      </c>
      <c r="D92" s="27" t="s">
        <v>186</v>
      </c>
      <c r="E92" s="258" t="n">
        <v>537.0</v>
      </c>
    </row>
    <row r="93" spans="2:6" s="13" customFormat="1" ht="21.95" customHeight="1" x14ac:dyDescent="0.25">
      <c r="B93" s="10" t="s">
        <v>187</v>
      </c>
      <c r="C93" s="11" t="str">
        <f>C$82&amp;".3"</f>
        <v>1.2.3</v>
      </c>
      <c r="D93" s="17" t="s">
        <v>188</v>
      </c>
      <c r="E93" s="258" t="n">
        <v>62.0</v>
      </c>
    </row>
    <row r="94" spans="2:6" s="13" customFormat="1" ht="39.950000000000003" customHeight="1" x14ac:dyDescent="0.25">
      <c r="B94" s="10" t="s">
        <v>189</v>
      </c>
      <c r="C94" s="11" t="str">
        <f>C$82&amp;".4"</f>
        <v>1.2.4</v>
      </c>
      <c r="D94" s="27" t="s">
        <v>190</v>
      </c>
      <c r="E94" s="258" t="n">
        <v>-8.45</v>
      </c>
    </row>
    <row r="95" spans="2:6" s="13" customFormat="1" ht="21.95" customHeight="1" x14ac:dyDescent="0.25">
      <c r="B95" s="10" t="s">
        <v>191</v>
      </c>
      <c r="C95" s="11" t="str">
        <f>C$82&amp;".5"</f>
        <v>1.2.5</v>
      </c>
      <c r="D95" s="17" t="s">
        <v>192</v>
      </c>
      <c r="E95" s="258" t="n">
        <v>63.0</v>
      </c>
      <c r="F95" s="20"/>
    </row>
    <row r="96" spans="2:6" s="13" customFormat="1" ht="21.95" customHeight="1" x14ac:dyDescent="0.25">
      <c r="B96" s="10" t="s">
        <v>193</v>
      </c>
      <c r="C96" s="11" t="str">
        <f>C$82&amp;".6"</f>
        <v>1.2.6</v>
      </c>
      <c r="D96" s="17" t="s">
        <v>194</v>
      </c>
      <c r="E96" s="16" t="n">
        <v>64.0</v>
      </c>
    </row>
    <row r="97" spans="2:5" s="13" customFormat="1" ht="21.95" customHeight="1" x14ac:dyDescent="0.25">
      <c r="B97" s="10" t="s">
        <v>195</v>
      </c>
      <c r="C97" s="11" t="str">
        <f>C$82&amp;".7"</f>
        <v>1.2.7</v>
      </c>
      <c r="D97" s="17" t="s">
        <v>196</v>
      </c>
      <c r="E97" s="16" t="n">
        <v>65.0</v>
      </c>
    </row>
    <row r="98" spans="2:5" s="13" customFormat="1" ht="39.950000000000003" customHeight="1" x14ac:dyDescent="0.25">
      <c r="B98" s="10" t="s">
        <v>197</v>
      </c>
      <c r="C98" s="11" t="str">
        <f>C$82&amp;".8"</f>
        <v>1.2.8</v>
      </c>
      <c r="D98" s="17" t="s">
        <v>198</v>
      </c>
      <c r="E98" s="16" t="n">
        <v>66.0</v>
      </c>
    </row>
    <row r="99" spans="2:5" s="13" customFormat="1" ht="39.950000000000003" customHeight="1" x14ac:dyDescent="0.25">
      <c r="B99" s="10" t="s">
        <v>199</v>
      </c>
      <c r="C99" s="11" t="str">
        <f>C$82&amp;".9"</f>
        <v>1.2.9</v>
      </c>
      <c r="D99" s="17" t="s">
        <v>200</v>
      </c>
      <c r="E99" s="16" t="n">
        <v>67.0</v>
      </c>
    </row>
    <row r="100" spans="2:5" s="13" customFormat="1" ht="21.95" customHeight="1" x14ac:dyDescent="0.25">
      <c r="B100" s="10" t="s">
        <v>201</v>
      </c>
      <c r="C100" s="11" t="str">
        <f>C$82&amp;".10"</f>
        <v>1.2.10</v>
      </c>
      <c r="D100" s="25" t="s">
        <v>202</v>
      </c>
      <c r="E100" s="258" t="n">
        <v>1031729.8</v>
      </c>
    </row>
    <row r="101" spans="2:5" s="13" customFormat="1" ht="21.95" customHeight="1" x14ac:dyDescent="0.25">
      <c r="B101" s="10" t="s">
        <v>203</v>
      </c>
      <c r="C101" s="11" t="str">
        <f>C$82&amp;".11"</f>
        <v>1.2.11</v>
      </c>
      <c r="D101" s="17" t="s">
        <v>204</v>
      </c>
      <c r="E101" s="258" t="n">
        <v>0.0</v>
      </c>
    </row>
    <row r="102" spans="2:5" s="13" customFormat="1" ht="21.95" customHeight="1" x14ac:dyDescent="0.25">
      <c r="B102" s="10" t="s">
        <v>205</v>
      </c>
      <c r="C102" s="11" t="str">
        <f>C$82&amp;".12"</f>
        <v>1.2.12</v>
      </c>
      <c r="D102" s="25" t="s">
        <v>206</v>
      </c>
      <c r="E102" s="258" t="n">
        <v>68.0</v>
      </c>
    </row>
    <row r="103" spans="2:5" s="13" customFormat="1" ht="21.95" customHeight="1" thickBot="1" x14ac:dyDescent="0.3">
      <c r="B103" s="29" t="s">
        <v>207</v>
      </c>
      <c r="C103" s="30" t="str">
        <f>C$82&amp;".13"</f>
        <v>1.2.13</v>
      </c>
      <c r="D103" s="31" t="s">
        <v>208</v>
      </c>
      <c r="E103" s="261" t="n">
        <v>69.0</v>
      </c>
    </row>
  </sheetData>
  <mergeCells count="1">
    <mergeCell ref="B2:E2"/>
  </mergeCells>
  <printOptions horizontalCentered="1" verticalCentered="1"/>
  <pageMargins left="0.70866141732283472" right="0.70866141732283472" top="0.74803149606299213" bottom="0.74803149606299213" header="0.31496062992125984" footer="0.31496062992125984"/>
  <pageSetup paperSize="9" scale="58" fitToHeight="2" orientation="portrait" r:id="rId1"/>
  <headerFooter alignWithMargins="0"/>
  <rowBreaks count="1" manualBreakCount="1">
    <brk id="54"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sheetPr>
  <dimension ref="B1:J79"/>
  <sheetViews>
    <sheetView showGridLines="0" view="pageBreakPreview" topLeftCell="B1" zoomScale="80" zoomScaleNormal="100" zoomScaleSheetLayoutView="80" workbookViewId="0">
      <selection activeCell="F2" sqref="F2"/>
    </sheetView>
  </sheetViews>
  <sheetFormatPr defaultColWidth="11.42578125" defaultRowHeight="14.25" x14ac:dyDescent="0.2"/>
  <cols>
    <col min="1" max="1" customWidth="true" style="2" width="2.140625" collapsed="false"/>
    <col min="2" max="2" customWidth="true" style="32" width="8.7109375" collapsed="false"/>
    <col min="3" max="3" customWidth="true" style="2" width="16.140625" collapsed="false"/>
    <col min="4" max="4" customWidth="true" style="2" width="103.5703125" collapsed="false"/>
    <col min="5" max="5" customWidth="true" style="3" width="22.0" collapsed="false"/>
    <col min="6" max="16384" style="2" width="11.42578125" collapsed="false"/>
  </cols>
  <sheetData>
    <row r="1" spans="2:10" ht="7.5" customHeight="1" thickBot="1" x14ac:dyDescent="0.25"/>
    <row r="2" spans="2:10" ht="28.5" customHeight="1" thickBot="1" x14ac:dyDescent="0.3">
      <c r="B2" s="282" t="s">
        <v>209</v>
      </c>
      <c r="C2" s="283"/>
      <c r="D2" s="283"/>
      <c r="E2" s="284"/>
      <c r="F2" s="2" t="n">
        <v>1.0</v>
      </c>
    </row>
    <row r="3" spans="2:10" s="5" customFormat="1" ht="8.25" customHeight="1" thickBot="1" x14ac:dyDescent="0.3">
      <c r="B3" s="33"/>
      <c r="C3" s="34"/>
      <c r="D3" s="34"/>
      <c r="E3" s="34"/>
    </row>
    <row r="4" spans="2:10" ht="20.25" customHeight="1" x14ac:dyDescent="0.25">
      <c r="B4" s="6" t="s">
        <v>28</v>
      </c>
      <c r="C4" s="7" t="s">
        <v>30</v>
      </c>
      <c r="D4" s="7" t="s">
        <v>210</v>
      </c>
      <c r="E4" s="8" t="s">
        <v>31</v>
      </c>
    </row>
    <row r="5" spans="2:10" ht="21.95" customHeight="1" x14ac:dyDescent="0.25">
      <c r="B5" s="35" t="s">
        <v>0</v>
      </c>
      <c r="C5" s="36" t="s">
        <v>211</v>
      </c>
      <c r="D5" s="37" t="s">
        <v>212</v>
      </c>
      <c r="E5" s="230" t="n">
        <v>5.624999999999999E24</v>
      </c>
    </row>
    <row r="6" spans="2:10" ht="21.95" customHeight="1" x14ac:dyDescent="0.25">
      <c r="B6" s="35" t="s">
        <v>1</v>
      </c>
      <c r="C6" s="38" t="s">
        <v>213</v>
      </c>
      <c r="D6" s="39" t="s">
        <v>214</v>
      </c>
      <c r="E6" s="40" t="n">
        <v>2.0</v>
      </c>
    </row>
    <row r="7" spans="2:10" ht="21.95" customHeight="1" x14ac:dyDescent="0.25">
      <c r="B7" s="35" t="s">
        <v>2</v>
      </c>
      <c r="C7" s="38" t="s">
        <v>215</v>
      </c>
      <c r="D7" s="39" t="s">
        <v>216</v>
      </c>
      <c r="E7" s="40" t="n">
        <v>3.0</v>
      </c>
    </row>
    <row r="8" spans="2:10" ht="39.950000000000003" customHeight="1" x14ac:dyDescent="0.25">
      <c r="B8" s="35" t="s">
        <v>3</v>
      </c>
      <c r="C8" s="36" t="s">
        <v>34</v>
      </c>
      <c r="D8" s="41" t="s">
        <v>217</v>
      </c>
      <c r="E8" s="231" t="n">
        <v>1.10273E7</v>
      </c>
    </row>
    <row r="9" spans="2:10" ht="21.95" customHeight="1" x14ac:dyDescent="0.25">
      <c r="B9" s="35" t="s">
        <v>4</v>
      </c>
      <c r="C9" s="36" t="s">
        <v>218</v>
      </c>
      <c r="D9" s="42" t="s">
        <v>219</v>
      </c>
      <c r="E9" s="232" t="n">
        <v>9504.0</v>
      </c>
    </row>
    <row r="10" spans="2:10" ht="21.95" customHeight="1" x14ac:dyDescent="0.25">
      <c r="B10" s="35" t="s">
        <v>5</v>
      </c>
      <c r="C10" s="38" t="s">
        <v>220</v>
      </c>
      <c r="D10" s="43" t="s">
        <v>221</v>
      </c>
      <c r="E10" s="232" t="n">
        <v>8471.0</v>
      </c>
    </row>
    <row r="11" spans="2:10" ht="21.95" customHeight="1" x14ac:dyDescent="0.25">
      <c r="B11" s="35" t="s">
        <v>6</v>
      </c>
      <c r="C11" s="38" t="s">
        <v>222</v>
      </c>
      <c r="D11" s="44" t="s">
        <v>223</v>
      </c>
      <c r="E11" s="233" t="n">
        <v>392.0</v>
      </c>
    </row>
    <row r="12" spans="2:10" ht="21.95" customHeight="1" x14ac:dyDescent="0.25">
      <c r="B12" s="35" t="s">
        <v>8</v>
      </c>
      <c r="C12" s="38" t="s">
        <v>224</v>
      </c>
      <c r="D12" s="44" t="s">
        <v>225</v>
      </c>
      <c r="E12" s="233" t="n">
        <v>539.0</v>
      </c>
    </row>
    <row r="13" spans="2:10" ht="21.95" customHeight="1" x14ac:dyDescent="0.25">
      <c r="B13" s="35" t="s">
        <v>9</v>
      </c>
      <c r="C13" s="38" t="s">
        <v>226</v>
      </c>
      <c r="D13" s="44" t="s">
        <v>227</v>
      </c>
      <c r="E13" s="233" t="n">
        <v>19.0</v>
      </c>
    </row>
    <row r="14" spans="2:10" ht="21.95" customHeight="1" x14ac:dyDescent="0.25">
      <c r="B14" s="35" t="s">
        <v>10</v>
      </c>
      <c r="C14" s="38" t="s">
        <v>228</v>
      </c>
      <c r="D14" s="44" t="s">
        <v>229</v>
      </c>
      <c r="E14" s="233" t="n">
        <v>1817.0</v>
      </c>
    </row>
    <row r="15" spans="2:10" ht="21.95" customHeight="1" x14ac:dyDescent="0.25">
      <c r="B15" s="35" t="s">
        <v>11</v>
      </c>
      <c r="C15" s="38" t="s">
        <v>230</v>
      </c>
      <c r="D15" s="44" t="s">
        <v>231</v>
      </c>
      <c r="E15" s="233" t="n">
        <v>21.0</v>
      </c>
    </row>
    <row r="16" spans="2:10" ht="21.95" customHeight="1" x14ac:dyDescent="0.25">
      <c r="B16" s="35" t="s">
        <v>12</v>
      </c>
      <c r="C16" s="38" t="s">
        <v>232</v>
      </c>
      <c r="D16" s="44" t="s">
        <v>233</v>
      </c>
      <c r="E16" s="233" t="n">
        <v>22.0</v>
      </c>
      <c r="J16" s="45"/>
    </row>
    <row r="17" spans="2:5" ht="21.95" customHeight="1" x14ac:dyDescent="0.25">
      <c r="B17" s="35" t="s">
        <v>13</v>
      </c>
      <c r="C17" s="38" t="s">
        <v>234</v>
      </c>
      <c r="D17" s="44" t="s">
        <v>235</v>
      </c>
      <c r="E17" s="233" t="n">
        <v>23.0</v>
      </c>
    </row>
    <row r="18" spans="2:5" ht="21.95" customHeight="1" x14ac:dyDescent="0.25">
      <c r="B18" s="35" t="s">
        <v>14</v>
      </c>
      <c r="C18" s="38" t="s">
        <v>236</v>
      </c>
      <c r="D18" s="44" t="s">
        <v>237</v>
      </c>
      <c r="E18" s="233" t="n">
        <v>24.0</v>
      </c>
    </row>
    <row r="19" spans="2:5" ht="21.95" customHeight="1" x14ac:dyDescent="0.25">
      <c r="B19" s="35" t="s">
        <v>15</v>
      </c>
      <c r="C19" s="38" t="s">
        <v>238</v>
      </c>
      <c r="D19" s="44" t="s">
        <v>239</v>
      </c>
      <c r="E19" s="233" t="n">
        <v>25.0</v>
      </c>
    </row>
    <row r="20" spans="2:5" ht="21.95" customHeight="1" x14ac:dyDescent="0.25">
      <c r="B20" s="35" t="s">
        <v>16</v>
      </c>
      <c r="C20" s="38" t="s">
        <v>240</v>
      </c>
      <c r="D20" s="44" t="s">
        <v>241</v>
      </c>
      <c r="E20" s="233" t="n">
        <v>26.0</v>
      </c>
    </row>
    <row r="21" spans="2:5" ht="21.95" customHeight="1" x14ac:dyDescent="0.25">
      <c r="B21" s="35" t="s">
        <v>17</v>
      </c>
      <c r="C21" s="38" t="s">
        <v>242</v>
      </c>
      <c r="D21" s="44" t="s">
        <v>243</v>
      </c>
      <c r="E21" s="232" t="n">
        <v>27.0</v>
      </c>
    </row>
    <row r="22" spans="2:5" ht="21.95" customHeight="1" x14ac:dyDescent="0.25">
      <c r="B22" s="35" t="s">
        <v>18</v>
      </c>
      <c r="C22" s="38" t="s">
        <v>244</v>
      </c>
      <c r="D22" s="44" t="s">
        <v>245</v>
      </c>
      <c r="E22" s="232" t="n">
        <v>505.0</v>
      </c>
    </row>
    <row r="23" spans="2:5" ht="21.95" customHeight="1" x14ac:dyDescent="0.25">
      <c r="B23" s="35" t="s">
        <v>19</v>
      </c>
      <c r="C23" s="38" t="s">
        <v>246</v>
      </c>
      <c r="D23" s="44" t="s">
        <v>247</v>
      </c>
      <c r="E23" s="233" t="n">
        <v>443.0</v>
      </c>
    </row>
    <row r="24" spans="2:5" ht="21.95" customHeight="1" x14ac:dyDescent="0.25">
      <c r="B24" s="35" t="s">
        <v>20</v>
      </c>
      <c r="C24" s="38" t="s">
        <v>248</v>
      </c>
      <c r="D24" s="44" t="s">
        <v>249</v>
      </c>
      <c r="E24" s="233" t="n">
        <v>30.0</v>
      </c>
    </row>
    <row r="25" spans="2:5" ht="21.95" customHeight="1" x14ac:dyDescent="0.25">
      <c r="B25" s="35" t="s">
        <v>21</v>
      </c>
      <c r="C25" s="38" t="s">
        <v>250</v>
      </c>
      <c r="D25" s="44" t="s">
        <v>251</v>
      </c>
      <c r="E25" s="233" t="n">
        <v>4526.0</v>
      </c>
    </row>
    <row r="26" spans="2:5" ht="21.95" customHeight="1" x14ac:dyDescent="0.25">
      <c r="B26" s="46" t="s">
        <v>252</v>
      </c>
      <c r="C26" s="38" t="s">
        <v>253</v>
      </c>
      <c r="D26" s="44" t="s">
        <v>254</v>
      </c>
      <c r="E26" s="233" t="n">
        <v>32.0</v>
      </c>
    </row>
    <row r="27" spans="2:5" ht="21.95" customHeight="1" x14ac:dyDescent="0.25">
      <c r="B27" s="35" t="s">
        <v>22</v>
      </c>
      <c r="C27" s="38" t="s">
        <v>255</v>
      </c>
      <c r="D27" s="47" t="s">
        <v>256</v>
      </c>
      <c r="E27" s="232" t="n">
        <v>1033.0</v>
      </c>
    </row>
    <row r="28" spans="2:5" ht="21.95" customHeight="1" x14ac:dyDescent="0.25">
      <c r="B28" s="35" t="s">
        <v>23</v>
      </c>
      <c r="C28" s="38" t="s">
        <v>257</v>
      </c>
      <c r="D28" s="39" t="s">
        <v>258</v>
      </c>
      <c r="E28" s="232" t="n">
        <v>4074.0</v>
      </c>
    </row>
    <row r="29" spans="2:5" ht="21.95" customHeight="1" x14ac:dyDescent="0.25">
      <c r="B29" s="35" t="s">
        <v>24</v>
      </c>
      <c r="C29" s="36" t="s">
        <v>259</v>
      </c>
      <c r="D29" s="42" t="s">
        <v>260</v>
      </c>
      <c r="E29" s="232" t="n">
        <v>1.1017791E7</v>
      </c>
    </row>
    <row r="30" spans="2:5" ht="21.95" customHeight="1" x14ac:dyDescent="0.25">
      <c r="B30" s="35" t="s">
        <v>25</v>
      </c>
      <c r="C30" s="38" t="s">
        <v>261</v>
      </c>
      <c r="D30" s="47" t="s">
        <v>262</v>
      </c>
      <c r="E30" s="232" t="n">
        <v>185.0</v>
      </c>
    </row>
    <row r="31" spans="2:5" ht="21.95" customHeight="1" x14ac:dyDescent="0.25">
      <c r="B31" s="35" t="s">
        <v>26</v>
      </c>
      <c r="C31" s="38" t="s">
        <v>263</v>
      </c>
      <c r="D31" s="44" t="s">
        <v>264</v>
      </c>
      <c r="E31" s="233" t="n">
        <v>35.0</v>
      </c>
    </row>
    <row r="32" spans="2:5" ht="21.95" customHeight="1" x14ac:dyDescent="0.25">
      <c r="B32" s="35" t="s">
        <v>62</v>
      </c>
      <c r="C32" s="38" t="s">
        <v>265</v>
      </c>
      <c r="D32" s="44" t="s">
        <v>233</v>
      </c>
      <c r="E32" s="233" t="n">
        <v>36.0</v>
      </c>
    </row>
    <row r="33" spans="2:5" ht="21.95" customHeight="1" x14ac:dyDescent="0.25">
      <c r="B33" s="35" t="s">
        <v>64</v>
      </c>
      <c r="C33" s="38" t="s">
        <v>266</v>
      </c>
      <c r="D33" s="44" t="s">
        <v>267</v>
      </c>
      <c r="E33" s="234" t="n">
        <v>37.0</v>
      </c>
    </row>
    <row r="34" spans="2:5" ht="21.95" customHeight="1" x14ac:dyDescent="0.25">
      <c r="B34" s="35" t="s">
        <v>68</v>
      </c>
      <c r="C34" s="38" t="s">
        <v>268</v>
      </c>
      <c r="D34" s="44" t="s">
        <v>269</v>
      </c>
      <c r="E34" s="234" t="n">
        <v>38.0</v>
      </c>
    </row>
    <row r="35" spans="2:5" ht="21.95" customHeight="1" x14ac:dyDescent="0.25">
      <c r="B35" s="35" t="s">
        <v>70</v>
      </c>
      <c r="C35" s="38" t="s">
        <v>270</v>
      </c>
      <c r="D35" s="44" t="s">
        <v>271</v>
      </c>
      <c r="E35" s="234" t="n">
        <v>39.0</v>
      </c>
    </row>
    <row r="36" spans="2:5" ht="21.95" customHeight="1" x14ac:dyDescent="0.25">
      <c r="B36" s="35" t="s">
        <v>72</v>
      </c>
      <c r="C36" s="38" t="s">
        <v>272</v>
      </c>
      <c r="D36" s="47" t="s">
        <v>273</v>
      </c>
      <c r="E36" s="232" t="n">
        <v>445.0</v>
      </c>
    </row>
    <row r="37" spans="2:5" ht="21.95" customHeight="1" x14ac:dyDescent="0.25">
      <c r="B37" s="35" t="s">
        <v>74</v>
      </c>
      <c r="C37" s="38" t="s">
        <v>274</v>
      </c>
      <c r="D37" s="44" t="s">
        <v>264</v>
      </c>
      <c r="E37" s="233" t="n">
        <v>40.0</v>
      </c>
    </row>
    <row r="38" spans="2:5" ht="21.95" customHeight="1" x14ac:dyDescent="0.25">
      <c r="B38" s="35" t="s">
        <v>76</v>
      </c>
      <c r="C38" s="38" t="s">
        <v>275</v>
      </c>
      <c r="D38" s="44" t="s">
        <v>233</v>
      </c>
      <c r="E38" s="233" t="n">
        <v>41.0</v>
      </c>
    </row>
    <row r="39" spans="2:5" ht="21.95" customHeight="1" x14ac:dyDescent="0.25">
      <c r="B39" s="35" t="s">
        <v>78</v>
      </c>
      <c r="C39" s="38" t="s">
        <v>276</v>
      </c>
      <c r="D39" s="44" t="s">
        <v>267</v>
      </c>
      <c r="E39" s="234" t="n">
        <v>42.0</v>
      </c>
    </row>
    <row r="40" spans="2:5" ht="21.95" customHeight="1" x14ac:dyDescent="0.25">
      <c r="B40" s="35" t="s">
        <v>80</v>
      </c>
      <c r="C40" s="38" t="s">
        <v>277</v>
      </c>
      <c r="D40" s="44" t="s">
        <v>269</v>
      </c>
      <c r="E40" s="234" t="n">
        <v>43.0</v>
      </c>
    </row>
    <row r="41" spans="2:5" ht="21.95" customHeight="1" x14ac:dyDescent="0.25">
      <c r="B41" s="35" t="s">
        <v>82</v>
      </c>
      <c r="C41" s="38" t="s">
        <v>278</v>
      </c>
      <c r="D41" s="44" t="s">
        <v>271</v>
      </c>
      <c r="E41" s="234" t="n">
        <v>44.0</v>
      </c>
    </row>
    <row r="42" spans="2:5" ht="21.95" customHeight="1" x14ac:dyDescent="0.25">
      <c r="B42" s="35" t="s">
        <v>84</v>
      </c>
      <c r="C42" s="38" t="s">
        <v>279</v>
      </c>
      <c r="D42" s="44" t="s">
        <v>280</v>
      </c>
      <c r="E42" s="234" t="n">
        <v>45.0</v>
      </c>
    </row>
    <row r="43" spans="2:5" ht="21.95" customHeight="1" x14ac:dyDescent="0.25">
      <c r="B43" s="35" t="s">
        <v>86</v>
      </c>
      <c r="C43" s="38" t="s">
        <v>281</v>
      </c>
      <c r="D43" s="44" t="s">
        <v>282</v>
      </c>
      <c r="E43" s="234" t="n">
        <v>46.0</v>
      </c>
    </row>
    <row r="44" spans="2:5" ht="21.95" customHeight="1" x14ac:dyDescent="0.25">
      <c r="B44" s="35" t="s">
        <v>88</v>
      </c>
      <c r="C44" s="38" t="s">
        <v>283</v>
      </c>
      <c r="D44" s="44" t="s">
        <v>284</v>
      </c>
      <c r="E44" s="234" t="n">
        <v>47.0</v>
      </c>
    </row>
    <row r="45" spans="2:5" ht="21.95" customHeight="1" x14ac:dyDescent="0.25">
      <c r="B45" s="35" t="s">
        <v>90</v>
      </c>
      <c r="C45" s="38" t="s">
        <v>285</v>
      </c>
      <c r="D45" s="44" t="s">
        <v>286</v>
      </c>
      <c r="E45" s="234" t="n">
        <v>48.0</v>
      </c>
    </row>
    <row r="46" spans="2:5" ht="21.95" customHeight="1" x14ac:dyDescent="0.25">
      <c r="B46" s="35" t="s">
        <v>92</v>
      </c>
      <c r="C46" s="38" t="s">
        <v>287</v>
      </c>
      <c r="D46" s="44" t="s">
        <v>288</v>
      </c>
      <c r="E46" s="234" t="n">
        <v>49.0</v>
      </c>
    </row>
    <row r="47" spans="2:5" ht="21.95" customHeight="1" x14ac:dyDescent="0.25">
      <c r="B47" s="35" t="s">
        <v>94</v>
      </c>
      <c r="C47" s="38" t="s">
        <v>289</v>
      </c>
      <c r="D47" s="47" t="s">
        <v>290</v>
      </c>
      <c r="E47" s="232" t="n">
        <v>206.0</v>
      </c>
    </row>
    <row r="48" spans="2:5" ht="21.95" customHeight="1" x14ac:dyDescent="0.25">
      <c r="B48" s="35" t="s">
        <v>96</v>
      </c>
      <c r="C48" s="38" t="s">
        <v>291</v>
      </c>
      <c r="D48" s="47" t="s">
        <v>292</v>
      </c>
      <c r="E48" s="232" t="n">
        <v>1.1016951E7</v>
      </c>
    </row>
    <row r="49" spans="2:5" ht="21.95" customHeight="1" x14ac:dyDescent="0.25">
      <c r="B49" s="35" t="s">
        <v>98</v>
      </c>
      <c r="C49" s="38" t="s">
        <v>293</v>
      </c>
      <c r="D49" s="39" t="s">
        <v>294</v>
      </c>
      <c r="E49" s="232" t="n">
        <v>242752.0</v>
      </c>
    </row>
    <row r="50" spans="2:5" ht="21.95" customHeight="1" x14ac:dyDescent="0.25">
      <c r="B50" s="35" t="s">
        <v>100</v>
      </c>
      <c r="C50" s="38" t="s">
        <v>295</v>
      </c>
      <c r="D50" s="47" t="s">
        <v>296</v>
      </c>
      <c r="E50" s="40" t="n">
        <v>4.0</v>
      </c>
    </row>
    <row r="51" spans="2:5" ht="21.95" customHeight="1" x14ac:dyDescent="0.25">
      <c r="B51" s="35" t="s">
        <v>102</v>
      </c>
      <c r="C51" s="36" t="s">
        <v>297</v>
      </c>
      <c r="D51" s="48" t="s">
        <v>298</v>
      </c>
      <c r="E51" s="40" t="n">
        <v>5.0</v>
      </c>
    </row>
    <row r="52" spans="2:5" ht="21.95" customHeight="1" x14ac:dyDescent="0.25">
      <c r="B52" s="35" t="s">
        <v>112</v>
      </c>
      <c r="C52" s="36" t="s">
        <v>299</v>
      </c>
      <c r="D52" s="42" t="s">
        <v>300</v>
      </c>
      <c r="E52" s="232" t="n">
        <v>119161.0</v>
      </c>
    </row>
    <row r="53" spans="2:5" ht="21.95" customHeight="1" x14ac:dyDescent="0.25">
      <c r="B53" s="35" t="s">
        <v>114</v>
      </c>
      <c r="C53" s="36" t="s">
        <v>301</v>
      </c>
      <c r="D53" s="48" t="s">
        <v>302</v>
      </c>
      <c r="E53" s="232" t="n">
        <v>36280.0</v>
      </c>
    </row>
    <row r="54" spans="2:5" ht="21.95" customHeight="1" x14ac:dyDescent="0.25">
      <c r="B54" s="35" t="s">
        <v>116</v>
      </c>
      <c r="C54" s="36" t="s">
        <v>303</v>
      </c>
      <c r="D54" s="48" t="s">
        <v>304</v>
      </c>
      <c r="E54" s="232" t="n">
        <v>82881.0</v>
      </c>
    </row>
    <row r="55" spans="2:5" ht="39.950000000000003" customHeight="1" x14ac:dyDescent="0.25">
      <c r="B55" s="35" t="s">
        <v>118</v>
      </c>
      <c r="C55" s="36" t="s">
        <v>305</v>
      </c>
      <c r="D55" s="42" t="s">
        <v>306</v>
      </c>
      <c r="E55" s="202"/>
    </row>
    <row r="56" spans="2:5" ht="39.950000000000003" customHeight="1" x14ac:dyDescent="0.25">
      <c r="B56" s="35" t="s">
        <v>124</v>
      </c>
      <c r="C56" s="36" t="s">
        <v>307</v>
      </c>
      <c r="D56" s="48" t="s">
        <v>308</v>
      </c>
      <c r="E56" s="232" t="n">
        <v>227084.0</v>
      </c>
    </row>
    <row r="57" spans="2:5" ht="21.95" customHeight="1" x14ac:dyDescent="0.25">
      <c r="B57" s="35" t="s">
        <v>126</v>
      </c>
      <c r="C57" s="38" t="s">
        <v>309</v>
      </c>
      <c r="D57" s="47" t="s">
        <v>310</v>
      </c>
      <c r="E57" s="233" t="n">
        <v>57.0</v>
      </c>
    </row>
    <row r="58" spans="2:5" ht="21.95" customHeight="1" x14ac:dyDescent="0.25">
      <c r="B58" s="35" t="s">
        <v>128</v>
      </c>
      <c r="C58" s="38" t="s">
        <v>311</v>
      </c>
      <c r="D58" s="47" t="s">
        <v>251</v>
      </c>
      <c r="E58" s="233" t="n">
        <v>58.0</v>
      </c>
    </row>
    <row r="59" spans="2:5" ht="21.95" customHeight="1" x14ac:dyDescent="0.25">
      <c r="B59" s="35" t="s">
        <v>130</v>
      </c>
      <c r="C59" s="38" t="s">
        <v>312</v>
      </c>
      <c r="D59" s="47" t="s">
        <v>313</v>
      </c>
      <c r="E59" s="233" t="n">
        <v>68159.0</v>
      </c>
    </row>
    <row r="60" spans="2:5" ht="21.95" customHeight="1" x14ac:dyDescent="0.25">
      <c r="B60" s="35" t="s">
        <v>132</v>
      </c>
      <c r="C60" s="38" t="s">
        <v>314</v>
      </c>
      <c r="D60" s="47" t="s">
        <v>315</v>
      </c>
      <c r="E60" s="233" t="n">
        <v>158810.0</v>
      </c>
    </row>
    <row r="61" spans="2:5" ht="39.950000000000003" customHeight="1" x14ac:dyDescent="0.25">
      <c r="B61" s="35" t="s">
        <v>133</v>
      </c>
      <c r="C61" s="36" t="s">
        <v>316</v>
      </c>
      <c r="D61" s="48" t="s">
        <v>317</v>
      </c>
      <c r="E61" s="232" t="n">
        <v>1.00936985E7</v>
      </c>
    </row>
    <row r="62" spans="2:5" ht="21.95" customHeight="1" x14ac:dyDescent="0.25">
      <c r="B62" s="35" t="s">
        <v>135</v>
      </c>
      <c r="C62" s="36" t="s">
        <v>318</v>
      </c>
      <c r="D62" s="42" t="s">
        <v>319</v>
      </c>
      <c r="E62" s="231" t="n">
        <v>5.624999999999999E24</v>
      </c>
    </row>
    <row r="63" spans="2:5" ht="21.95" customHeight="1" x14ac:dyDescent="0.25">
      <c r="B63" s="35" t="s">
        <v>320</v>
      </c>
      <c r="C63" s="36" t="s">
        <v>321</v>
      </c>
      <c r="D63" s="48" t="s">
        <v>322</v>
      </c>
      <c r="E63" s="232" t="n">
        <v>5062.0</v>
      </c>
    </row>
    <row r="64" spans="2:5" ht="21.95" customHeight="1" x14ac:dyDescent="0.25">
      <c r="B64" s="35" t="s">
        <v>323</v>
      </c>
      <c r="C64" s="36" t="s">
        <v>324</v>
      </c>
      <c r="D64" s="48" t="s">
        <v>325</v>
      </c>
      <c r="E64" s="232" t="n">
        <v>5063.0</v>
      </c>
    </row>
    <row r="65" spans="2:5" ht="21.95" customHeight="1" x14ac:dyDescent="0.25">
      <c r="B65" s="35" t="s">
        <v>137</v>
      </c>
      <c r="C65" s="36" t="s">
        <v>326</v>
      </c>
      <c r="D65" s="48" t="s">
        <v>327</v>
      </c>
      <c r="E65" s="232" t="n">
        <v>5.624999999999999E24</v>
      </c>
    </row>
    <row r="66" spans="2:5" ht="21.95" customHeight="1" x14ac:dyDescent="0.25">
      <c r="B66" s="35" t="s">
        <v>328</v>
      </c>
      <c r="C66" s="49" t="s">
        <v>329</v>
      </c>
      <c r="D66" s="42" t="s">
        <v>330</v>
      </c>
      <c r="E66" s="40" t="n">
        <v>6.0</v>
      </c>
    </row>
    <row r="67" spans="2:5" ht="21.95" customHeight="1" x14ac:dyDescent="0.25">
      <c r="B67" s="35" t="s">
        <v>331</v>
      </c>
      <c r="C67" s="36" t="s">
        <v>332</v>
      </c>
      <c r="D67" s="42" t="s">
        <v>333</v>
      </c>
      <c r="E67" s="235" t="n">
        <v>56451.0</v>
      </c>
    </row>
    <row r="68" spans="2:5" ht="21.95" customHeight="1" x14ac:dyDescent="0.25">
      <c r="B68" s="35" t="s">
        <v>334</v>
      </c>
      <c r="C68" s="36" t="s">
        <v>335</v>
      </c>
      <c r="D68" s="48" t="s">
        <v>336</v>
      </c>
      <c r="E68" s="235" t="n">
        <v>25066.0</v>
      </c>
    </row>
    <row r="69" spans="2:5" ht="21.95" customHeight="1" x14ac:dyDescent="0.25">
      <c r="B69" s="35" t="s">
        <v>143</v>
      </c>
      <c r="C69" s="36" t="s">
        <v>337</v>
      </c>
      <c r="D69" s="48" t="s">
        <v>338</v>
      </c>
      <c r="E69" s="235" t="n">
        <v>15067.0</v>
      </c>
    </row>
    <row r="70" spans="2:5" ht="21.95" customHeight="1" x14ac:dyDescent="0.25">
      <c r="B70" s="35" t="s">
        <v>145</v>
      </c>
      <c r="C70" s="36" t="s">
        <v>339</v>
      </c>
      <c r="D70" s="48" t="s">
        <v>340</v>
      </c>
      <c r="E70" s="235" t="n">
        <v>16318.0</v>
      </c>
    </row>
    <row r="71" spans="2:5" ht="39.950000000000003" customHeight="1" x14ac:dyDescent="0.25">
      <c r="B71" s="35" t="s">
        <v>147</v>
      </c>
      <c r="C71" s="50" t="s">
        <v>341</v>
      </c>
      <c r="D71" s="42" t="s">
        <v>342</v>
      </c>
      <c r="E71" s="51" t="n">
        <v>7.0</v>
      </c>
    </row>
    <row r="72" spans="2:5" ht="21.95" customHeight="1" x14ac:dyDescent="0.25">
      <c r="B72" s="35" t="s">
        <v>149</v>
      </c>
      <c r="C72" s="50" t="s">
        <v>343</v>
      </c>
      <c r="D72" s="42" t="s">
        <v>344</v>
      </c>
      <c r="E72" s="51" t="n">
        <v>8.0</v>
      </c>
    </row>
    <row r="73" spans="2:5" ht="21.95" customHeight="1" x14ac:dyDescent="0.25">
      <c r="B73" s="35" t="s">
        <v>151</v>
      </c>
      <c r="C73" s="50" t="s">
        <v>345</v>
      </c>
      <c r="D73" s="52" t="s">
        <v>346</v>
      </c>
      <c r="E73" s="51" t="n">
        <v>0.0</v>
      </c>
    </row>
    <row r="74" spans="2:5" s="13" customFormat="1" ht="21.95" customHeight="1" x14ac:dyDescent="0.25">
      <c r="B74" s="35" t="s">
        <v>153</v>
      </c>
      <c r="C74" s="50" t="s">
        <v>347</v>
      </c>
      <c r="D74" s="48" t="s">
        <v>348</v>
      </c>
      <c r="E74" s="51" t="n">
        <v>9.0</v>
      </c>
    </row>
    <row r="75" spans="2:5" ht="21.95" customHeight="1" x14ac:dyDescent="0.25">
      <c r="B75" s="35" t="s">
        <v>155</v>
      </c>
      <c r="C75" s="53" t="s">
        <v>349</v>
      </c>
      <c r="D75" s="47" t="s">
        <v>350</v>
      </c>
      <c r="E75" s="51" t="n">
        <v>10.0</v>
      </c>
    </row>
    <row r="76" spans="2:5" ht="39.950000000000003" customHeight="1" x14ac:dyDescent="0.25">
      <c r="B76" s="35" t="s">
        <v>157</v>
      </c>
      <c r="C76" s="53" t="s">
        <v>351</v>
      </c>
      <c r="D76" s="47" t="s">
        <v>352</v>
      </c>
      <c r="E76" s="51" t="n">
        <v>11.0</v>
      </c>
    </row>
    <row r="77" spans="2:5" ht="21.95" customHeight="1" x14ac:dyDescent="0.25">
      <c r="B77" s="35" t="s">
        <v>159</v>
      </c>
      <c r="C77" s="53" t="s">
        <v>353</v>
      </c>
      <c r="D77" s="47" t="s">
        <v>354</v>
      </c>
      <c r="E77" s="51" t="n">
        <v>12.0</v>
      </c>
    </row>
    <row r="78" spans="2:5" s="13" customFormat="1" ht="21.95" customHeight="1" x14ac:dyDescent="0.25">
      <c r="B78" s="35" t="s">
        <v>165</v>
      </c>
      <c r="C78" s="50" t="s">
        <v>355</v>
      </c>
      <c r="D78" s="48" t="s">
        <v>356</v>
      </c>
      <c r="E78" s="51" t="n">
        <v>13.0</v>
      </c>
    </row>
    <row r="79" spans="2:5" s="13" customFormat="1" ht="21.95" customHeight="1" thickBot="1" x14ac:dyDescent="0.3">
      <c r="B79" s="54" t="s">
        <v>167</v>
      </c>
      <c r="C79" s="55" t="s">
        <v>357</v>
      </c>
      <c r="D79" s="56" t="s">
        <v>358</v>
      </c>
      <c r="E79" s="57" t="n">
        <v>14.0</v>
      </c>
    </row>
  </sheetData>
  <mergeCells count="1">
    <mergeCell ref="B2:E2"/>
  </mergeCells>
  <printOptions horizontalCentered="1" verticalCentered="1"/>
  <pageMargins left="0.51181102362204722" right="0.31496062992125984" top="0.74803149606299213" bottom="0.74803149606299213" header="0.31496062992125984" footer="0.31496062992125984"/>
  <pageSetup paperSize="9" scale="60" fitToHeight="0" orientation="portrait" r:id="rId1"/>
  <rowBreaks count="1" manualBreakCount="1">
    <brk id="51"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pageSetUpPr fitToPage="1"/>
  </sheetPr>
  <dimension ref="A1:J17"/>
  <sheetViews>
    <sheetView showGridLines="0" view="pageBreakPreview" zoomScale="80" zoomScaleNormal="100" zoomScaleSheetLayoutView="80" workbookViewId="0">
      <selection activeCell="F3" sqref="F3"/>
    </sheetView>
  </sheetViews>
  <sheetFormatPr defaultColWidth="11.42578125" defaultRowHeight="14.25" x14ac:dyDescent="0.2"/>
  <cols>
    <col min="1" max="1" customWidth="true" style="58" width="1.7109375" collapsed="false"/>
    <col min="2" max="2" customWidth="true" style="58" width="8.140625" collapsed="false"/>
    <col min="3" max="3" customWidth="true" style="58" width="5.0" collapsed="false"/>
    <col min="4" max="4" customWidth="true" style="59" width="66.140625" collapsed="false"/>
    <col min="5" max="5" customWidth="true" style="60" width="26.28515625" collapsed="false"/>
    <col min="6" max="6" customWidth="true" style="61" width="14.7109375" collapsed="false"/>
    <col min="7" max="7" customWidth="true" style="61" width="56.140625" collapsed="false"/>
    <col min="8" max="16384" style="59" width="11.42578125" collapsed="false"/>
  </cols>
  <sheetData>
    <row r="1" spans="1:10" ht="7.5" customHeight="1" thickBot="1" x14ac:dyDescent="0.25"/>
    <row r="2" spans="1:10" ht="24" customHeight="1" thickBot="1" x14ac:dyDescent="0.25">
      <c r="B2" s="285" t="s">
        <v>359</v>
      </c>
      <c r="C2" s="286"/>
      <c r="D2" s="286"/>
      <c r="E2" s="287"/>
      <c r="F2" s="62" t="n">
        <v>1.0</v>
      </c>
      <c r="G2" s="63"/>
    </row>
    <row r="3" spans="1:10" s="68" customFormat="1" ht="11.25" customHeight="1" thickBot="1" x14ac:dyDescent="0.25">
      <c r="A3" s="64"/>
      <c r="B3" s="65"/>
      <c r="C3" s="65"/>
      <c r="D3" s="65"/>
      <c r="E3" s="65"/>
      <c r="F3" s="66"/>
      <c r="G3" s="67"/>
    </row>
    <row r="4" spans="1:10" ht="17.25" customHeight="1" x14ac:dyDescent="0.2">
      <c r="B4" s="69" t="s">
        <v>28</v>
      </c>
      <c r="C4" s="70" t="s">
        <v>29</v>
      </c>
      <c r="D4" s="70" t="s">
        <v>30</v>
      </c>
      <c r="E4" s="71" t="s">
        <v>31</v>
      </c>
      <c r="F4" s="62"/>
      <c r="G4" s="63"/>
    </row>
    <row r="5" spans="1:10" ht="24" customHeight="1" x14ac:dyDescent="0.2">
      <c r="B5" s="72" t="s">
        <v>0</v>
      </c>
      <c r="C5" s="73">
        <v>1</v>
      </c>
      <c r="D5" s="74" t="s">
        <v>360</v>
      </c>
      <c r="E5" s="236" t="n">
        <v>0.0</v>
      </c>
      <c r="F5" s="75"/>
      <c r="G5" s="63"/>
    </row>
    <row r="6" spans="1:10" ht="24" customHeight="1" x14ac:dyDescent="0.2">
      <c r="B6" s="72" t="s">
        <v>1</v>
      </c>
      <c r="C6" s="73">
        <v>2</v>
      </c>
      <c r="D6" s="74" t="s">
        <v>361</v>
      </c>
      <c r="E6" s="237" t="n">
        <v>-2.5312499999999997E23</v>
      </c>
      <c r="F6" s="76"/>
      <c r="G6" s="63"/>
    </row>
    <row r="7" spans="1:10" ht="24" customHeight="1" x14ac:dyDescent="0.2">
      <c r="B7" s="72" t="s">
        <v>2</v>
      </c>
      <c r="C7" s="73">
        <v>3</v>
      </c>
      <c r="D7" s="74" t="s">
        <v>362</v>
      </c>
      <c r="E7" s="237" t="n">
        <v>0.0</v>
      </c>
      <c r="F7" s="75"/>
      <c r="G7" s="63"/>
    </row>
    <row r="8" spans="1:10" ht="24" customHeight="1" x14ac:dyDescent="0.2">
      <c r="B8" s="72" t="s">
        <v>3</v>
      </c>
      <c r="C8" s="73">
        <v>4</v>
      </c>
      <c r="D8" s="74" t="s">
        <v>363</v>
      </c>
      <c r="E8" s="237" t="n">
        <v>-3.3749999999999993E23</v>
      </c>
      <c r="F8" s="75"/>
      <c r="G8" s="63"/>
    </row>
    <row r="9" spans="1:10" ht="24" customHeight="1" x14ac:dyDescent="0.2">
      <c r="B9" s="72" t="s">
        <v>4</v>
      </c>
      <c r="C9" s="73">
        <v>5</v>
      </c>
      <c r="D9" s="74" t="s">
        <v>364</v>
      </c>
      <c r="E9" s="237" t="n">
        <v>0.0</v>
      </c>
      <c r="F9" s="75"/>
      <c r="G9" s="63"/>
    </row>
    <row r="10" spans="1:10" ht="24" customHeight="1" x14ac:dyDescent="0.2">
      <c r="B10" s="72" t="s">
        <v>5</v>
      </c>
      <c r="C10" s="73">
        <v>6</v>
      </c>
      <c r="D10" s="74" t="s">
        <v>365</v>
      </c>
      <c r="E10" s="238" t="n">
        <v>-4.5E23</v>
      </c>
      <c r="F10" s="75"/>
    </row>
    <row r="11" spans="1:10" ht="28.5" customHeight="1" x14ac:dyDescent="0.25">
      <c r="A11" s="59"/>
      <c r="B11" s="77" t="s">
        <v>366</v>
      </c>
      <c r="C11" s="78"/>
      <c r="D11" s="78"/>
      <c r="E11" s="79"/>
      <c r="F11" s="59"/>
      <c r="G11" s="59"/>
    </row>
    <row r="12" spans="1:10" ht="24" customHeight="1" x14ac:dyDescent="0.2">
      <c r="B12" s="72" t="s">
        <v>6</v>
      </c>
      <c r="C12" s="73">
        <v>7</v>
      </c>
      <c r="D12" s="74" t="s">
        <v>367</v>
      </c>
      <c r="E12" s="262" t="n">
        <v>0.0</v>
      </c>
    </row>
    <row r="13" spans="1:10" ht="24" customHeight="1" x14ac:dyDescent="0.2">
      <c r="B13" s="72" t="s">
        <v>8</v>
      </c>
      <c r="C13" s="73">
        <v>8</v>
      </c>
      <c r="D13" s="74" t="s">
        <v>368</v>
      </c>
      <c r="E13" s="263" t="n">
        <v>-2.5312499999999997E23</v>
      </c>
    </row>
    <row r="14" spans="1:10" ht="24" customHeight="1" x14ac:dyDescent="0.2">
      <c r="B14" s="72" t="s">
        <v>9</v>
      </c>
      <c r="C14" s="73">
        <v>9</v>
      </c>
      <c r="D14" s="74" t="s">
        <v>369</v>
      </c>
      <c r="E14" s="263" t="n">
        <v>0.0</v>
      </c>
    </row>
    <row r="15" spans="1:10" ht="24" customHeight="1" x14ac:dyDescent="0.2">
      <c r="B15" s="72" t="s">
        <v>10</v>
      </c>
      <c r="C15" s="73">
        <v>10</v>
      </c>
      <c r="D15" s="74" t="s">
        <v>370</v>
      </c>
      <c r="E15" s="263" t="n">
        <v>-3.3749999999999993E23</v>
      </c>
    </row>
    <row r="16" spans="1:10" ht="24" customHeight="1" x14ac:dyDescent="0.2">
      <c r="B16" s="72" t="s">
        <v>11</v>
      </c>
      <c r="C16" s="73">
        <v>11</v>
      </c>
      <c r="D16" s="74" t="s">
        <v>371</v>
      </c>
      <c r="E16" s="263" t="n">
        <v>0.0</v>
      </c>
      <c r="J16" s="45"/>
    </row>
    <row r="17" spans="2:5" ht="24" customHeight="1" thickBot="1" x14ac:dyDescent="0.25">
      <c r="B17" s="80" t="s">
        <v>12</v>
      </c>
      <c r="C17" s="81">
        <v>12</v>
      </c>
      <c r="D17" s="82" t="s">
        <v>372</v>
      </c>
      <c r="E17" s="264" t="n">
        <v>-4.5E23</v>
      </c>
    </row>
  </sheetData>
  <mergeCells count="1">
    <mergeCell ref="B2:E2"/>
  </mergeCells>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pageSetUpPr fitToPage="1"/>
  </sheetPr>
  <dimension ref="B1:K122"/>
  <sheetViews>
    <sheetView showGridLines="0" zoomScale="80" zoomScaleNormal="80" zoomScaleSheetLayoutView="80" workbookViewId="0">
      <selection activeCell="G3" sqref="G3"/>
    </sheetView>
  </sheetViews>
  <sheetFormatPr defaultColWidth="11.42578125" defaultRowHeight="14.25" x14ac:dyDescent="0.25"/>
  <cols>
    <col min="1" max="1" customWidth="true" style="59" width="2.28515625" collapsed="false"/>
    <col min="2" max="2" customWidth="true" style="126" width="7.28515625" collapsed="false"/>
    <col min="3" max="3" customWidth="true" style="126" width="9.5703125" collapsed="false"/>
    <col min="4" max="4" customWidth="true" style="59" width="150.42578125" collapsed="false"/>
    <col min="5" max="5" customWidth="true" hidden="true" style="59" width="63.28515625" collapsed="false"/>
    <col min="6" max="6" customWidth="true" style="60" width="21.85546875" collapsed="false"/>
    <col min="7" max="16384" style="59" width="11.42578125" collapsed="false"/>
  </cols>
  <sheetData>
    <row r="1" spans="2:11" ht="9.75" customHeight="1" thickBot="1" x14ac:dyDescent="0.25">
      <c r="B1" s="58"/>
      <c r="C1" s="58"/>
    </row>
    <row r="2" spans="2:11" ht="25.5" customHeight="1" thickBot="1" x14ac:dyDescent="0.3">
      <c r="B2" s="288" t="s">
        <v>373</v>
      </c>
      <c r="C2" s="289"/>
      <c r="D2" s="289"/>
      <c r="E2" s="289"/>
      <c r="F2" s="290"/>
      <c r="G2" s="59" t="n">
        <v>1.0</v>
      </c>
    </row>
    <row r="3" spans="2:11" s="68" customFormat="1" ht="9.75" customHeight="1" thickBot="1" x14ac:dyDescent="0.3">
      <c r="B3" s="83"/>
      <c r="C3" s="83"/>
      <c r="D3" s="83"/>
      <c r="E3" s="83"/>
      <c r="F3" s="83"/>
    </row>
    <row r="4" spans="2:11" ht="17.25" customHeight="1" x14ac:dyDescent="0.25">
      <c r="B4" s="69" t="s">
        <v>374</v>
      </c>
      <c r="C4" s="70" t="s">
        <v>29</v>
      </c>
      <c r="D4" s="70" t="s">
        <v>30</v>
      </c>
      <c r="E4" s="70" t="s">
        <v>375</v>
      </c>
      <c r="F4" s="71" t="s">
        <v>376</v>
      </c>
    </row>
    <row r="5" spans="2:11" ht="24" customHeight="1" x14ac:dyDescent="0.25">
      <c r="B5" s="77" t="s">
        <v>377</v>
      </c>
      <c r="C5" s="78"/>
      <c r="D5" s="78"/>
      <c r="E5" s="78"/>
      <c r="F5" s="84" t="s">
        <v>0</v>
      </c>
    </row>
    <row r="6" spans="2:11" ht="24" customHeight="1" x14ac:dyDescent="0.25">
      <c r="B6" s="72" t="s">
        <v>0</v>
      </c>
      <c r="C6" s="85">
        <v>1</v>
      </c>
      <c r="D6" s="86" t="s">
        <v>378</v>
      </c>
      <c r="E6" s="87"/>
      <c r="F6" s="239" t="n">
        <v>9.0</v>
      </c>
    </row>
    <row r="7" spans="2:11" ht="24" customHeight="1" x14ac:dyDescent="0.25">
      <c r="B7" s="72" t="s">
        <v>1</v>
      </c>
      <c r="C7" s="85" t="str">
        <f>C$6&amp;".1"</f>
        <v>1.1</v>
      </c>
      <c r="D7" s="88" t="s">
        <v>379</v>
      </c>
      <c r="E7" s="87" t="s">
        <v>380</v>
      </c>
      <c r="F7" s="89" t="n">
        <v>2.0</v>
      </c>
    </row>
    <row r="8" spans="2:11" ht="24" customHeight="1" x14ac:dyDescent="0.25">
      <c r="B8" s="72" t="s">
        <v>2</v>
      </c>
      <c r="C8" s="85" t="str">
        <f>C$6&amp;".2"</f>
        <v>1.2</v>
      </c>
      <c r="D8" s="88" t="s">
        <v>381</v>
      </c>
      <c r="E8" s="90" t="s">
        <v>382</v>
      </c>
      <c r="F8" s="89" t="n">
        <v>3.0</v>
      </c>
    </row>
    <row r="9" spans="2:11" ht="24" customHeight="1" x14ac:dyDescent="0.25">
      <c r="B9" s="72" t="s">
        <v>3</v>
      </c>
      <c r="C9" s="85" t="str">
        <f>C$6&amp;".3"</f>
        <v>1.3</v>
      </c>
      <c r="D9" s="88" t="s">
        <v>383</v>
      </c>
      <c r="E9" s="90" t="s">
        <v>384</v>
      </c>
      <c r="F9" s="89" t="n">
        <v>4.0</v>
      </c>
    </row>
    <row r="10" spans="2:11" ht="24" customHeight="1" x14ac:dyDescent="0.25">
      <c r="B10" s="72" t="s">
        <v>4</v>
      </c>
      <c r="C10" s="85">
        <v>2</v>
      </c>
      <c r="D10" s="74" t="s">
        <v>385</v>
      </c>
      <c r="E10" s="90"/>
      <c r="F10" s="228" t="n">
        <v>18.0</v>
      </c>
    </row>
    <row r="11" spans="2:11" ht="24" customHeight="1" x14ac:dyDescent="0.25">
      <c r="B11" s="72" t="s">
        <v>5</v>
      </c>
      <c r="C11" s="85" t="str">
        <f>C$10&amp;".1"</f>
        <v>2.1</v>
      </c>
      <c r="D11" s="88" t="s">
        <v>386</v>
      </c>
      <c r="E11" s="90" t="s">
        <v>387</v>
      </c>
      <c r="F11" s="89" t="n">
        <v>5.0</v>
      </c>
    </row>
    <row r="12" spans="2:11" ht="24" customHeight="1" x14ac:dyDescent="0.25">
      <c r="B12" s="72" t="s">
        <v>6</v>
      </c>
      <c r="C12" s="85" t="str">
        <f>C$10&amp;".2"</f>
        <v>2.2</v>
      </c>
      <c r="D12" s="88" t="s">
        <v>388</v>
      </c>
      <c r="E12" s="90" t="s">
        <v>389</v>
      </c>
      <c r="F12" s="228" t="n">
        <v>13.0</v>
      </c>
    </row>
    <row r="13" spans="2:11" ht="28.5" x14ac:dyDescent="0.25">
      <c r="B13" s="72" t="s">
        <v>8</v>
      </c>
      <c r="C13" s="85" t="str">
        <f>C$12&amp;".1"</f>
        <v>2.2.1</v>
      </c>
      <c r="D13" s="22" t="s">
        <v>390</v>
      </c>
      <c r="E13" s="90" t="s">
        <v>391</v>
      </c>
      <c r="F13" s="89" t="n">
        <v>6.0</v>
      </c>
    </row>
    <row r="14" spans="2:11" ht="28.5" x14ac:dyDescent="0.25">
      <c r="B14" s="72" t="s">
        <v>9</v>
      </c>
      <c r="C14" s="85" t="str">
        <f>C$12&amp;".2"</f>
        <v>2.2.2</v>
      </c>
      <c r="D14" s="91" t="s">
        <v>392</v>
      </c>
      <c r="E14" s="90" t="s">
        <v>391</v>
      </c>
      <c r="F14" s="92" t="n">
        <v>7.0</v>
      </c>
    </row>
    <row r="15" spans="2:11" ht="24" customHeight="1" x14ac:dyDescent="0.25">
      <c r="B15" s="77" t="s">
        <v>393</v>
      </c>
      <c r="C15" s="78"/>
      <c r="D15" s="78"/>
      <c r="E15" s="78"/>
      <c r="F15" s="79"/>
    </row>
    <row r="16" spans="2:11" ht="39.950000000000003" customHeight="1" x14ac:dyDescent="0.25">
      <c r="B16" s="72" t="s">
        <v>10</v>
      </c>
      <c r="C16" s="85">
        <v>3</v>
      </c>
      <c r="D16" s="93" t="s">
        <v>394</v>
      </c>
      <c r="E16" s="94" t="s">
        <v>395</v>
      </c>
      <c r="F16" s="240" t="n">
        <v>16.0</v>
      </c>
      <c r="K16" s="45"/>
    </row>
    <row r="17" spans="2:6" ht="39.950000000000003" customHeight="1" x14ac:dyDescent="0.25">
      <c r="B17" s="72" t="s">
        <v>11</v>
      </c>
      <c r="C17" s="85" t="str">
        <f>C$16&amp;".1"</f>
        <v>3.1</v>
      </c>
      <c r="D17" s="95" t="s">
        <v>396</v>
      </c>
      <c r="E17" s="96" t="s">
        <v>397</v>
      </c>
      <c r="F17" s="229" t="n">
        <v>27.0</v>
      </c>
    </row>
    <row r="18" spans="2:6" ht="24" customHeight="1" x14ac:dyDescent="0.25">
      <c r="B18" s="72" t="s">
        <v>12</v>
      </c>
      <c r="C18" s="85" t="str">
        <f>C$17&amp;".1"</f>
        <v>3.1.1</v>
      </c>
      <c r="D18" s="98" t="s">
        <v>398</v>
      </c>
      <c r="E18" s="96" t="s">
        <v>397</v>
      </c>
      <c r="F18" s="97" t="n">
        <v>8.0</v>
      </c>
    </row>
    <row r="19" spans="2:6" ht="24" customHeight="1" x14ac:dyDescent="0.25">
      <c r="B19" s="72" t="s">
        <v>13</v>
      </c>
      <c r="C19" s="85" t="str">
        <f>C$17&amp;".2"</f>
        <v>3.1.2</v>
      </c>
      <c r="D19" s="98" t="s">
        <v>399</v>
      </c>
      <c r="E19" s="96" t="s">
        <v>397</v>
      </c>
      <c r="F19" s="97" t="n">
        <v>9.0</v>
      </c>
    </row>
    <row r="20" spans="2:6" ht="24" customHeight="1" x14ac:dyDescent="0.25">
      <c r="B20" s="99" t="s">
        <v>400</v>
      </c>
      <c r="C20" s="85" t="str">
        <f>C$17&amp;".3"</f>
        <v>3.1.3</v>
      </c>
      <c r="D20" s="98" t="s">
        <v>401</v>
      </c>
      <c r="E20" s="96" t="s">
        <v>402</v>
      </c>
      <c r="F20" s="97" t="n">
        <v>10.0</v>
      </c>
    </row>
    <row r="21" spans="2:6" ht="24" customHeight="1" x14ac:dyDescent="0.25">
      <c r="B21" s="72" t="s">
        <v>14</v>
      </c>
      <c r="C21" s="85" t="str">
        <f>C$16&amp;".2"</f>
        <v>3.2</v>
      </c>
      <c r="D21" s="95" t="s">
        <v>403</v>
      </c>
      <c r="E21" s="96" t="s">
        <v>404</v>
      </c>
      <c r="F21" s="97" t="n">
        <v>11.0</v>
      </c>
    </row>
    <row r="22" spans="2:6" ht="24" customHeight="1" x14ac:dyDescent="0.25">
      <c r="B22" s="72" t="s">
        <v>405</v>
      </c>
      <c r="C22" s="100">
        <v>4</v>
      </c>
      <c r="D22" s="101" t="s">
        <v>406</v>
      </c>
      <c r="E22" s="96" t="s">
        <v>397</v>
      </c>
      <c r="F22" s="229" t="n">
        <v>-1.0</v>
      </c>
    </row>
    <row r="23" spans="2:6" ht="24" customHeight="1" x14ac:dyDescent="0.25">
      <c r="B23" s="72" t="s">
        <v>15</v>
      </c>
      <c r="C23" s="100" t="str">
        <f>C$22&amp;".1"</f>
        <v>4.1</v>
      </c>
      <c r="D23" s="103" t="s">
        <v>407</v>
      </c>
      <c r="E23" s="96" t="s">
        <v>397</v>
      </c>
      <c r="F23" s="102" t="n">
        <v>12.0</v>
      </c>
    </row>
    <row r="24" spans="2:6" ht="24" customHeight="1" x14ac:dyDescent="0.25">
      <c r="B24" s="72" t="s">
        <v>408</v>
      </c>
      <c r="C24" s="100" t="str">
        <f>C$22&amp;".2"</f>
        <v>4.2</v>
      </c>
      <c r="D24" s="103" t="s">
        <v>403</v>
      </c>
      <c r="E24" s="96" t="s">
        <v>404</v>
      </c>
      <c r="F24" s="102" t="n">
        <v>13.0</v>
      </c>
    </row>
    <row r="25" spans="2:6" ht="24" customHeight="1" x14ac:dyDescent="0.25">
      <c r="B25" s="72" t="s">
        <v>16</v>
      </c>
      <c r="C25" s="85">
        <v>5</v>
      </c>
      <c r="D25" s="104" t="s">
        <v>409</v>
      </c>
      <c r="E25" s="96" t="s">
        <v>410</v>
      </c>
      <c r="F25" s="97" t="n">
        <v>14.0</v>
      </c>
    </row>
    <row r="26" spans="2:6" ht="24" customHeight="1" x14ac:dyDescent="0.25">
      <c r="B26" s="72" t="s">
        <v>17</v>
      </c>
      <c r="C26" s="85">
        <v>6</v>
      </c>
      <c r="D26" s="93" t="s">
        <v>411</v>
      </c>
      <c r="E26" s="96" t="s">
        <v>412</v>
      </c>
      <c r="F26" s="97" t="n">
        <v>15.0</v>
      </c>
    </row>
    <row r="27" spans="2:6" ht="24" customHeight="1" x14ac:dyDescent="0.25">
      <c r="B27" s="72" t="s">
        <v>18</v>
      </c>
      <c r="C27" s="85">
        <v>7</v>
      </c>
      <c r="D27" s="104" t="s">
        <v>413</v>
      </c>
      <c r="E27" s="96" t="s">
        <v>412</v>
      </c>
      <c r="F27" s="105" t="n">
        <v>16.0</v>
      </c>
    </row>
    <row r="28" spans="2:6" ht="24" customHeight="1" x14ac:dyDescent="0.25">
      <c r="B28" s="77" t="s">
        <v>414</v>
      </c>
      <c r="C28" s="78"/>
      <c r="D28" s="78"/>
      <c r="E28" s="78"/>
      <c r="F28" s="79"/>
    </row>
    <row r="29" spans="2:6" ht="24" customHeight="1" x14ac:dyDescent="0.25">
      <c r="B29" s="106">
        <v>190</v>
      </c>
      <c r="C29" s="107">
        <v>8</v>
      </c>
      <c r="D29" s="104" t="s">
        <v>415</v>
      </c>
      <c r="E29" s="108" t="s">
        <v>416</v>
      </c>
      <c r="F29" s="265" t="n">
        <v>1488.9315568501</v>
      </c>
    </row>
    <row r="30" spans="2:6" ht="24" customHeight="1" x14ac:dyDescent="0.25">
      <c r="B30" s="109">
        <v>200</v>
      </c>
      <c r="C30" s="85">
        <v>9</v>
      </c>
      <c r="D30" s="104" t="s">
        <v>417</v>
      </c>
      <c r="E30" s="110" t="s">
        <v>418</v>
      </c>
      <c r="F30" s="266" t="n">
        <v>14885.6155685014</v>
      </c>
    </row>
    <row r="31" spans="2:6" ht="24" customHeight="1" x14ac:dyDescent="0.25">
      <c r="B31" s="109">
        <v>210</v>
      </c>
      <c r="C31" s="85">
        <v>10</v>
      </c>
      <c r="D31" s="104" t="s">
        <v>419</v>
      </c>
      <c r="E31" s="110" t="s">
        <v>420</v>
      </c>
      <c r="F31" s="266" t="n">
        <v>26273.111478405</v>
      </c>
    </row>
    <row r="32" spans="2:6" ht="24" customHeight="1" x14ac:dyDescent="0.25">
      <c r="B32" s="109">
        <v>220</v>
      </c>
      <c r="C32" s="85">
        <v>11</v>
      </c>
      <c r="D32" s="104" t="s">
        <v>421</v>
      </c>
      <c r="E32" s="87" t="s">
        <v>422</v>
      </c>
      <c r="F32" s="267" t="n">
        <v>55590.1471608812</v>
      </c>
    </row>
    <row r="33" spans="2:6" ht="24" customHeight="1" x14ac:dyDescent="0.25">
      <c r="B33" s="77" t="s">
        <v>423</v>
      </c>
      <c r="C33" s="78"/>
      <c r="D33" s="78"/>
      <c r="E33" s="78"/>
      <c r="F33" s="79"/>
    </row>
    <row r="34" spans="2:6" ht="39.950000000000003" customHeight="1" x14ac:dyDescent="0.25">
      <c r="B34" s="109">
        <v>230</v>
      </c>
      <c r="C34" s="85">
        <v>12</v>
      </c>
      <c r="D34" s="104" t="s">
        <v>424</v>
      </c>
      <c r="E34" s="94" t="s">
        <v>425</v>
      </c>
      <c r="F34" s="241" t="n">
        <v>117.0</v>
      </c>
    </row>
    <row r="35" spans="2:6" ht="24" customHeight="1" x14ac:dyDescent="0.25">
      <c r="B35" s="109">
        <v>240</v>
      </c>
      <c r="C35" s="85" t="str">
        <f>C34&amp;".1"</f>
        <v>12.1</v>
      </c>
      <c r="D35" s="112" t="s">
        <v>426</v>
      </c>
      <c r="E35" s="94" t="s">
        <v>427</v>
      </c>
      <c r="F35" s="242" t="n">
        <v>35.0</v>
      </c>
    </row>
    <row r="36" spans="2:6" ht="24" customHeight="1" x14ac:dyDescent="0.25">
      <c r="B36" s="109">
        <v>250</v>
      </c>
      <c r="C36" s="85" t="str">
        <f>C35&amp;".1"</f>
        <v>12.1.1</v>
      </c>
      <c r="D36" s="113" t="s">
        <v>428</v>
      </c>
      <c r="E36" s="94" t="s">
        <v>429</v>
      </c>
      <c r="F36" s="111" t="n">
        <v>17.0</v>
      </c>
    </row>
    <row r="37" spans="2:6" ht="24" customHeight="1" x14ac:dyDescent="0.25">
      <c r="B37" s="109">
        <v>260</v>
      </c>
      <c r="C37" s="85" t="str">
        <f>C35&amp;".2"</f>
        <v>12.1.2</v>
      </c>
      <c r="D37" s="113" t="s">
        <v>430</v>
      </c>
      <c r="E37" s="94" t="s">
        <v>431</v>
      </c>
      <c r="F37" s="111" t="n">
        <v>18.0</v>
      </c>
    </row>
    <row r="38" spans="2:6" ht="24" customHeight="1" x14ac:dyDescent="0.25">
      <c r="B38" s="109">
        <v>270</v>
      </c>
      <c r="C38" s="85" t="str">
        <f>C34&amp;".2"</f>
        <v>12.2</v>
      </c>
      <c r="D38" s="112" t="s">
        <v>432</v>
      </c>
      <c r="E38" s="94" t="s">
        <v>433</v>
      </c>
      <c r="F38" s="242" t="n">
        <v>39.0</v>
      </c>
    </row>
    <row r="39" spans="2:6" ht="24" customHeight="1" x14ac:dyDescent="0.25">
      <c r="B39" s="109">
        <v>280</v>
      </c>
      <c r="C39" s="85" t="str">
        <f>C38&amp;".1"</f>
        <v>12.2.1</v>
      </c>
      <c r="D39" s="113" t="s">
        <v>434</v>
      </c>
      <c r="E39" s="94" t="s">
        <v>433</v>
      </c>
      <c r="F39" s="97" t="n">
        <v>19.0</v>
      </c>
    </row>
    <row r="40" spans="2:6" ht="24" customHeight="1" x14ac:dyDescent="0.25">
      <c r="B40" s="109">
        <v>290</v>
      </c>
      <c r="C40" s="85" t="str">
        <f>C38&amp;".2"</f>
        <v>12.2.2</v>
      </c>
      <c r="D40" s="113" t="s">
        <v>435</v>
      </c>
      <c r="E40" s="94" t="s">
        <v>436</v>
      </c>
      <c r="F40" s="97" t="n">
        <v>20.0</v>
      </c>
    </row>
    <row r="41" spans="2:6" ht="24" customHeight="1" x14ac:dyDescent="0.25">
      <c r="B41" s="114" t="s">
        <v>437</v>
      </c>
      <c r="C41" s="85" t="str">
        <f>C34&amp;".3"</f>
        <v>12.3</v>
      </c>
      <c r="D41" s="112" t="s">
        <v>438</v>
      </c>
      <c r="E41" s="94" t="s">
        <v>439</v>
      </c>
      <c r="F41" s="242" t="n">
        <v>43.0</v>
      </c>
    </row>
    <row r="42" spans="2:6" ht="24" customHeight="1" x14ac:dyDescent="0.25">
      <c r="B42" s="114" t="s">
        <v>440</v>
      </c>
      <c r="C42" s="85" t="str">
        <f>C41&amp;".1"</f>
        <v>12.3.1</v>
      </c>
      <c r="D42" s="113" t="s">
        <v>441</v>
      </c>
      <c r="E42" s="94" t="s">
        <v>439</v>
      </c>
      <c r="F42" s="97" t="n">
        <v>21.0</v>
      </c>
    </row>
    <row r="43" spans="2:6" ht="24" customHeight="1" x14ac:dyDescent="0.25">
      <c r="B43" s="114" t="s">
        <v>442</v>
      </c>
      <c r="C43" s="85" t="str">
        <f>C41&amp;".2"</f>
        <v>12.3.2</v>
      </c>
      <c r="D43" s="113" t="s">
        <v>443</v>
      </c>
      <c r="E43" s="94" t="s">
        <v>444</v>
      </c>
      <c r="F43" s="97" t="n">
        <v>22.0</v>
      </c>
    </row>
    <row r="44" spans="2:6" ht="39.950000000000003" customHeight="1" x14ac:dyDescent="0.25">
      <c r="B44" s="109">
        <v>300</v>
      </c>
      <c r="C44" s="85">
        <v>13</v>
      </c>
      <c r="D44" s="104" t="s">
        <v>445</v>
      </c>
      <c r="E44" s="94" t="s">
        <v>446</v>
      </c>
      <c r="F44" s="242" t="n">
        <v>153.0</v>
      </c>
    </row>
    <row r="45" spans="2:6" ht="24" customHeight="1" x14ac:dyDescent="0.25">
      <c r="B45" s="109">
        <v>310</v>
      </c>
      <c r="C45" s="85" t="str">
        <f>C44&amp;".1"</f>
        <v>13.1</v>
      </c>
      <c r="D45" s="112" t="s">
        <v>447</v>
      </c>
      <c r="E45" s="94" t="s">
        <v>448</v>
      </c>
      <c r="F45" s="242" t="n">
        <v>47.0</v>
      </c>
    </row>
    <row r="46" spans="2:6" ht="24" customHeight="1" x14ac:dyDescent="0.25">
      <c r="B46" s="109">
        <v>320</v>
      </c>
      <c r="C46" s="85" t="str">
        <f>C45&amp;".1"</f>
        <v>13.1.1</v>
      </c>
      <c r="D46" s="113" t="s">
        <v>449</v>
      </c>
      <c r="E46" s="94" t="s">
        <v>450</v>
      </c>
      <c r="F46" s="111" t="n">
        <v>23.0</v>
      </c>
    </row>
    <row r="47" spans="2:6" ht="24" customHeight="1" x14ac:dyDescent="0.25">
      <c r="B47" s="109">
        <v>330</v>
      </c>
      <c r="C47" s="85" t="str">
        <f>C45&amp;".2"</f>
        <v>13.1.2</v>
      </c>
      <c r="D47" s="113" t="s">
        <v>430</v>
      </c>
      <c r="E47" s="94" t="s">
        <v>451</v>
      </c>
      <c r="F47" s="111" t="n">
        <v>24.0</v>
      </c>
    </row>
    <row r="48" spans="2:6" ht="24" customHeight="1" x14ac:dyDescent="0.25">
      <c r="B48" s="109">
        <v>340</v>
      </c>
      <c r="C48" s="85" t="str">
        <f>C44&amp;".2"</f>
        <v>13.2</v>
      </c>
      <c r="D48" s="112" t="s">
        <v>452</v>
      </c>
      <c r="E48" s="94" t="s">
        <v>453</v>
      </c>
      <c r="F48" s="243" t="n">
        <v>51.0</v>
      </c>
    </row>
    <row r="49" spans="2:6" ht="24" customHeight="1" x14ac:dyDescent="0.25">
      <c r="B49" s="109">
        <v>350</v>
      </c>
      <c r="C49" s="85" t="str">
        <f>C48&amp;".1"</f>
        <v>13.2.1</v>
      </c>
      <c r="D49" s="113" t="s">
        <v>454</v>
      </c>
      <c r="E49" s="94" t="s">
        <v>453</v>
      </c>
      <c r="F49" s="105" t="n">
        <v>25.0</v>
      </c>
    </row>
    <row r="50" spans="2:6" ht="24" customHeight="1" x14ac:dyDescent="0.25">
      <c r="B50" s="109">
        <v>360</v>
      </c>
      <c r="C50" s="85" t="str">
        <f>C48&amp;".2"</f>
        <v>13.2.2</v>
      </c>
      <c r="D50" s="113" t="s">
        <v>435</v>
      </c>
      <c r="E50" s="94" t="s">
        <v>455</v>
      </c>
      <c r="F50" s="115" t="n">
        <v>26.0</v>
      </c>
    </row>
    <row r="51" spans="2:6" ht="24" customHeight="1" x14ac:dyDescent="0.25">
      <c r="B51" s="114" t="s">
        <v>456</v>
      </c>
      <c r="C51" s="85" t="str">
        <f>C44&amp;".3"</f>
        <v>13.3</v>
      </c>
      <c r="D51" s="112" t="s">
        <v>457</v>
      </c>
      <c r="E51" s="116" t="s">
        <v>458</v>
      </c>
      <c r="F51" s="242" t="n">
        <v>55.0</v>
      </c>
    </row>
    <row r="52" spans="2:6" ht="24" customHeight="1" x14ac:dyDescent="0.25">
      <c r="B52" s="114" t="s">
        <v>459</v>
      </c>
      <c r="C52" s="85" t="str">
        <f>C51&amp;".1"</f>
        <v>13.3.1</v>
      </c>
      <c r="D52" s="113" t="s">
        <v>460</v>
      </c>
      <c r="E52" s="94" t="s">
        <v>458</v>
      </c>
      <c r="F52" s="97" t="n">
        <v>27.0</v>
      </c>
    </row>
    <row r="53" spans="2:6" ht="24" customHeight="1" x14ac:dyDescent="0.25">
      <c r="B53" s="114" t="s">
        <v>461</v>
      </c>
      <c r="C53" s="85" t="str">
        <f>C51&amp;".2"</f>
        <v>13.3.2</v>
      </c>
      <c r="D53" s="113" t="s">
        <v>443</v>
      </c>
      <c r="E53" s="94" t="s">
        <v>462</v>
      </c>
      <c r="F53" s="97" t="n">
        <v>28.0</v>
      </c>
    </row>
    <row r="54" spans="2:6" ht="39.950000000000003" customHeight="1" x14ac:dyDescent="0.25">
      <c r="B54" s="109">
        <v>370</v>
      </c>
      <c r="C54" s="85">
        <v>14</v>
      </c>
      <c r="D54" s="104" t="s">
        <v>463</v>
      </c>
      <c r="E54" s="94" t="s">
        <v>464</v>
      </c>
      <c r="F54" s="242" t="n">
        <v>189.0</v>
      </c>
    </row>
    <row r="55" spans="2:6" ht="24" customHeight="1" x14ac:dyDescent="0.25">
      <c r="B55" s="109">
        <v>380</v>
      </c>
      <c r="C55" s="85" t="str">
        <f>C54&amp;".1"</f>
        <v>14.1</v>
      </c>
      <c r="D55" s="112" t="s">
        <v>465</v>
      </c>
      <c r="E55" s="94" t="s">
        <v>466</v>
      </c>
      <c r="F55" s="242" t="n">
        <v>59.0</v>
      </c>
    </row>
    <row r="56" spans="2:6" ht="24" customHeight="1" x14ac:dyDescent="0.25">
      <c r="B56" s="109">
        <v>390</v>
      </c>
      <c r="C56" s="85" t="str">
        <f>C55&amp;".1"</f>
        <v>14.1.1</v>
      </c>
      <c r="D56" s="113" t="s">
        <v>467</v>
      </c>
      <c r="E56" s="94" t="s">
        <v>468</v>
      </c>
      <c r="F56" s="111" t="n">
        <v>29.0</v>
      </c>
    </row>
    <row r="57" spans="2:6" ht="24" customHeight="1" x14ac:dyDescent="0.25">
      <c r="B57" s="109">
        <v>400</v>
      </c>
      <c r="C57" s="85" t="str">
        <f>C55&amp;".2"</f>
        <v>14.1.2</v>
      </c>
      <c r="D57" s="113" t="s">
        <v>430</v>
      </c>
      <c r="E57" s="94" t="s">
        <v>469</v>
      </c>
      <c r="F57" s="111" t="n">
        <v>30.0</v>
      </c>
    </row>
    <row r="58" spans="2:6" ht="24" customHeight="1" x14ac:dyDescent="0.25">
      <c r="B58" s="109">
        <v>410</v>
      </c>
      <c r="C58" s="85" t="str">
        <f>C54&amp;".2"</f>
        <v>14.2</v>
      </c>
      <c r="D58" s="112" t="s">
        <v>470</v>
      </c>
      <c r="E58" s="94" t="s">
        <v>471</v>
      </c>
      <c r="F58" s="242" t="n">
        <v>63.0</v>
      </c>
    </row>
    <row r="59" spans="2:6" ht="24" customHeight="1" x14ac:dyDescent="0.25">
      <c r="B59" s="109">
        <v>420</v>
      </c>
      <c r="C59" s="85" t="str">
        <f>C58&amp;".1"</f>
        <v>14.2.1</v>
      </c>
      <c r="D59" s="113" t="s">
        <v>472</v>
      </c>
      <c r="E59" s="94" t="s">
        <v>471</v>
      </c>
      <c r="F59" s="97" t="n">
        <v>31.0</v>
      </c>
    </row>
    <row r="60" spans="2:6" ht="24" customHeight="1" x14ac:dyDescent="0.25">
      <c r="B60" s="109">
        <v>430</v>
      </c>
      <c r="C60" s="85" t="str">
        <f>C58&amp;".2"</f>
        <v>14.2.2</v>
      </c>
      <c r="D60" s="113" t="s">
        <v>435</v>
      </c>
      <c r="E60" s="94" t="s">
        <v>473</v>
      </c>
      <c r="F60" s="97" t="n">
        <v>32.0</v>
      </c>
    </row>
    <row r="61" spans="2:6" ht="24" customHeight="1" x14ac:dyDescent="0.25">
      <c r="B61" s="114" t="s">
        <v>474</v>
      </c>
      <c r="C61" s="85" t="str">
        <f>C54&amp;".3"</f>
        <v>14.3</v>
      </c>
      <c r="D61" s="112" t="s">
        <v>475</v>
      </c>
      <c r="E61" s="116" t="s">
        <v>476</v>
      </c>
      <c r="F61" s="242" t="n">
        <v>67.0</v>
      </c>
    </row>
    <row r="62" spans="2:6" ht="24" customHeight="1" x14ac:dyDescent="0.25">
      <c r="B62" s="114" t="s">
        <v>477</v>
      </c>
      <c r="C62" s="85" t="str">
        <f>C61&amp;".1"</f>
        <v>14.3.1</v>
      </c>
      <c r="D62" s="113" t="s">
        <v>478</v>
      </c>
      <c r="E62" s="116" t="s">
        <v>476</v>
      </c>
      <c r="F62" s="97" t="n">
        <v>33.0</v>
      </c>
    </row>
    <row r="63" spans="2:6" ht="24" customHeight="1" x14ac:dyDescent="0.25">
      <c r="B63" s="114" t="s">
        <v>479</v>
      </c>
      <c r="C63" s="85" t="str">
        <f>C61&amp;".2"</f>
        <v>14.3.2</v>
      </c>
      <c r="D63" s="113" t="s">
        <v>443</v>
      </c>
      <c r="E63" s="116" t="s">
        <v>480</v>
      </c>
      <c r="F63" s="105" t="n">
        <v>34.0</v>
      </c>
    </row>
    <row r="64" spans="2:6" ht="24" customHeight="1" x14ac:dyDescent="0.25">
      <c r="B64" s="77" t="s">
        <v>481</v>
      </c>
      <c r="C64" s="78"/>
      <c r="D64" s="78"/>
      <c r="E64" s="78"/>
      <c r="F64" s="79"/>
    </row>
    <row r="65" spans="2:6" ht="24" customHeight="1" x14ac:dyDescent="0.25">
      <c r="B65" s="106">
        <v>440</v>
      </c>
      <c r="C65" s="107">
        <v>15</v>
      </c>
      <c r="D65" s="104" t="s">
        <v>482</v>
      </c>
      <c r="E65" s="94" t="s">
        <v>483</v>
      </c>
      <c r="F65" s="241" t="n">
        <v>225.0</v>
      </c>
    </row>
    <row r="66" spans="2:6" ht="24" customHeight="1" x14ac:dyDescent="0.25">
      <c r="B66" s="106">
        <v>450</v>
      </c>
      <c r="C66" s="107" t="str">
        <f>C65&amp;".1"</f>
        <v>15.1</v>
      </c>
      <c r="D66" s="112" t="s">
        <v>484</v>
      </c>
      <c r="E66" s="94" t="s">
        <v>483</v>
      </c>
      <c r="F66" s="242" t="n">
        <v>71.0</v>
      </c>
    </row>
    <row r="67" spans="2:6" ht="24" customHeight="1" x14ac:dyDescent="0.25">
      <c r="B67" s="106">
        <v>460</v>
      </c>
      <c r="C67" s="107" t="str">
        <f>C66&amp;".1"</f>
        <v>15.1.1</v>
      </c>
      <c r="D67" s="113" t="s">
        <v>485</v>
      </c>
      <c r="E67" s="94" t="s">
        <v>483</v>
      </c>
      <c r="F67" s="111" t="n">
        <v>35.0</v>
      </c>
    </row>
    <row r="68" spans="2:6" ht="24" customHeight="1" x14ac:dyDescent="0.25">
      <c r="B68" s="106">
        <v>470</v>
      </c>
      <c r="C68" s="107" t="str">
        <f>C66&amp;".2"</f>
        <v>15.1.2</v>
      </c>
      <c r="D68" s="113" t="s">
        <v>430</v>
      </c>
      <c r="E68" s="94" t="s">
        <v>431</v>
      </c>
      <c r="F68" s="111" t="n">
        <v>36.0</v>
      </c>
    </row>
    <row r="69" spans="2:6" ht="24" customHeight="1" x14ac:dyDescent="0.25">
      <c r="B69" s="106">
        <v>480</v>
      </c>
      <c r="C69" s="107" t="str">
        <f>C65&amp;".2"</f>
        <v>15.2</v>
      </c>
      <c r="D69" s="112" t="s">
        <v>486</v>
      </c>
      <c r="E69" s="94" t="s">
        <v>433</v>
      </c>
      <c r="F69" s="242" t="n">
        <v>75.0</v>
      </c>
    </row>
    <row r="70" spans="2:6" ht="24" customHeight="1" x14ac:dyDescent="0.25">
      <c r="B70" s="106">
        <v>490</v>
      </c>
      <c r="C70" s="107" t="str">
        <f>C69&amp;".1"</f>
        <v>15.2.1</v>
      </c>
      <c r="D70" s="113" t="s">
        <v>487</v>
      </c>
      <c r="E70" s="94" t="s">
        <v>433</v>
      </c>
      <c r="F70" s="97" t="n">
        <v>37.0</v>
      </c>
    </row>
    <row r="71" spans="2:6" ht="24" customHeight="1" x14ac:dyDescent="0.25">
      <c r="B71" s="106">
        <v>500</v>
      </c>
      <c r="C71" s="107" t="str">
        <f>C69&amp;".2"</f>
        <v>15.2.2</v>
      </c>
      <c r="D71" s="113" t="s">
        <v>435</v>
      </c>
      <c r="E71" s="94" t="s">
        <v>488</v>
      </c>
      <c r="F71" s="97" t="n">
        <v>38.0</v>
      </c>
    </row>
    <row r="72" spans="2:6" ht="24" customHeight="1" x14ac:dyDescent="0.25">
      <c r="B72" s="117" t="s">
        <v>489</v>
      </c>
      <c r="C72" s="107" t="str">
        <f>C65&amp;".3"</f>
        <v>15.3</v>
      </c>
      <c r="D72" s="112" t="s">
        <v>490</v>
      </c>
      <c r="E72" s="94" t="s">
        <v>439</v>
      </c>
      <c r="F72" s="242" t="n">
        <v>79.0</v>
      </c>
    </row>
    <row r="73" spans="2:6" ht="24" customHeight="1" x14ac:dyDescent="0.25">
      <c r="B73" s="117" t="s">
        <v>491</v>
      </c>
      <c r="C73" s="107" t="str">
        <f>C72&amp;".1"</f>
        <v>15.3.1</v>
      </c>
      <c r="D73" s="113" t="s">
        <v>492</v>
      </c>
      <c r="E73" s="94" t="s">
        <v>439</v>
      </c>
      <c r="F73" s="97" t="n">
        <v>39.0</v>
      </c>
    </row>
    <row r="74" spans="2:6" ht="24" customHeight="1" x14ac:dyDescent="0.25">
      <c r="B74" s="117" t="s">
        <v>493</v>
      </c>
      <c r="C74" s="107" t="str">
        <f>C72&amp;".2"</f>
        <v>15.3.2</v>
      </c>
      <c r="D74" s="113" t="s">
        <v>443</v>
      </c>
      <c r="E74" s="94" t="s">
        <v>444</v>
      </c>
      <c r="F74" s="97" t="n">
        <v>40.0</v>
      </c>
    </row>
    <row r="75" spans="2:6" ht="24" customHeight="1" x14ac:dyDescent="0.25">
      <c r="B75" s="106">
        <v>510</v>
      </c>
      <c r="C75" s="107">
        <v>16</v>
      </c>
      <c r="D75" s="104" t="s">
        <v>494</v>
      </c>
      <c r="E75" s="94" t="s">
        <v>495</v>
      </c>
      <c r="F75" s="242" t="n">
        <v>261.0</v>
      </c>
    </row>
    <row r="76" spans="2:6" ht="24" customHeight="1" x14ac:dyDescent="0.25">
      <c r="B76" s="106">
        <v>520</v>
      </c>
      <c r="C76" s="107" t="str">
        <f>C75&amp;".1"</f>
        <v>16.1</v>
      </c>
      <c r="D76" s="112" t="s">
        <v>496</v>
      </c>
      <c r="E76" s="94" t="s">
        <v>495</v>
      </c>
      <c r="F76" s="242" t="n">
        <v>83.0</v>
      </c>
    </row>
    <row r="77" spans="2:6" ht="24" customHeight="1" x14ac:dyDescent="0.25">
      <c r="B77" s="106">
        <v>530</v>
      </c>
      <c r="C77" s="107" t="str">
        <f>C76&amp;".1"</f>
        <v>16.1.1</v>
      </c>
      <c r="D77" s="113" t="s">
        <v>497</v>
      </c>
      <c r="E77" s="94" t="s">
        <v>498</v>
      </c>
      <c r="F77" s="111" t="n">
        <v>41.0</v>
      </c>
    </row>
    <row r="78" spans="2:6" ht="24" customHeight="1" x14ac:dyDescent="0.25">
      <c r="B78" s="106">
        <v>540</v>
      </c>
      <c r="C78" s="107" t="str">
        <f>C76&amp;".2"</f>
        <v>16.1.2</v>
      </c>
      <c r="D78" s="113" t="s">
        <v>430</v>
      </c>
      <c r="E78" s="94" t="s">
        <v>451</v>
      </c>
      <c r="F78" s="111" t="n">
        <v>42.0</v>
      </c>
    </row>
    <row r="79" spans="2:6" ht="24" customHeight="1" x14ac:dyDescent="0.25">
      <c r="B79" s="106">
        <v>550</v>
      </c>
      <c r="C79" s="107" t="str">
        <f>C75&amp;".2"</f>
        <v>16.2</v>
      </c>
      <c r="D79" s="112" t="s">
        <v>499</v>
      </c>
      <c r="E79" s="94" t="s">
        <v>453</v>
      </c>
      <c r="F79" s="242" t="n">
        <v>87.0</v>
      </c>
    </row>
    <row r="80" spans="2:6" ht="24" customHeight="1" x14ac:dyDescent="0.25">
      <c r="B80" s="106">
        <v>560</v>
      </c>
      <c r="C80" s="107" t="str">
        <f>C79&amp;".1"</f>
        <v>16.2.1</v>
      </c>
      <c r="D80" s="113" t="s">
        <v>500</v>
      </c>
      <c r="E80" s="94" t="s">
        <v>453</v>
      </c>
      <c r="F80" s="97" t="n">
        <v>43.0</v>
      </c>
    </row>
    <row r="81" spans="2:6" ht="24" customHeight="1" x14ac:dyDescent="0.25">
      <c r="B81" s="106">
        <v>570</v>
      </c>
      <c r="C81" s="107" t="str">
        <f>C79&amp;".2"</f>
        <v>16.2.2</v>
      </c>
      <c r="D81" s="113" t="s">
        <v>435</v>
      </c>
      <c r="E81" s="94" t="s">
        <v>455</v>
      </c>
      <c r="F81" s="105" t="n">
        <v>44.0</v>
      </c>
    </row>
    <row r="82" spans="2:6" ht="24" customHeight="1" x14ac:dyDescent="0.25">
      <c r="B82" s="117" t="s">
        <v>501</v>
      </c>
      <c r="C82" s="107" t="str">
        <f>C75&amp;".3"</f>
        <v>16.3</v>
      </c>
      <c r="D82" s="112" t="s">
        <v>502</v>
      </c>
      <c r="E82" s="94" t="s">
        <v>458</v>
      </c>
      <c r="F82" s="241" t="n">
        <v>91.0</v>
      </c>
    </row>
    <row r="83" spans="2:6" ht="24" customHeight="1" x14ac:dyDescent="0.25">
      <c r="B83" s="117" t="s">
        <v>503</v>
      </c>
      <c r="C83" s="107" t="str">
        <f>C82&amp;".1"</f>
        <v>16.3.1</v>
      </c>
      <c r="D83" s="113" t="s">
        <v>504</v>
      </c>
      <c r="E83" s="94" t="s">
        <v>458</v>
      </c>
      <c r="F83" s="97" t="n">
        <v>45.0</v>
      </c>
    </row>
    <row r="84" spans="2:6" ht="24" customHeight="1" x14ac:dyDescent="0.25">
      <c r="B84" s="117" t="s">
        <v>505</v>
      </c>
      <c r="C84" s="107" t="str">
        <f>C82&amp;".2"</f>
        <v>16.3.2</v>
      </c>
      <c r="D84" s="113" t="s">
        <v>443</v>
      </c>
      <c r="E84" s="94" t="s">
        <v>462</v>
      </c>
      <c r="F84" s="97" t="n">
        <v>46.0</v>
      </c>
    </row>
    <row r="85" spans="2:6" ht="24" customHeight="1" x14ac:dyDescent="0.25">
      <c r="B85" s="109">
        <v>580</v>
      </c>
      <c r="C85" s="85">
        <v>17</v>
      </c>
      <c r="D85" s="104" t="s">
        <v>506</v>
      </c>
      <c r="E85" s="94" t="s">
        <v>507</v>
      </c>
      <c r="F85" s="242" t="n">
        <v>297.0</v>
      </c>
    </row>
    <row r="86" spans="2:6" ht="24" customHeight="1" x14ac:dyDescent="0.25">
      <c r="B86" s="109">
        <v>590</v>
      </c>
      <c r="C86" s="85" t="str">
        <f>C85&amp;".1"</f>
        <v>17.1</v>
      </c>
      <c r="D86" s="112" t="s">
        <v>508</v>
      </c>
      <c r="E86" s="94" t="s">
        <v>507</v>
      </c>
      <c r="F86" s="242" t="n">
        <v>95.0</v>
      </c>
    </row>
    <row r="87" spans="2:6" ht="24" customHeight="1" x14ac:dyDescent="0.25">
      <c r="B87" s="109">
        <v>600</v>
      </c>
      <c r="C87" s="85" t="str">
        <f>C86&amp;".1"</f>
        <v>17.1.1</v>
      </c>
      <c r="D87" s="113" t="s">
        <v>509</v>
      </c>
      <c r="E87" s="94" t="s">
        <v>510</v>
      </c>
      <c r="F87" s="111" t="n">
        <v>47.0</v>
      </c>
    </row>
    <row r="88" spans="2:6" ht="24" customHeight="1" x14ac:dyDescent="0.25">
      <c r="B88" s="109">
        <v>610</v>
      </c>
      <c r="C88" s="85" t="str">
        <f>C86&amp;".2"</f>
        <v>17.1.2</v>
      </c>
      <c r="D88" s="113" t="s">
        <v>430</v>
      </c>
      <c r="E88" s="94" t="s">
        <v>469</v>
      </c>
      <c r="F88" s="111" t="n">
        <v>48.0</v>
      </c>
    </row>
    <row r="89" spans="2:6" ht="24" customHeight="1" x14ac:dyDescent="0.25">
      <c r="B89" s="109">
        <v>620</v>
      </c>
      <c r="C89" s="85" t="str">
        <f>C85&amp;".2"</f>
        <v>17.2</v>
      </c>
      <c r="D89" s="112" t="s">
        <v>511</v>
      </c>
      <c r="E89" s="94" t="s">
        <v>471</v>
      </c>
      <c r="F89" s="242" t="n">
        <v>99.0</v>
      </c>
    </row>
    <row r="90" spans="2:6" ht="24" customHeight="1" x14ac:dyDescent="0.25">
      <c r="B90" s="109">
        <v>630</v>
      </c>
      <c r="C90" s="85" t="str">
        <f>C89&amp;".1"</f>
        <v>17.2.1</v>
      </c>
      <c r="D90" s="113" t="s">
        <v>512</v>
      </c>
      <c r="E90" s="94" t="s">
        <v>471</v>
      </c>
      <c r="F90" s="97" t="n">
        <v>49.0</v>
      </c>
    </row>
    <row r="91" spans="2:6" ht="24" customHeight="1" x14ac:dyDescent="0.25">
      <c r="B91" s="109">
        <v>640</v>
      </c>
      <c r="C91" s="85" t="str">
        <f>C89&amp;".2"</f>
        <v>17.2.2</v>
      </c>
      <c r="D91" s="113" t="s">
        <v>435</v>
      </c>
      <c r="E91" s="94" t="s">
        <v>473</v>
      </c>
      <c r="F91" s="97" t="n">
        <v>50.0</v>
      </c>
    </row>
    <row r="92" spans="2:6" ht="24" customHeight="1" x14ac:dyDescent="0.25">
      <c r="B92" s="114" t="s">
        <v>513</v>
      </c>
      <c r="C92" s="85" t="str">
        <f>C85&amp;".3"</f>
        <v>17.3</v>
      </c>
      <c r="D92" s="112" t="s">
        <v>514</v>
      </c>
      <c r="E92" s="116" t="s">
        <v>476</v>
      </c>
      <c r="F92" s="242" t="n">
        <v>103.0</v>
      </c>
    </row>
    <row r="93" spans="2:6" ht="24" customHeight="1" x14ac:dyDescent="0.25">
      <c r="B93" s="114" t="s">
        <v>515</v>
      </c>
      <c r="C93" s="85" t="str">
        <f>C92&amp;".1"</f>
        <v>17.3.1</v>
      </c>
      <c r="D93" s="113" t="s">
        <v>516</v>
      </c>
      <c r="E93" s="116" t="s">
        <v>476</v>
      </c>
      <c r="F93" s="97" t="n">
        <v>51.0</v>
      </c>
    </row>
    <row r="94" spans="2:6" ht="24" customHeight="1" x14ac:dyDescent="0.25">
      <c r="B94" s="114" t="s">
        <v>517</v>
      </c>
      <c r="C94" s="85" t="str">
        <f>C92&amp;".2"</f>
        <v>17.3.2</v>
      </c>
      <c r="D94" s="113" t="s">
        <v>443</v>
      </c>
      <c r="E94" s="116" t="s">
        <v>480</v>
      </c>
      <c r="F94" s="105" t="n">
        <v>52.0</v>
      </c>
    </row>
    <row r="95" spans="2:6" ht="24" customHeight="1" x14ac:dyDescent="0.25">
      <c r="B95" s="77" t="s">
        <v>518</v>
      </c>
      <c r="C95" s="78"/>
      <c r="D95" s="78"/>
      <c r="E95" s="78"/>
      <c r="F95" s="79"/>
    </row>
    <row r="96" spans="2:6" ht="24" customHeight="1" x14ac:dyDescent="0.25">
      <c r="B96" s="106">
        <v>650</v>
      </c>
      <c r="C96" s="107">
        <v>18</v>
      </c>
      <c r="D96" s="104" t="s">
        <v>519</v>
      </c>
      <c r="E96" s="87" t="s">
        <v>520</v>
      </c>
      <c r="F96" s="115" t="n">
        <v>53.0</v>
      </c>
    </row>
    <row r="97" spans="2:6" ht="24" customHeight="1" x14ac:dyDescent="0.25">
      <c r="B97" s="106">
        <v>660</v>
      </c>
      <c r="C97" s="107">
        <v>19</v>
      </c>
      <c r="D97" s="104" t="s">
        <v>521</v>
      </c>
      <c r="E97" s="87" t="s">
        <v>522</v>
      </c>
      <c r="F97" s="97" t="n">
        <v>54.0</v>
      </c>
    </row>
    <row r="98" spans="2:6" ht="24" customHeight="1" x14ac:dyDescent="0.25">
      <c r="B98" s="106">
        <v>670</v>
      </c>
      <c r="C98" s="107">
        <v>20</v>
      </c>
      <c r="D98" s="104" t="s">
        <v>523</v>
      </c>
      <c r="E98" s="87" t="s">
        <v>524</v>
      </c>
      <c r="F98" s="105" t="n">
        <v>55.0</v>
      </c>
    </row>
    <row r="99" spans="2:6" ht="24" customHeight="1" x14ac:dyDescent="0.25">
      <c r="B99" s="77" t="s">
        <v>525</v>
      </c>
      <c r="C99" s="78"/>
      <c r="D99" s="78"/>
      <c r="E99" s="78"/>
      <c r="F99" s="79"/>
    </row>
    <row r="100" spans="2:6" ht="39.950000000000003" customHeight="1" x14ac:dyDescent="0.25">
      <c r="B100" s="106">
        <v>680</v>
      </c>
      <c r="C100" s="107">
        <v>21</v>
      </c>
      <c r="D100" s="104" t="s">
        <v>526</v>
      </c>
      <c r="E100" s="87" t="s">
        <v>527</v>
      </c>
      <c r="F100" s="115" t="n">
        <v>56.0</v>
      </c>
    </row>
    <row r="101" spans="2:6" ht="39.950000000000003" customHeight="1" x14ac:dyDescent="0.25">
      <c r="B101" s="106">
        <v>690</v>
      </c>
      <c r="C101" s="107">
        <v>22</v>
      </c>
      <c r="D101" s="104" t="s">
        <v>528</v>
      </c>
      <c r="E101" s="87" t="s">
        <v>527</v>
      </c>
      <c r="F101" s="97" t="n">
        <v>57.0</v>
      </c>
    </row>
    <row r="102" spans="2:6" ht="39.950000000000003" customHeight="1" x14ac:dyDescent="0.25">
      <c r="B102" s="106">
        <v>700</v>
      </c>
      <c r="C102" s="107">
        <v>23</v>
      </c>
      <c r="D102" s="104" t="s">
        <v>529</v>
      </c>
      <c r="E102" s="87" t="s">
        <v>527</v>
      </c>
      <c r="F102" s="97" t="n">
        <v>58.0</v>
      </c>
    </row>
    <row r="103" spans="2:6" ht="39.950000000000003" customHeight="1" x14ac:dyDescent="0.25">
      <c r="B103" s="106">
        <v>710</v>
      </c>
      <c r="C103" s="107">
        <v>24</v>
      </c>
      <c r="D103" s="104" t="s">
        <v>530</v>
      </c>
      <c r="E103" s="87" t="s">
        <v>527</v>
      </c>
      <c r="F103" s="97" t="n">
        <v>59.0</v>
      </c>
    </row>
    <row r="104" spans="2:6" ht="39.950000000000003" customHeight="1" x14ac:dyDescent="0.25">
      <c r="B104" s="106">
        <v>720</v>
      </c>
      <c r="C104" s="107">
        <v>25</v>
      </c>
      <c r="D104" s="104" t="s">
        <v>531</v>
      </c>
      <c r="E104" s="87" t="s">
        <v>527</v>
      </c>
      <c r="F104" s="97" t="n">
        <v>60.0</v>
      </c>
    </row>
    <row r="105" spans="2:6" ht="39.950000000000003" customHeight="1" x14ac:dyDescent="0.25">
      <c r="B105" s="106">
        <v>730</v>
      </c>
      <c r="C105" s="107">
        <v>26</v>
      </c>
      <c r="D105" s="104" t="s">
        <v>532</v>
      </c>
      <c r="E105" s="87" t="s">
        <v>527</v>
      </c>
      <c r="F105" s="105" t="n">
        <v>61.0</v>
      </c>
    </row>
    <row r="106" spans="2:6" ht="24" customHeight="1" x14ac:dyDescent="0.25">
      <c r="B106" s="77" t="s">
        <v>533</v>
      </c>
      <c r="C106" s="78"/>
      <c r="D106" s="78"/>
      <c r="E106" s="78"/>
      <c r="F106" s="79"/>
    </row>
    <row r="107" spans="2:6" ht="24" customHeight="1" x14ac:dyDescent="0.25">
      <c r="B107" s="109">
        <v>740</v>
      </c>
      <c r="C107" s="85">
        <v>27</v>
      </c>
      <c r="D107" s="104" t="s">
        <v>534</v>
      </c>
      <c r="E107" s="87" t="s">
        <v>535</v>
      </c>
      <c r="F107" s="250" t="n">
        <v>62000.0</v>
      </c>
    </row>
    <row r="108" spans="2:6" ht="24" customHeight="1" x14ac:dyDescent="0.25">
      <c r="B108" s="114">
        <v>750</v>
      </c>
      <c r="C108" s="118"/>
      <c r="D108" s="104" t="s">
        <v>536</v>
      </c>
      <c r="E108" s="87" t="s">
        <v>537</v>
      </c>
      <c r="F108" s="251" t="n">
        <v>63000.0</v>
      </c>
    </row>
    <row r="109" spans="2:6" ht="24" customHeight="1" x14ac:dyDescent="0.25">
      <c r="B109" s="114">
        <v>760</v>
      </c>
      <c r="C109" s="118"/>
      <c r="D109" s="104" t="s">
        <v>538</v>
      </c>
      <c r="E109" s="87" t="s">
        <v>539</v>
      </c>
      <c r="F109" s="251" t="n">
        <v>64000.0</v>
      </c>
    </row>
    <row r="110" spans="2:6" ht="24" customHeight="1" x14ac:dyDescent="0.25">
      <c r="B110" s="114">
        <v>770</v>
      </c>
      <c r="C110" s="118"/>
      <c r="D110" s="104" t="s">
        <v>540</v>
      </c>
      <c r="E110" s="87" t="s">
        <v>541</v>
      </c>
      <c r="F110" s="251" t="n">
        <v>65000.0</v>
      </c>
    </row>
    <row r="111" spans="2:6" ht="24" customHeight="1" x14ac:dyDescent="0.25">
      <c r="B111" s="114">
        <v>780</v>
      </c>
      <c r="C111" s="85"/>
      <c r="D111" s="104" t="s">
        <v>542</v>
      </c>
      <c r="E111" s="87" t="s">
        <v>543</v>
      </c>
      <c r="F111" s="251" t="n">
        <v>66000.0</v>
      </c>
    </row>
    <row r="112" spans="2:6" ht="24" customHeight="1" x14ac:dyDescent="0.25">
      <c r="B112" s="114">
        <v>790</v>
      </c>
      <c r="C112" s="100"/>
      <c r="D112" s="119" t="s">
        <v>544</v>
      </c>
      <c r="E112" s="87" t="s">
        <v>545</v>
      </c>
      <c r="F112" s="252" t="n">
        <v>67000.0</v>
      </c>
    </row>
    <row r="113" spans="2:6" ht="24" customHeight="1" x14ac:dyDescent="0.25">
      <c r="B113" s="114">
        <v>800</v>
      </c>
      <c r="C113" s="120"/>
      <c r="D113" s="119" t="s">
        <v>546</v>
      </c>
      <c r="E113" s="87" t="s">
        <v>545</v>
      </c>
      <c r="F113" s="252" t="n">
        <v>68000.0</v>
      </c>
    </row>
    <row r="114" spans="2:6" ht="24" customHeight="1" x14ac:dyDescent="0.25">
      <c r="B114" s="114">
        <v>810</v>
      </c>
      <c r="C114" s="120"/>
      <c r="D114" s="119" t="s">
        <v>547</v>
      </c>
      <c r="E114" s="87" t="s">
        <v>545</v>
      </c>
      <c r="F114" s="253" t="n">
        <v>69000.0</v>
      </c>
    </row>
    <row r="115" spans="2:6" ht="24" customHeight="1" x14ac:dyDescent="0.25">
      <c r="B115" s="77" t="s">
        <v>548</v>
      </c>
      <c r="C115" s="78"/>
      <c r="D115" s="78"/>
      <c r="E115" s="78"/>
      <c r="F115" s="254"/>
    </row>
    <row r="116" spans="2:6" ht="24" customHeight="1" x14ac:dyDescent="0.25">
      <c r="B116" s="109">
        <v>820</v>
      </c>
      <c r="C116" s="85">
        <v>28</v>
      </c>
      <c r="D116" s="104" t="s">
        <v>549</v>
      </c>
      <c r="E116" s="87" t="s">
        <v>550</v>
      </c>
      <c r="F116" s="255" t="n">
        <v>70.0</v>
      </c>
    </row>
    <row r="117" spans="2:6" ht="24" customHeight="1" x14ac:dyDescent="0.25">
      <c r="B117" s="77" t="s">
        <v>551</v>
      </c>
      <c r="C117" s="78"/>
      <c r="D117" s="78"/>
      <c r="E117" s="78"/>
      <c r="F117" s="254"/>
    </row>
    <row r="118" spans="2:6" ht="24" customHeight="1" x14ac:dyDescent="0.25">
      <c r="B118" s="109">
        <v>830</v>
      </c>
      <c r="C118" s="85">
        <v>29</v>
      </c>
      <c r="D118" s="104" t="s">
        <v>552</v>
      </c>
      <c r="E118" s="87" t="s">
        <v>553</v>
      </c>
      <c r="F118" s="250" t="n">
        <v>71.0</v>
      </c>
    </row>
    <row r="119" spans="2:6" ht="24" customHeight="1" x14ac:dyDescent="0.25">
      <c r="B119" s="114">
        <v>840</v>
      </c>
      <c r="C119" s="85">
        <v>30</v>
      </c>
      <c r="D119" s="104" t="s">
        <v>554</v>
      </c>
      <c r="E119" s="121" t="s">
        <v>555</v>
      </c>
      <c r="F119" s="256" t="n">
        <v>72.0</v>
      </c>
    </row>
    <row r="120" spans="2:6" ht="24" customHeight="1" x14ac:dyDescent="0.25">
      <c r="B120" s="77" t="s">
        <v>556</v>
      </c>
      <c r="C120" s="78"/>
      <c r="D120" s="78"/>
      <c r="E120" s="78"/>
      <c r="F120" s="254"/>
    </row>
    <row r="121" spans="2:6" ht="24" customHeight="1" x14ac:dyDescent="0.25">
      <c r="B121" s="109">
        <v>850</v>
      </c>
      <c r="C121" s="100">
        <v>31</v>
      </c>
      <c r="D121" s="119" t="s">
        <v>557</v>
      </c>
      <c r="E121" s="87"/>
      <c r="F121" s="250" t="n">
        <v>73.0</v>
      </c>
    </row>
    <row r="122" spans="2:6" ht="24" customHeight="1" thickBot="1" x14ac:dyDescent="0.3">
      <c r="B122" s="122">
        <v>860</v>
      </c>
      <c r="C122" s="123">
        <v>32</v>
      </c>
      <c r="D122" s="124" t="s">
        <v>558</v>
      </c>
      <c r="E122" s="125"/>
      <c r="F122" s="257" t="n">
        <v>74.0</v>
      </c>
    </row>
  </sheetData>
  <mergeCells count="1">
    <mergeCell ref="B2:F2"/>
  </mergeCells>
  <conditionalFormatting sqref="F39:F40 F42:F43 F49:F53 F59:F63 F70:F74 F80:F84 F96:F98 F90:F94 F100:F105 F17:F27 F107:F114">
    <cfRule type="cellIs" dxfId="1" priority="2" stopIfTrue="1" operator="lessThan">
      <formula>0</formula>
    </cfRule>
  </conditionalFormatting>
  <conditionalFormatting sqref="F116">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scale="46" fitToHeight="2" orientation="portrait" r:id="rId1"/>
  <rowBreaks count="1" manualBreakCount="1">
    <brk id="63" min="1"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pageSetUpPr fitToPage="1"/>
  </sheetPr>
  <dimension ref="A1:U63"/>
  <sheetViews>
    <sheetView showGridLines="0" zoomScale="70" zoomScaleNormal="70" zoomScaleSheetLayoutView="50" workbookViewId="0">
      <pane xSplit="2" ySplit="6" topLeftCell="K7" activePane="bottomRight" state="frozen"/>
      <selection pane="topRight" activeCell="C1" sqref="C1"/>
      <selection pane="bottomLeft" activeCell="A7" sqref="A7"/>
      <selection pane="bottomRight" activeCell="L3" sqref="L3"/>
    </sheetView>
  </sheetViews>
  <sheetFormatPr defaultColWidth="11.42578125" defaultRowHeight="14.25" x14ac:dyDescent="0.2"/>
  <cols>
    <col min="1" max="1" customWidth="true" style="127" width="1.7109375" collapsed="false"/>
    <col min="2" max="2" customWidth="true" style="127" width="8.7109375" collapsed="false"/>
    <col min="3" max="3" customWidth="true" style="127" width="11.85546875" collapsed="false"/>
    <col min="4" max="4" customWidth="true" style="128" width="77.42578125" collapsed="false"/>
    <col min="5" max="5" customWidth="true" hidden="true" style="128" width="21.140625" collapsed="false"/>
    <col min="6" max="6" customWidth="true" style="128" width="32.7109375" collapsed="false"/>
    <col min="7" max="7" customWidth="true" style="129" width="32.7109375" collapsed="false"/>
    <col min="8" max="9" customWidth="true" style="128" width="32.7109375" collapsed="false"/>
    <col min="10" max="10" customWidth="true" style="128" width="19.5703125" collapsed="false"/>
    <col min="11" max="11" customWidth="true" style="128" width="44.140625" collapsed="false"/>
    <col min="12" max="12" customWidth="true" style="128" width="76.85546875" collapsed="false"/>
    <col min="13" max="13" customWidth="true" style="128" width="27.7109375" collapsed="false"/>
    <col min="14" max="14" customWidth="true" style="128" width="37.0" collapsed="false"/>
    <col min="15" max="15" customWidth="true" style="128" width="17.28515625" collapsed="false"/>
    <col min="16" max="16" customWidth="true" style="128" width="14.7109375" collapsed="false"/>
    <col min="17" max="17" customWidth="true" style="128" width="53.85546875" collapsed="false"/>
    <col min="18" max="18" customWidth="true" style="128" width="15.85546875" collapsed="false"/>
    <col min="19" max="19" customWidth="true" style="128" width="16.140625" collapsed="false"/>
    <col min="20" max="20" customWidth="true" style="128" width="15.0" collapsed="false"/>
    <col min="21" max="21" customWidth="true" style="128" width="13.42578125" collapsed="false"/>
    <col min="22" max="16384" style="128" width="11.42578125" collapsed="false"/>
  </cols>
  <sheetData>
    <row r="1" spans="1:21" ht="8.25" customHeight="1" thickBot="1" x14ac:dyDescent="0.25">
      <c r="L1" s="130"/>
    </row>
    <row r="2" spans="1:21" ht="26.25" customHeight="1" thickBot="1" x14ac:dyDescent="0.25">
      <c r="A2" s="127" t="s">
        <v>559</v>
      </c>
      <c r="B2" s="291" t="s">
        <v>560</v>
      </c>
      <c r="C2" s="292"/>
      <c r="D2" s="292"/>
      <c r="E2" s="292"/>
      <c r="F2" s="292"/>
      <c r="G2" s="292"/>
      <c r="H2" s="292"/>
      <c r="I2" s="292"/>
      <c r="J2" s="292"/>
      <c r="K2" s="293"/>
      <c r="L2" s="128" t="n">
        <v>1.0</v>
      </c>
    </row>
    <row r="3" spans="1:21" s="132" customFormat="1" ht="7.5" customHeight="1" thickBot="1" x14ac:dyDescent="0.25">
      <c r="A3" s="131"/>
      <c r="B3" s="34"/>
      <c r="C3" s="34"/>
      <c r="D3" s="34"/>
      <c r="E3" s="34"/>
      <c r="F3" s="34"/>
      <c r="G3" s="34"/>
      <c r="H3" s="34"/>
      <c r="I3" s="34"/>
      <c r="J3" s="34"/>
      <c r="K3" s="34"/>
    </row>
    <row r="4" spans="1:21" ht="34.5" customHeight="1" x14ac:dyDescent="0.2">
      <c r="B4" s="294"/>
      <c r="C4" s="295"/>
      <c r="D4" s="295"/>
      <c r="E4" s="298" t="s">
        <v>375</v>
      </c>
      <c r="F4" s="298" t="s">
        <v>561</v>
      </c>
      <c r="G4" s="298" t="s">
        <v>562</v>
      </c>
      <c r="H4" s="298" t="s">
        <v>563</v>
      </c>
      <c r="I4" s="298" t="s">
        <v>564</v>
      </c>
      <c r="J4" s="298" t="s">
        <v>565</v>
      </c>
      <c r="K4" s="300"/>
      <c r="L4" s="133"/>
      <c r="M4" s="134"/>
      <c r="N4" s="134"/>
      <c r="O4" s="134"/>
      <c r="P4" s="134"/>
      <c r="Q4" s="134"/>
      <c r="R4" s="134"/>
      <c r="S4" s="134"/>
      <c r="T4" s="134"/>
      <c r="U4" s="134"/>
    </row>
    <row r="5" spans="1:21" ht="34.5" customHeight="1" x14ac:dyDescent="0.2">
      <c r="B5" s="296"/>
      <c r="C5" s="297"/>
      <c r="D5" s="297"/>
      <c r="E5" s="299"/>
      <c r="F5" s="299"/>
      <c r="G5" s="299"/>
      <c r="H5" s="299"/>
      <c r="I5" s="299"/>
      <c r="J5" s="135" t="s">
        <v>566</v>
      </c>
      <c r="K5" s="136" t="s">
        <v>567</v>
      </c>
      <c r="L5" s="133"/>
      <c r="M5" s="134"/>
      <c r="N5" s="134"/>
      <c r="O5" s="134"/>
      <c r="P5" s="134"/>
      <c r="Q5" s="134"/>
      <c r="R5" s="134"/>
      <c r="S5" s="134"/>
      <c r="T5" s="134"/>
      <c r="U5" s="134"/>
    </row>
    <row r="6" spans="1:21" ht="24" customHeight="1" x14ac:dyDescent="0.2">
      <c r="B6" s="137" t="s">
        <v>7</v>
      </c>
      <c r="C6" s="138" t="s">
        <v>29</v>
      </c>
      <c r="D6" s="138" t="s">
        <v>30</v>
      </c>
      <c r="E6" s="299"/>
      <c r="F6" s="139" t="s">
        <v>0</v>
      </c>
      <c r="G6" s="139" t="s">
        <v>1</v>
      </c>
      <c r="H6" s="139" t="s">
        <v>2</v>
      </c>
      <c r="I6" s="139" t="s">
        <v>3</v>
      </c>
      <c r="J6" s="139" t="s">
        <v>4</v>
      </c>
      <c r="K6" s="140" t="s">
        <v>5</v>
      </c>
      <c r="L6" s="133"/>
      <c r="M6" s="134"/>
      <c r="N6" s="134"/>
      <c r="O6" s="134"/>
      <c r="P6" s="134"/>
      <c r="Q6" s="134"/>
      <c r="R6" s="134"/>
      <c r="S6" s="134"/>
      <c r="T6" s="134"/>
      <c r="U6" s="134"/>
    </row>
    <row r="7" spans="1:21" ht="39.950000000000003" customHeight="1" x14ac:dyDescent="0.2">
      <c r="B7" s="141" t="s">
        <v>0</v>
      </c>
      <c r="C7" s="142" t="s">
        <v>211</v>
      </c>
      <c r="D7" s="143" t="s">
        <v>568</v>
      </c>
      <c r="E7" s="144"/>
      <c r="F7" s="244" t="n">
        <v>14767.3</v>
      </c>
      <c r="G7" s="245" t="n">
        <v>13474.0</v>
      </c>
      <c r="H7" s="245" t="n">
        <v>1032258.35</v>
      </c>
      <c r="I7" s="145" t="n">
        <v>1031729.8</v>
      </c>
      <c r="J7" s="146"/>
      <c r="K7" s="147" t="n">
        <v>45.0</v>
      </c>
      <c r="L7" s="20"/>
      <c r="M7" s="134"/>
      <c r="N7" s="134"/>
      <c r="O7" s="134"/>
      <c r="P7" s="134"/>
      <c r="Q7" s="134"/>
      <c r="R7" s="134"/>
      <c r="S7" s="134"/>
      <c r="T7" s="134"/>
      <c r="U7" s="134"/>
    </row>
    <row r="8" spans="1:21" ht="39.950000000000003" customHeight="1" x14ac:dyDescent="0.2">
      <c r="B8" s="148" t="s">
        <v>1</v>
      </c>
      <c r="C8" s="149" t="s">
        <v>34</v>
      </c>
      <c r="D8" s="150" t="s">
        <v>569</v>
      </c>
      <c r="E8" s="151"/>
      <c r="F8" s="152" t="n">
        <v>128.0</v>
      </c>
      <c r="G8" s="153" t="n">
        <v>515.0</v>
      </c>
      <c r="H8" s="153" t="n">
        <v>537.0</v>
      </c>
      <c r="I8" s="154"/>
      <c r="J8" s="154"/>
      <c r="K8" s="154"/>
      <c r="L8" s="156"/>
      <c r="M8" s="134"/>
      <c r="N8" s="134"/>
      <c r="O8" s="134"/>
      <c r="P8" s="134"/>
      <c r="Q8" s="134"/>
      <c r="R8" s="134"/>
      <c r="S8" s="134"/>
      <c r="T8" s="134"/>
      <c r="U8" s="134"/>
    </row>
    <row r="9" spans="1:21" ht="39.950000000000003" customHeight="1" x14ac:dyDescent="0.2">
      <c r="B9" s="148" t="s">
        <v>2</v>
      </c>
      <c r="C9" s="149" t="s">
        <v>218</v>
      </c>
      <c r="D9" s="157" t="s">
        <v>570</v>
      </c>
      <c r="E9" s="158" t="s">
        <v>571</v>
      </c>
      <c r="F9" s="246" t="n">
        <v>7.0</v>
      </c>
      <c r="G9" s="247" t="n">
        <v>9.0</v>
      </c>
      <c r="H9" s="247" t="n">
        <v>11.0</v>
      </c>
      <c r="I9" s="154"/>
      <c r="J9" s="154"/>
      <c r="K9" s="154"/>
      <c r="L9" s="133"/>
      <c r="M9" s="134"/>
      <c r="N9" s="134"/>
      <c r="O9" s="134"/>
      <c r="P9" s="134"/>
      <c r="Q9" s="134"/>
      <c r="R9" s="134"/>
      <c r="S9" s="134"/>
      <c r="T9" s="134"/>
      <c r="U9" s="134"/>
    </row>
    <row r="10" spans="1:21" ht="39.950000000000003" customHeight="1" x14ac:dyDescent="0.2">
      <c r="B10" s="148" t="s">
        <v>3</v>
      </c>
      <c r="C10" s="149" t="s">
        <v>220</v>
      </c>
      <c r="D10" s="159" t="s">
        <v>572</v>
      </c>
      <c r="E10" s="158" t="s">
        <v>573</v>
      </c>
      <c r="F10" s="152" t="n">
        <v>2.0</v>
      </c>
      <c r="G10" s="153" t="n">
        <v>3.0</v>
      </c>
      <c r="H10" s="153" t="n">
        <v>4.0</v>
      </c>
      <c r="I10" s="154"/>
      <c r="J10" s="154"/>
      <c r="K10" s="154"/>
      <c r="L10" s="133"/>
      <c r="M10" s="134"/>
      <c r="N10" s="134"/>
      <c r="O10" s="134"/>
      <c r="P10" s="134"/>
      <c r="Q10" s="134"/>
      <c r="R10" s="134"/>
      <c r="S10" s="134"/>
      <c r="T10" s="134"/>
      <c r="U10" s="134"/>
    </row>
    <row r="11" spans="1:21" ht="45" customHeight="1" x14ac:dyDescent="0.2">
      <c r="B11" s="148" t="s">
        <v>4</v>
      </c>
      <c r="C11" s="149" t="s">
        <v>255</v>
      </c>
      <c r="D11" s="159" t="s">
        <v>574</v>
      </c>
      <c r="E11" s="158" t="s">
        <v>575</v>
      </c>
      <c r="F11" s="152" t="n">
        <v>5.0</v>
      </c>
      <c r="G11" s="153" t="n">
        <v>6.0</v>
      </c>
      <c r="H11" s="153" t="n">
        <v>7.0</v>
      </c>
      <c r="I11" s="154"/>
      <c r="J11" s="154"/>
      <c r="K11" s="154"/>
      <c r="L11" s="133"/>
      <c r="M11" s="134"/>
      <c r="N11" s="134"/>
      <c r="O11" s="134"/>
      <c r="P11" s="134"/>
      <c r="Q11" s="134"/>
      <c r="R11" s="134"/>
      <c r="S11" s="134"/>
      <c r="T11" s="134"/>
      <c r="U11" s="134"/>
    </row>
    <row r="12" spans="1:21" ht="39.950000000000003" customHeight="1" x14ac:dyDescent="0.2">
      <c r="B12" s="148" t="s">
        <v>5</v>
      </c>
      <c r="C12" s="149" t="s">
        <v>259</v>
      </c>
      <c r="D12" s="157" t="s">
        <v>576</v>
      </c>
      <c r="E12" s="158"/>
      <c r="F12" s="171" t="n">
        <v>121.0</v>
      </c>
      <c r="G12" s="168" t="n">
        <v>506.0</v>
      </c>
      <c r="H12" s="168" t="n">
        <v>526.0</v>
      </c>
      <c r="I12" s="154"/>
      <c r="J12" s="154"/>
      <c r="K12" s="154"/>
      <c r="L12" s="20"/>
      <c r="M12" s="134"/>
      <c r="N12" s="134"/>
      <c r="O12" s="134"/>
      <c r="P12" s="134"/>
      <c r="Q12" s="134"/>
      <c r="R12" s="134"/>
      <c r="S12" s="134"/>
      <c r="T12" s="134"/>
      <c r="U12" s="134"/>
    </row>
    <row r="13" spans="1:21" ht="39.950000000000003" customHeight="1" x14ac:dyDescent="0.2">
      <c r="B13" s="148" t="s">
        <v>6</v>
      </c>
      <c r="C13" s="149" t="s">
        <v>299</v>
      </c>
      <c r="D13" s="150" t="s">
        <v>577</v>
      </c>
      <c r="E13" s="158"/>
      <c r="F13" s="226" t="n">
        <v>-13.45</v>
      </c>
      <c r="G13" s="227" t="n">
        <v>-7.8</v>
      </c>
      <c r="H13" s="227" t="n">
        <v>-8.45</v>
      </c>
      <c r="I13" s="154"/>
      <c r="J13" s="154"/>
      <c r="K13" s="154"/>
      <c r="L13" s="156"/>
      <c r="M13" s="134"/>
      <c r="N13" s="134"/>
      <c r="O13" s="134"/>
      <c r="P13" s="134"/>
      <c r="Q13" s="134"/>
      <c r="R13" s="134"/>
      <c r="S13" s="134"/>
      <c r="T13" s="134"/>
      <c r="U13" s="134"/>
    </row>
    <row r="14" spans="1:21" ht="39.950000000000003" customHeight="1" x14ac:dyDescent="0.2">
      <c r="B14" s="148" t="s">
        <v>8</v>
      </c>
      <c r="C14" s="149" t="s">
        <v>301</v>
      </c>
      <c r="D14" s="157" t="s">
        <v>578</v>
      </c>
      <c r="E14" s="158" t="s">
        <v>579</v>
      </c>
      <c r="F14" s="152" t="n">
        <v>-6.3</v>
      </c>
      <c r="G14" s="154"/>
      <c r="H14" s="154"/>
      <c r="I14" s="154"/>
      <c r="J14" s="153" t="n">
        <v>30.0</v>
      </c>
      <c r="K14" s="160" t="n">
        <v>9.0</v>
      </c>
      <c r="L14" s="161"/>
      <c r="M14" s="134"/>
      <c r="N14" s="134"/>
      <c r="O14" s="134"/>
      <c r="P14" s="134"/>
      <c r="Q14" s="134"/>
      <c r="R14" s="134"/>
      <c r="S14" s="134"/>
      <c r="T14" s="134"/>
      <c r="U14" s="134"/>
    </row>
    <row r="15" spans="1:21" ht="39.950000000000003" customHeight="1" x14ac:dyDescent="0.2">
      <c r="B15" s="148" t="s">
        <v>9</v>
      </c>
      <c r="C15" s="149" t="s">
        <v>303</v>
      </c>
      <c r="D15" s="157" t="s">
        <v>580</v>
      </c>
      <c r="E15" s="162" t="s">
        <v>581</v>
      </c>
      <c r="F15" s="152" t="n">
        <v>-7.15</v>
      </c>
      <c r="G15" s="154"/>
      <c r="H15" s="154"/>
      <c r="I15" s="154"/>
      <c r="J15" s="153" t="n">
        <v>35.0</v>
      </c>
      <c r="K15" s="160" t="n">
        <v>11.0</v>
      </c>
      <c r="L15" s="133"/>
      <c r="M15" s="134"/>
      <c r="N15" s="134"/>
      <c r="O15" s="134"/>
      <c r="P15" s="134"/>
      <c r="Q15" s="134"/>
      <c r="R15" s="134"/>
      <c r="S15" s="134"/>
      <c r="T15" s="134"/>
      <c r="U15" s="134"/>
    </row>
    <row r="16" spans="1:21" ht="39.950000000000003" customHeight="1" x14ac:dyDescent="0.2">
      <c r="B16" s="163" t="s">
        <v>45</v>
      </c>
      <c r="C16" s="164" t="s">
        <v>582</v>
      </c>
      <c r="D16" s="165" t="s">
        <v>583</v>
      </c>
      <c r="E16" s="162" t="s">
        <v>584</v>
      </c>
      <c r="F16" s="154"/>
      <c r="G16" s="153" t="n">
        <v>-7.8</v>
      </c>
      <c r="H16" s="154"/>
      <c r="I16" s="154"/>
      <c r="J16" s="153" t="n">
        <v>35.0</v>
      </c>
      <c r="K16" s="160" t="n">
        <v>12.0</v>
      </c>
      <c r="L16" s="133"/>
      <c r="M16" s="134"/>
      <c r="N16" s="134"/>
      <c r="O16" s="134"/>
      <c r="P16" s="134"/>
      <c r="Q16" s="134"/>
      <c r="R16" s="134"/>
      <c r="S16" s="134"/>
      <c r="T16" s="134"/>
      <c r="U16" s="134"/>
    </row>
    <row r="17" spans="2:21" ht="39.950000000000003" customHeight="1" x14ac:dyDescent="0.2">
      <c r="B17" s="163" t="s">
        <v>47</v>
      </c>
      <c r="C17" s="164" t="s">
        <v>585</v>
      </c>
      <c r="D17" s="165" t="s">
        <v>586</v>
      </c>
      <c r="E17" s="162" t="s">
        <v>587</v>
      </c>
      <c r="F17" s="154"/>
      <c r="G17" s="154"/>
      <c r="H17" s="153" t="n">
        <v>-8.45</v>
      </c>
      <c r="I17" s="154"/>
      <c r="J17" s="153" t="n">
        <v>35.0</v>
      </c>
      <c r="K17" s="160" t="n">
        <v>13.0</v>
      </c>
      <c r="L17" s="133"/>
      <c r="M17" s="134"/>
      <c r="N17" s="134"/>
      <c r="O17" s="134"/>
      <c r="P17" s="134"/>
      <c r="Q17" s="134"/>
      <c r="R17" s="134"/>
      <c r="S17" s="134"/>
      <c r="T17" s="134"/>
      <c r="U17" s="134"/>
    </row>
    <row r="18" spans="2:21" ht="39.950000000000003" customHeight="1" x14ac:dyDescent="0.2">
      <c r="B18" s="148" t="s">
        <v>10</v>
      </c>
      <c r="C18" s="149" t="s">
        <v>305</v>
      </c>
      <c r="D18" s="150" t="s">
        <v>588</v>
      </c>
      <c r="E18" s="167"/>
      <c r="F18" s="226" t="n">
        <v>14652.75</v>
      </c>
      <c r="G18" s="227" t="n">
        <v>12966.8</v>
      </c>
      <c r="H18" s="227" t="n">
        <v>1031729.8</v>
      </c>
      <c r="I18" s="168" t="n">
        <v>3106.5</v>
      </c>
      <c r="J18" s="154"/>
      <c r="K18" s="155"/>
      <c r="L18" s="20"/>
      <c r="M18" s="134"/>
      <c r="N18" s="134"/>
      <c r="O18" s="134"/>
      <c r="P18" s="134"/>
      <c r="Q18" s="134"/>
      <c r="R18" s="134"/>
      <c r="S18" s="134"/>
      <c r="T18" s="134"/>
      <c r="U18" s="134"/>
    </row>
    <row r="19" spans="2:21" ht="39.950000000000003" customHeight="1" x14ac:dyDescent="0.2">
      <c r="B19" s="148" t="s">
        <v>11</v>
      </c>
      <c r="C19" s="149" t="s">
        <v>307</v>
      </c>
      <c r="D19" s="157" t="s">
        <v>589</v>
      </c>
      <c r="E19" s="158"/>
      <c r="F19" s="226" t="n">
        <v>105.15</v>
      </c>
      <c r="G19" s="154"/>
      <c r="H19" s="154"/>
      <c r="I19" s="154"/>
      <c r="J19" s="154"/>
      <c r="K19" s="154"/>
      <c r="L19" s="134"/>
      <c r="M19" s="134"/>
      <c r="N19" s="134"/>
      <c r="O19" s="134"/>
      <c r="P19" s="134"/>
      <c r="Q19" s="134"/>
      <c r="R19" s="134"/>
      <c r="S19" s="134"/>
      <c r="T19" s="134"/>
    </row>
    <row r="20" spans="2:21" ht="33.75" customHeight="1" x14ac:dyDescent="0.2">
      <c r="B20" s="148" t="s">
        <v>12</v>
      </c>
      <c r="C20" s="149" t="s">
        <v>309</v>
      </c>
      <c r="D20" s="159" t="s">
        <v>590</v>
      </c>
      <c r="E20" s="158" t="s">
        <v>591</v>
      </c>
      <c r="F20" s="171" t="n">
        <v>-7.5</v>
      </c>
      <c r="G20" s="154"/>
      <c r="H20" s="154"/>
      <c r="I20" s="154"/>
      <c r="J20" s="153" t="n">
        <v>50.0</v>
      </c>
      <c r="K20" s="160" t="n">
        <v>15.0</v>
      </c>
      <c r="L20" s="133"/>
      <c r="M20" s="134"/>
      <c r="N20" s="134"/>
      <c r="O20" s="134"/>
      <c r="P20" s="134"/>
      <c r="Q20" s="134"/>
      <c r="R20" s="134"/>
      <c r="S20" s="134"/>
      <c r="T20" s="134"/>
      <c r="U20" s="134"/>
    </row>
    <row r="21" spans="2:21" ht="38.25" customHeight="1" x14ac:dyDescent="0.2">
      <c r="B21" s="148" t="s">
        <v>13</v>
      </c>
      <c r="C21" s="149" t="s">
        <v>311</v>
      </c>
      <c r="D21" s="159" t="s">
        <v>592</v>
      </c>
      <c r="E21" s="158" t="s">
        <v>593</v>
      </c>
      <c r="F21" s="171" t="n">
        <v>7.65</v>
      </c>
      <c r="G21" s="154"/>
      <c r="H21" s="154"/>
      <c r="I21" s="154"/>
      <c r="J21" s="153" t="n">
        <v>45.0</v>
      </c>
      <c r="K21" s="160" t="n">
        <v>17.0</v>
      </c>
      <c r="L21" s="133"/>
      <c r="M21" s="134"/>
      <c r="N21" s="134"/>
      <c r="O21" s="134"/>
      <c r="P21" s="134"/>
      <c r="Q21" s="134"/>
      <c r="R21" s="134"/>
      <c r="S21" s="134"/>
      <c r="T21" s="134"/>
      <c r="U21" s="134"/>
    </row>
    <row r="22" spans="2:21" ht="39.950000000000003" customHeight="1" x14ac:dyDescent="0.2">
      <c r="B22" s="148" t="s">
        <v>594</v>
      </c>
      <c r="C22" s="169" t="s">
        <v>595</v>
      </c>
      <c r="D22" s="170" t="s">
        <v>596</v>
      </c>
      <c r="E22" s="158" t="s">
        <v>593</v>
      </c>
      <c r="F22" s="171" t="n">
        <v>-9.5</v>
      </c>
      <c r="G22" s="154"/>
      <c r="H22" s="154"/>
      <c r="I22" s="154"/>
      <c r="J22" s="168" t="n">
        <v>50.0</v>
      </c>
      <c r="K22" s="172" t="n">
        <v>19.0</v>
      </c>
      <c r="L22" s="133"/>
      <c r="M22" s="134"/>
      <c r="N22" s="134"/>
      <c r="O22" s="134"/>
      <c r="P22" s="134"/>
      <c r="Q22" s="134"/>
      <c r="R22" s="134"/>
      <c r="S22" s="134"/>
      <c r="T22" s="134"/>
      <c r="U22" s="134"/>
    </row>
    <row r="23" spans="2:21" ht="39.950000000000003" customHeight="1" x14ac:dyDescent="0.2">
      <c r="B23" s="148" t="s">
        <v>597</v>
      </c>
      <c r="C23" s="169" t="s">
        <v>598</v>
      </c>
      <c r="D23" s="170" t="s">
        <v>599</v>
      </c>
      <c r="E23" s="158" t="s">
        <v>593</v>
      </c>
      <c r="F23" s="171" t="n">
        <v>10.0</v>
      </c>
      <c r="G23" s="154"/>
      <c r="H23" s="154"/>
      <c r="I23" s="154"/>
      <c r="J23" s="168" t="n">
        <v>50.0</v>
      </c>
      <c r="K23" s="172" t="n">
        <v>20.0</v>
      </c>
      <c r="L23" s="133"/>
      <c r="M23" s="134"/>
      <c r="N23" s="134"/>
      <c r="O23" s="134"/>
      <c r="P23" s="134"/>
      <c r="Q23" s="134"/>
      <c r="R23" s="134"/>
      <c r="S23" s="134"/>
      <c r="T23" s="134"/>
      <c r="U23" s="134"/>
    </row>
    <row r="24" spans="2:21" ht="39.950000000000003" customHeight="1" x14ac:dyDescent="0.2">
      <c r="B24" s="148" t="s">
        <v>600</v>
      </c>
      <c r="C24" s="169" t="s">
        <v>601</v>
      </c>
      <c r="D24" s="170" t="s">
        <v>67</v>
      </c>
      <c r="E24" s="158" t="s">
        <v>591</v>
      </c>
      <c r="F24" s="171" t="n">
        <v>104.5</v>
      </c>
      <c r="G24" s="154"/>
      <c r="H24" s="154"/>
      <c r="I24" s="154"/>
      <c r="J24" s="168" t="n">
        <v>550.0</v>
      </c>
      <c r="K24" s="172" t="n">
        <v>22.0</v>
      </c>
      <c r="L24" s="133"/>
      <c r="M24" s="134"/>
      <c r="N24" s="134"/>
      <c r="O24" s="134"/>
      <c r="P24" s="134"/>
      <c r="Q24" s="134"/>
      <c r="R24" s="134"/>
      <c r="S24" s="134"/>
      <c r="T24" s="134"/>
      <c r="U24" s="134"/>
    </row>
    <row r="25" spans="2:21" ht="39.950000000000003" customHeight="1" x14ac:dyDescent="0.2">
      <c r="B25" s="148" t="s">
        <v>14</v>
      </c>
      <c r="C25" s="149" t="s">
        <v>316</v>
      </c>
      <c r="D25" s="157" t="s">
        <v>602</v>
      </c>
      <c r="E25" s="167" t="s">
        <v>603</v>
      </c>
      <c r="F25" s="226" t="n">
        <v>2847.6</v>
      </c>
      <c r="G25" s="227" t="n">
        <v>12848.8</v>
      </c>
      <c r="H25" s="227" t="n">
        <v>1031610.8</v>
      </c>
      <c r="I25" s="227" t="n">
        <v>2986.5</v>
      </c>
      <c r="J25" s="154"/>
      <c r="K25" s="173" t="n">
        <v>13565.0</v>
      </c>
      <c r="L25" s="133"/>
      <c r="M25" s="134"/>
      <c r="N25" s="134"/>
      <c r="O25" s="134"/>
      <c r="P25" s="134"/>
      <c r="Q25" s="134"/>
      <c r="R25" s="134"/>
      <c r="S25" s="134"/>
      <c r="T25" s="134"/>
      <c r="U25" s="134"/>
    </row>
    <row r="26" spans="2:21" ht="39.950000000000003" customHeight="1" x14ac:dyDescent="0.2">
      <c r="B26" s="148" t="s">
        <v>15</v>
      </c>
      <c r="C26" s="149" t="s">
        <v>604</v>
      </c>
      <c r="D26" s="159" t="s">
        <v>605</v>
      </c>
      <c r="E26" s="158" t="s">
        <v>606</v>
      </c>
      <c r="F26" s="171" t="n">
        <v>-10.0</v>
      </c>
      <c r="G26" s="168" t="n">
        <v>23.0</v>
      </c>
      <c r="H26" s="154"/>
      <c r="I26" s="154"/>
      <c r="J26" s="153" t="n">
        <v>60.0</v>
      </c>
      <c r="K26" s="160" t="n">
        <v>25.0</v>
      </c>
      <c r="L26" s="133"/>
      <c r="M26" s="134"/>
      <c r="N26" s="134"/>
      <c r="O26" s="134"/>
      <c r="P26" s="134"/>
      <c r="Q26" s="134"/>
      <c r="R26" s="134"/>
      <c r="S26" s="134"/>
      <c r="T26" s="134"/>
      <c r="U26" s="134"/>
    </row>
    <row r="27" spans="2:21" ht="39.950000000000003" customHeight="1" x14ac:dyDescent="0.2">
      <c r="B27" s="148" t="s">
        <v>16</v>
      </c>
      <c r="C27" s="149" t="s">
        <v>607</v>
      </c>
      <c r="D27" s="159" t="s">
        <v>608</v>
      </c>
      <c r="E27" s="158" t="s">
        <v>609</v>
      </c>
      <c r="F27" s="171" t="n">
        <v>-10.4</v>
      </c>
      <c r="G27" s="168" t="n">
        <v>10.4</v>
      </c>
      <c r="H27" s="154"/>
      <c r="I27" s="154"/>
      <c r="J27" s="168" t="n">
        <v>60.0</v>
      </c>
      <c r="K27" s="160" t="n">
        <v>26.0</v>
      </c>
      <c r="L27" s="133"/>
      <c r="M27" s="134"/>
      <c r="N27" s="134"/>
      <c r="O27" s="134"/>
      <c r="P27" s="134"/>
      <c r="Q27" s="134"/>
      <c r="R27" s="134"/>
      <c r="S27" s="134"/>
      <c r="T27" s="134"/>
      <c r="U27" s="134"/>
    </row>
    <row r="28" spans="2:21" ht="39.950000000000003" customHeight="1" x14ac:dyDescent="0.2">
      <c r="B28" s="148" t="s">
        <v>17</v>
      </c>
      <c r="C28" s="149" t="s">
        <v>610</v>
      </c>
      <c r="D28" s="159" t="s">
        <v>381</v>
      </c>
      <c r="E28" s="158" t="s">
        <v>611</v>
      </c>
      <c r="F28" s="171" t="n">
        <v>-11.2</v>
      </c>
      <c r="G28" s="154"/>
      <c r="H28" s="154"/>
      <c r="I28" s="168" t="n">
        <v>27.0</v>
      </c>
      <c r="J28" s="168" t="n">
        <v>60.0</v>
      </c>
      <c r="K28" s="160" t="n">
        <v>28.0</v>
      </c>
      <c r="L28" s="133"/>
      <c r="M28" s="134"/>
      <c r="N28" s="134"/>
      <c r="O28" s="134"/>
      <c r="P28" s="134"/>
      <c r="Q28" s="134"/>
      <c r="R28" s="134"/>
      <c r="S28" s="134"/>
      <c r="T28" s="134"/>
      <c r="U28" s="134"/>
    </row>
    <row r="29" spans="2:21" ht="39.950000000000003" customHeight="1" x14ac:dyDescent="0.2">
      <c r="B29" s="148" t="s">
        <v>18</v>
      </c>
      <c r="C29" s="149" t="s">
        <v>612</v>
      </c>
      <c r="D29" s="159" t="s">
        <v>613</v>
      </c>
      <c r="E29" s="158" t="s">
        <v>614</v>
      </c>
      <c r="F29" s="171" t="n">
        <v>29.0</v>
      </c>
      <c r="G29" s="168" t="n">
        <v>30.0</v>
      </c>
      <c r="H29" s="168" t="n">
        <v>31.0</v>
      </c>
      <c r="I29" s="154"/>
      <c r="J29" s="168" t="n">
        <v>60.0</v>
      </c>
      <c r="K29" s="160" t="n">
        <v>32.0</v>
      </c>
      <c r="L29" s="133"/>
      <c r="M29" s="134"/>
      <c r="N29" s="134"/>
      <c r="O29" s="134"/>
      <c r="P29" s="134"/>
      <c r="Q29" s="134"/>
      <c r="R29" s="134"/>
      <c r="S29" s="134"/>
      <c r="T29" s="134"/>
      <c r="U29" s="134"/>
    </row>
    <row r="30" spans="2:21" ht="39.950000000000003" customHeight="1" x14ac:dyDescent="0.2">
      <c r="B30" s="148" t="s">
        <v>19</v>
      </c>
      <c r="C30" s="149" t="s">
        <v>615</v>
      </c>
      <c r="D30" s="159" t="s">
        <v>616</v>
      </c>
      <c r="E30" s="158" t="s">
        <v>617</v>
      </c>
      <c r="F30" s="171" t="n">
        <v>-13.2</v>
      </c>
      <c r="G30" s="154"/>
      <c r="H30" s="154"/>
      <c r="I30" s="154"/>
      <c r="J30" s="168" t="n">
        <v>60.0</v>
      </c>
      <c r="K30" s="160" t="n">
        <v>33.0</v>
      </c>
      <c r="L30" s="133"/>
      <c r="M30" s="134"/>
      <c r="N30" s="134"/>
      <c r="O30" s="134"/>
      <c r="P30" s="134"/>
      <c r="Q30" s="134"/>
      <c r="R30" s="134"/>
      <c r="S30" s="134"/>
      <c r="T30" s="134"/>
      <c r="U30" s="134"/>
    </row>
    <row r="31" spans="2:21" ht="39.950000000000003" customHeight="1" x14ac:dyDescent="0.2">
      <c r="B31" s="148" t="s">
        <v>618</v>
      </c>
      <c r="C31" s="169" t="s">
        <v>619</v>
      </c>
      <c r="D31" s="170" t="s">
        <v>620</v>
      </c>
      <c r="E31" s="158" t="s">
        <v>621</v>
      </c>
      <c r="F31" s="171" t="n">
        <v>-13.6</v>
      </c>
      <c r="G31" s="154"/>
      <c r="H31" s="154"/>
      <c r="I31" s="154"/>
      <c r="J31" s="168" t="n">
        <v>60.0</v>
      </c>
      <c r="K31" s="172" t="n">
        <v>34.0</v>
      </c>
      <c r="L31" s="133"/>
      <c r="M31" s="134"/>
      <c r="N31" s="134"/>
      <c r="O31" s="134"/>
      <c r="P31" s="134"/>
      <c r="Q31" s="134"/>
      <c r="R31" s="134"/>
      <c r="S31" s="134"/>
      <c r="T31" s="134"/>
      <c r="U31" s="134"/>
    </row>
    <row r="32" spans="2:21" ht="39.950000000000003" customHeight="1" x14ac:dyDescent="0.2">
      <c r="B32" s="148" t="s">
        <v>622</v>
      </c>
      <c r="C32" s="169" t="s">
        <v>623</v>
      </c>
      <c r="D32" s="170" t="s">
        <v>624</v>
      </c>
      <c r="E32" s="158" t="s">
        <v>621</v>
      </c>
      <c r="F32" s="171" t="n">
        <v>-14.0</v>
      </c>
      <c r="G32" s="154"/>
      <c r="H32" s="154"/>
      <c r="I32" s="154"/>
      <c r="J32" s="168" t="n">
        <v>60.0</v>
      </c>
      <c r="K32" s="172" t="n">
        <v>35.0</v>
      </c>
      <c r="L32" s="133"/>
      <c r="M32" s="134"/>
      <c r="N32" s="134"/>
      <c r="O32" s="134"/>
      <c r="P32" s="134"/>
      <c r="Q32" s="134"/>
      <c r="R32" s="134"/>
      <c r="S32" s="134"/>
      <c r="T32" s="134"/>
      <c r="U32" s="134"/>
    </row>
    <row r="33" spans="2:21" ht="39.950000000000003" customHeight="1" x14ac:dyDescent="0.2">
      <c r="B33" s="148" t="s">
        <v>20</v>
      </c>
      <c r="C33" s="149" t="s">
        <v>625</v>
      </c>
      <c r="D33" s="159" t="s">
        <v>626</v>
      </c>
      <c r="E33" s="158"/>
      <c r="F33" s="226" t="n">
        <v>60.8</v>
      </c>
      <c r="G33" s="227" t="n">
        <v>93.6</v>
      </c>
      <c r="H33" s="227" t="n">
        <v>91.0</v>
      </c>
      <c r="I33" s="227" t="n">
        <v>135.0</v>
      </c>
      <c r="J33" s="154"/>
      <c r="K33" s="173" t="n">
        <v>127.0</v>
      </c>
      <c r="L33" s="20"/>
      <c r="M33" s="134"/>
      <c r="N33" s="134"/>
      <c r="O33" s="134"/>
      <c r="P33" s="134"/>
      <c r="Q33" s="134"/>
      <c r="R33" s="134"/>
      <c r="S33" s="134"/>
      <c r="T33" s="134"/>
      <c r="U33" s="134"/>
    </row>
    <row r="34" spans="2:21" ht="39.950000000000003" customHeight="1" x14ac:dyDescent="0.2">
      <c r="B34" s="148" t="s">
        <v>21</v>
      </c>
      <c r="C34" s="149" t="s">
        <v>627</v>
      </c>
      <c r="D34" s="174" t="s">
        <v>628</v>
      </c>
      <c r="E34" s="158" t="s">
        <v>629</v>
      </c>
      <c r="F34" s="171" t="n">
        <v>-31.2</v>
      </c>
      <c r="G34" s="168" t="n">
        <v>15.2</v>
      </c>
      <c r="H34" s="154"/>
      <c r="I34" s="168" t="n">
        <v>36.0</v>
      </c>
      <c r="J34" s="168" t="n">
        <v>60.0</v>
      </c>
      <c r="K34" s="160" t="n">
        <v>37.0</v>
      </c>
      <c r="L34" s="133"/>
      <c r="M34" s="134"/>
      <c r="N34" s="134"/>
      <c r="O34" s="134"/>
      <c r="P34" s="134"/>
      <c r="Q34" s="134"/>
      <c r="R34" s="134"/>
      <c r="S34" s="134"/>
      <c r="T34" s="134"/>
      <c r="U34" s="134"/>
    </row>
    <row r="35" spans="2:21" ht="53.25" customHeight="1" x14ac:dyDescent="0.2">
      <c r="B35" s="163" t="s">
        <v>252</v>
      </c>
      <c r="C35" s="149" t="s">
        <v>630</v>
      </c>
      <c r="D35" s="174" t="s">
        <v>631</v>
      </c>
      <c r="E35" s="175"/>
      <c r="F35" s="171" t="n">
        <v>-15.2</v>
      </c>
      <c r="G35" s="168" t="n">
        <v>15.2</v>
      </c>
      <c r="H35" s="154"/>
      <c r="I35" s="154"/>
      <c r="J35" s="168" t="n">
        <v>60.0</v>
      </c>
      <c r="K35" s="160" t="n">
        <v>38.0</v>
      </c>
      <c r="L35" s="134"/>
      <c r="M35" s="134"/>
      <c r="N35" s="134"/>
      <c r="O35" s="134"/>
      <c r="P35" s="134"/>
      <c r="Q35" s="134"/>
      <c r="R35" s="134"/>
      <c r="S35" s="134"/>
    </row>
    <row r="36" spans="2:21" ht="53.25" customHeight="1" x14ac:dyDescent="0.2">
      <c r="B36" s="163" t="s">
        <v>632</v>
      </c>
      <c r="C36" s="149" t="s">
        <v>633</v>
      </c>
      <c r="D36" s="174" t="s">
        <v>634</v>
      </c>
      <c r="E36" s="175"/>
      <c r="F36" s="171" t="n">
        <v>-16.0</v>
      </c>
      <c r="G36" s="154"/>
      <c r="H36" s="154"/>
      <c r="I36" s="153" t="n">
        <v>39.0</v>
      </c>
      <c r="J36" s="168" t="n">
        <v>60.0</v>
      </c>
      <c r="K36" s="160" t="n">
        <v>40.0</v>
      </c>
      <c r="L36" s="134"/>
      <c r="M36" s="134"/>
      <c r="N36" s="134"/>
      <c r="O36" s="134"/>
      <c r="P36" s="134"/>
      <c r="Q36" s="134"/>
      <c r="R36" s="134"/>
      <c r="S36" s="134"/>
    </row>
    <row r="37" spans="2:21" ht="39.950000000000003" customHeight="1" x14ac:dyDescent="0.2">
      <c r="B37" s="148" t="s">
        <v>22</v>
      </c>
      <c r="C37" s="149" t="s">
        <v>635</v>
      </c>
      <c r="D37" s="174" t="s">
        <v>636</v>
      </c>
      <c r="E37" s="158" t="s">
        <v>637</v>
      </c>
      <c r="F37" s="171" t="n">
        <v>42.0</v>
      </c>
      <c r="G37" s="168" t="n">
        <v>27.4</v>
      </c>
      <c r="H37" s="168" t="n">
        <v>43.0</v>
      </c>
      <c r="I37" s="168" t="n">
        <v>46.0</v>
      </c>
      <c r="J37" s="168" t="n">
        <v>60.0</v>
      </c>
      <c r="K37" s="160" t="n">
        <v>41.0</v>
      </c>
      <c r="L37" s="133"/>
      <c r="M37" s="134"/>
      <c r="N37" s="134"/>
      <c r="O37" s="134"/>
      <c r="P37" s="134"/>
      <c r="Q37" s="134"/>
      <c r="R37" s="134"/>
      <c r="S37" s="134"/>
      <c r="T37" s="134"/>
      <c r="U37" s="134"/>
    </row>
    <row r="38" spans="2:21" ht="54.75" customHeight="1" x14ac:dyDescent="0.2">
      <c r="B38" s="163" t="s">
        <v>638</v>
      </c>
      <c r="C38" s="149" t="s">
        <v>639</v>
      </c>
      <c r="D38" s="174" t="s">
        <v>631</v>
      </c>
      <c r="E38" s="175"/>
      <c r="F38" s="171" t="n">
        <v>42.0</v>
      </c>
      <c r="G38" s="168" t="n">
        <v>-17.6</v>
      </c>
      <c r="H38" s="168" t="n">
        <v>43.0</v>
      </c>
      <c r="I38" s="154"/>
      <c r="J38" s="168" t="n">
        <v>60.0</v>
      </c>
      <c r="K38" s="160" t="n">
        <v>44.0</v>
      </c>
      <c r="L38" s="133"/>
      <c r="M38" s="134"/>
      <c r="N38" s="134"/>
      <c r="O38" s="134"/>
      <c r="P38" s="134"/>
      <c r="Q38" s="134"/>
      <c r="R38" s="134"/>
      <c r="S38" s="134"/>
      <c r="T38" s="134"/>
      <c r="U38" s="134"/>
    </row>
    <row r="39" spans="2:21" ht="54.75" customHeight="1" x14ac:dyDescent="0.2">
      <c r="B39" s="163" t="s">
        <v>640</v>
      </c>
      <c r="C39" s="149" t="s">
        <v>641</v>
      </c>
      <c r="D39" s="174" t="s">
        <v>634</v>
      </c>
      <c r="E39" s="175"/>
      <c r="F39" s="166"/>
      <c r="G39" s="168" t="n">
        <v>45.0</v>
      </c>
      <c r="H39" s="154"/>
      <c r="I39" s="153" t="n">
        <v>46.0</v>
      </c>
      <c r="J39" s="168" t="n">
        <v>60.0</v>
      </c>
      <c r="K39" s="160" t="n">
        <v>47.0</v>
      </c>
      <c r="L39" s="133"/>
      <c r="M39" s="134"/>
      <c r="N39" s="134"/>
      <c r="O39" s="134"/>
      <c r="P39" s="134"/>
      <c r="Q39" s="134"/>
      <c r="R39" s="134"/>
      <c r="S39" s="134"/>
      <c r="T39" s="134"/>
      <c r="U39" s="134"/>
    </row>
    <row r="40" spans="2:21" ht="39.950000000000003" customHeight="1" x14ac:dyDescent="0.2">
      <c r="B40" s="148" t="s">
        <v>23</v>
      </c>
      <c r="C40" s="149" t="s">
        <v>642</v>
      </c>
      <c r="D40" s="174" t="s">
        <v>643</v>
      </c>
      <c r="E40" s="158" t="s">
        <v>644</v>
      </c>
      <c r="F40" s="171" t="n">
        <v>50.0</v>
      </c>
      <c r="G40" s="168" t="n">
        <v>51.0</v>
      </c>
      <c r="H40" s="168" t="n">
        <v>48.0</v>
      </c>
      <c r="I40" s="153" t="n">
        <v>53.0</v>
      </c>
      <c r="J40" s="168" t="n">
        <v>60.0</v>
      </c>
      <c r="K40" s="160" t="n">
        <v>49.0</v>
      </c>
      <c r="L40" s="133"/>
      <c r="M40" s="134"/>
      <c r="N40" s="134"/>
      <c r="O40" s="134"/>
      <c r="P40" s="134"/>
      <c r="Q40" s="134"/>
      <c r="R40" s="134"/>
      <c r="S40" s="134"/>
      <c r="T40" s="134"/>
      <c r="U40" s="134"/>
    </row>
    <row r="41" spans="2:21" ht="53.25" customHeight="1" x14ac:dyDescent="0.2">
      <c r="B41" s="163" t="s">
        <v>645</v>
      </c>
      <c r="C41" s="149" t="s">
        <v>646</v>
      </c>
      <c r="D41" s="174" t="s">
        <v>631</v>
      </c>
      <c r="E41" s="175"/>
      <c r="F41" s="171" t="n">
        <v>50.0</v>
      </c>
      <c r="G41" s="168" t="n">
        <v>51.0</v>
      </c>
      <c r="H41" s="168" t="n">
        <v>-20.8</v>
      </c>
      <c r="I41" s="154"/>
      <c r="J41" s="168" t="n">
        <v>60.0</v>
      </c>
      <c r="K41" s="160" t="n">
        <v>52.0</v>
      </c>
      <c r="L41" s="133"/>
      <c r="M41" s="134"/>
      <c r="N41" s="134"/>
      <c r="O41" s="134"/>
      <c r="P41" s="134"/>
      <c r="Q41" s="134"/>
      <c r="R41" s="134"/>
      <c r="S41" s="134"/>
      <c r="T41" s="134"/>
      <c r="U41" s="134"/>
    </row>
    <row r="42" spans="2:21" ht="53.25" customHeight="1" x14ac:dyDescent="0.2">
      <c r="B42" s="163" t="s">
        <v>647</v>
      </c>
      <c r="C42" s="149" t="s">
        <v>648</v>
      </c>
      <c r="D42" s="174" t="s">
        <v>634</v>
      </c>
      <c r="E42" s="175"/>
      <c r="F42" s="166"/>
      <c r="G42" s="154"/>
      <c r="H42" s="168" t="n">
        <v>-21.6</v>
      </c>
      <c r="I42" s="153" t="n">
        <v>53.0</v>
      </c>
      <c r="J42" s="168" t="n">
        <v>60.0</v>
      </c>
      <c r="K42" s="160" t="n">
        <v>54.0</v>
      </c>
      <c r="L42" s="134"/>
      <c r="M42" s="134"/>
      <c r="N42" s="134"/>
      <c r="O42" s="134"/>
      <c r="P42" s="134"/>
      <c r="Q42" s="134"/>
      <c r="R42" s="134"/>
    </row>
    <row r="43" spans="2:21" ht="39.950000000000003" customHeight="1" x14ac:dyDescent="0.2">
      <c r="B43" s="148" t="s">
        <v>24</v>
      </c>
      <c r="C43" s="149" t="s">
        <v>649</v>
      </c>
      <c r="D43" s="159" t="s">
        <v>650</v>
      </c>
      <c r="E43" s="158"/>
      <c r="F43" s="226" t="n">
        <v>1169.0</v>
      </c>
      <c r="G43" s="227" t="n">
        <v>1187.0</v>
      </c>
      <c r="H43" s="227" t="n">
        <v>1203.0</v>
      </c>
      <c r="I43" s="227" t="n">
        <v>1219.0</v>
      </c>
      <c r="J43" s="154"/>
      <c r="K43" s="173" t="n">
        <v>198.0</v>
      </c>
      <c r="L43" s="134"/>
      <c r="M43" s="134"/>
      <c r="N43" s="134"/>
      <c r="O43" s="134"/>
      <c r="P43" s="134"/>
      <c r="Q43" s="134"/>
    </row>
    <row r="44" spans="2:21" ht="39.950000000000003" customHeight="1" x14ac:dyDescent="0.2">
      <c r="B44" s="148" t="s">
        <v>25</v>
      </c>
      <c r="C44" s="149" t="s">
        <v>651</v>
      </c>
      <c r="D44" s="174" t="s">
        <v>652</v>
      </c>
      <c r="E44" s="158" t="s">
        <v>653</v>
      </c>
      <c r="F44" s="226" t="n">
        <v>117.0</v>
      </c>
      <c r="G44" s="227" t="n">
        <v>119.0</v>
      </c>
      <c r="H44" s="227" t="n">
        <v>121.0</v>
      </c>
      <c r="I44" s="227" t="n">
        <v>123.0</v>
      </c>
      <c r="J44" s="168" t="n">
        <v>60.0</v>
      </c>
      <c r="K44" s="160" t="n">
        <v>55.0</v>
      </c>
      <c r="L44" s="134"/>
      <c r="M44" s="134"/>
      <c r="N44" s="134"/>
      <c r="O44" s="134"/>
      <c r="P44" s="134"/>
      <c r="Q44" s="134"/>
    </row>
    <row r="45" spans="2:21" ht="55.5" customHeight="1" x14ac:dyDescent="0.2">
      <c r="B45" s="148" t="s">
        <v>26</v>
      </c>
      <c r="C45" s="169" t="s">
        <v>654</v>
      </c>
      <c r="D45" s="174" t="s">
        <v>655</v>
      </c>
      <c r="E45" s="158" t="s">
        <v>656</v>
      </c>
      <c r="F45" s="171" t="n">
        <v>56.0</v>
      </c>
      <c r="G45" s="153" t="n">
        <v>57.0</v>
      </c>
      <c r="H45" s="153" t="n">
        <v>58.0</v>
      </c>
      <c r="I45" s="153" t="n">
        <v>59.0</v>
      </c>
      <c r="J45" s="154"/>
      <c r="K45" s="160" t="n">
        <v>60.0</v>
      </c>
      <c r="L45" s="134"/>
      <c r="M45" s="134"/>
      <c r="N45" s="134"/>
      <c r="O45" s="134"/>
      <c r="P45" s="134"/>
      <c r="Q45" s="134"/>
    </row>
    <row r="46" spans="2:21" ht="55.5" customHeight="1" x14ac:dyDescent="0.2">
      <c r="B46" s="148" t="s">
        <v>62</v>
      </c>
      <c r="C46" s="169" t="s">
        <v>657</v>
      </c>
      <c r="D46" s="174" t="s">
        <v>658</v>
      </c>
      <c r="E46" s="158" t="s">
        <v>659</v>
      </c>
      <c r="F46" s="171" t="n">
        <v>61.0</v>
      </c>
      <c r="G46" s="153" t="n">
        <v>62.0</v>
      </c>
      <c r="H46" s="153" t="n">
        <v>63.0</v>
      </c>
      <c r="I46" s="153" t="n">
        <v>64.0</v>
      </c>
      <c r="J46" s="154"/>
      <c r="K46" s="160" t="n">
        <v>65.0</v>
      </c>
      <c r="L46" s="134"/>
      <c r="M46" s="134"/>
      <c r="N46" s="134"/>
      <c r="O46" s="134"/>
      <c r="P46" s="134"/>
      <c r="Q46" s="134"/>
    </row>
    <row r="47" spans="2:21" ht="55.5" customHeight="1" x14ac:dyDescent="0.2">
      <c r="B47" s="148" t="s">
        <v>64</v>
      </c>
      <c r="C47" s="169" t="s">
        <v>660</v>
      </c>
      <c r="D47" s="174" t="s">
        <v>661</v>
      </c>
      <c r="E47" s="158" t="s">
        <v>662</v>
      </c>
      <c r="F47" s="226" t="n">
        <v>139.0</v>
      </c>
      <c r="G47" s="227" t="n">
        <v>141.0</v>
      </c>
      <c r="H47" s="227" t="n">
        <v>143.0</v>
      </c>
      <c r="I47" s="227" t="n">
        <v>145.0</v>
      </c>
      <c r="J47" s="168" t="n">
        <v>60.0</v>
      </c>
      <c r="K47" s="160" t="n">
        <v>66.0</v>
      </c>
      <c r="L47" s="134"/>
      <c r="M47" s="134"/>
      <c r="N47" s="134"/>
      <c r="O47" s="134"/>
      <c r="P47" s="134"/>
      <c r="Q47" s="134"/>
    </row>
    <row r="48" spans="2:21" ht="55.5" customHeight="1" x14ac:dyDescent="0.2">
      <c r="B48" s="148" t="s">
        <v>68</v>
      </c>
      <c r="C48" s="169" t="s">
        <v>663</v>
      </c>
      <c r="D48" s="174" t="s">
        <v>664</v>
      </c>
      <c r="E48" s="158" t="s">
        <v>665</v>
      </c>
      <c r="F48" s="171" t="n">
        <v>67.0</v>
      </c>
      <c r="G48" s="153" t="n">
        <v>68.0</v>
      </c>
      <c r="H48" s="153" t="n">
        <v>69.0</v>
      </c>
      <c r="I48" s="153" t="n">
        <v>70.0</v>
      </c>
      <c r="J48" s="154"/>
      <c r="K48" s="160" t="n">
        <v>71.0</v>
      </c>
      <c r="L48" s="134"/>
      <c r="M48" s="134"/>
      <c r="N48" s="134"/>
      <c r="O48" s="134"/>
      <c r="P48" s="134"/>
      <c r="Q48" s="134"/>
    </row>
    <row r="49" spans="2:21" ht="55.5" customHeight="1" x14ac:dyDescent="0.2">
      <c r="B49" s="148" t="s">
        <v>70</v>
      </c>
      <c r="C49" s="169" t="s">
        <v>666</v>
      </c>
      <c r="D49" s="174" t="s">
        <v>667</v>
      </c>
      <c r="E49" s="158" t="s">
        <v>668</v>
      </c>
      <c r="F49" s="171" t="n">
        <v>72.0</v>
      </c>
      <c r="G49" s="153" t="n">
        <v>73.0</v>
      </c>
      <c r="H49" s="153" t="n">
        <v>74.0</v>
      </c>
      <c r="I49" s="153" t="n">
        <v>75.0</v>
      </c>
      <c r="J49" s="154"/>
      <c r="K49" s="160" t="n">
        <v>76.0</v>
      </c>
      <c r="L49" s="134"/>
      <c r="M49" s="134"/>
      <c r="N49" s="134"/>
      <c r="O49" s="134"/>
      <c r="P49" s="134"/>
      <c r="Q49" s="134"/>
    </row>
    <row r="50" spans="2:21" ht="55.5" customHeight="1" x14ac:dyDescent="0.2">
      <c r="B50" s="148" t="s">
        <v>72</v>
      </c>
      <c r="C50" s="169" t="s">
        <v>669</v>
      </c>
      <c r="D50" s="174" t="s">
        <v>670</v>
      </c>
      <c r="E50" s="158" t="s">
        <v>671</v>
      </c>
      <c r="F50" s="226" t="n">
        <v>913.0</v>
      </c>
      <c r="G50" s="227" t="n">
        <v>927.0</v>
      </c>
      <c r="H50" s="227" t="n">
        <v>939.0</v>
      </c>
      <c r="I50" s="227" t="n">
        <v>951.0</v>
      </c>
      <c r="J50" s="168" t="n">
        <v>60.0</v>
      </c>
      <c r="K50" s="160" t="n">
        <v>77.0</v>
      </c>
      <c r="L50" s="134"/>
      <c r="M50" s="134"/>
      <c r="N50" s="134"/>
      <c r="O50" s="134"/>
      <c r="P50" s="134"/>
      <c r="Q50" s="134"/>
    </row>
    <row r="51" spans="2:21" ht="55.5" customHeight="1" x14ac:dyDescent="0.2">
      <c r="B51" s="148" t="s">
        <v>74</v>
      </c>
      <c r="C51" s="169" t="s">
        <v>672</v>
      </c>
      <c r="D51" s="174" t="s">
        <v>673</v>
      </c>
      <c r="E51" s="158" t="s">
        <v>674</v>
      </c>
      <c r="F51" s="171" t="n">
        <v>78.0</v>
      </c>
      <c r="G51" s="153" t="n">
        <v>79.0</v>
      </c>
      <c r="H51" s="153" t="n">
        <v>80.0</v>
      </c>
      <c r="I51" s="153" t="n">
        <v>81.0</v>
      </c>
      <c r="J51" s="154"/>
      <c r="K51" s="160" t="n">
        <v>82.0</v>
      </c>
      <c r="L51" s="134"/>
      <c r="M51" s="134"/>
      <c r="N51" s="134"/>
      <c r="O51" s="134"/>
      <c r="P51" s="134"/>
      <c r="Q51" s="134"/>
    </row>
    <row r="52" spans="2:21" ht="55.5" customHeight="1" x14ac:dyDescent="0.2">
      <c r="B52" s="148" t="s">
        <v>76</v>
      </c>
      <c r="C52" s="169" t="s">
        <v>675</v>
      </c>
      <c r="D52" s="174" t="s">
        <v>676</v>
      </c>
      <c r="E52" s="158" t="s">
        <v>677</v>
      </c>
      <c r="F52" s="171" t="n">
        <v>835.0</v>
      </c>
      <c r="G52" s="153" t="n">
        <v>848.0</v>
      </c>
      <c r="H52" s="153" t="n">
        <v>859.0</v>
      </c>
      <c r="I52" s="153" t="n">
        <v>870.0</v>
      </c>
      <c r="J52" s="154"/>
      <c r="K52" s="160" t="n">
        <v>87.0</v>
      </c>
      <c r="L52" s="134"/>
      <c r="M52" s="134"/>
      <c r="N52" s="134"/>
      <c r="O52" s="134"/>
      <c r="P52" s="134"/>
      <c r="Q52" s="134"/>
    </row>
    <row r="53" spans="2:21" ht="55.5" customHeight="1" x14ac:dyDescent="0.2">
      <c r="B53" s="148" t="s">
        <v>78</v>
      </c>
      <c r="C53" s="149" t="s">
        <v>678</v>
      </c>
      <c r="D53" s="159" t="s">
        <v>679</v>
      </c>
      <c r="E53" s="158"/>
      <c r="F53" s="226" t="n">
        <v>1174.8</v>
      </c>
      <c r="G53" s="227" t="n">
        <v>1176.8</v>
      </c>
      <c r="H53" s="227" t="n">
        <v>1178.8</v>
      </c>
      <c r="I53" s="227" t="n">
        <v>1089.0</v>
      </c>
      <c r="J53" s="154"/>
      <c r="K53" s="248" t="n">
        <v>1092.0</v>
      </c>
      <c r="L53" s="134"/>
      <c r="M53" s="134"/>
      <c r="N53" s="134"/>
      <c r="O53" s="134"/>
      <c r="P53" s="134"/>
      <c r="Q53" s="134"/>
      <c r="R53" s="134"/>
    </row>
    <row r="54" spans="2:21" ht="55.5" customHeight="1" x14ac:dyDescent="0.2">
      <c r="B54" s="148" t="s">
        <v>80</v>
      </c>
      <c r="C54" s="149" t="s">
        <v>680</v>
      </c>
      <c r="D54" s="174" t="s">
        <v>681</v>
      </c>
      <c r="E54" s="158" t="s">
        <v>682</v>
      </c>
      <c r="F54" s="152" t="n">
        <v>179.8</v>
      </c>
      <c r="G54" s="153" t="n">
        <v>179.8</v>
      </c>
      <c r="H54" s="153" t="n">
        <v>179.8</v>
      </c>
      <c r="I54" s="153" t="n">
        <v>88.0</v>
      </c>
      <c r="J54" s="168" t="n">
        <v>60.0</v>
      </c>
      <c r="K54" s="160" t="n">
        <v>899.0</v>
      </c>
      <c r="O54" s="134"/>
      <c r="P54" s="134"/>
      <c r="Q54" s="134"/>
      <c r="R54" s="134"/>
      <c r="S54" s="134"/>
      <c r="T54" s="134"/>
      <c r="U54" s="134"/>
    </row>
    <row r="55" spans="2:21" ht="55.5" customHeight="1" x14ac:dyDescent="0.2">
      <c r="B55" s="148" t="s">
        <v>82</v>
      </c>
      <c r="C55" s="149" t="s">
        <v>683</v>
      </c>
      <c r="D55" s="174" t="s">
        <v>684</v>
      </c>
      <c r="E55" s="158" t="s">
        <v>685</v>
      </c>
      <c r="F55" s="171" t="n">
        <v>900.0</v>
      </c>
      <c r="G55" s="153" t="n">
        <v>901.0</v>
      </c>
      <c r="H55" s="153" t="n">
        <v>902.0</v>
      </c>
      <c r="I55" s="153" t="n">
        <v>903.0</v>
      </c>
      <c r="J55" s="168" t="n">
        <v>60.0</v>
      </c>
      <c r="K55" s="160" t="n">
        <v>94.0</v>
      </c>
      <c r="L55" s="133"/>
      <c r="M55" s="134"/>
      <c r="N55" s="134"/>
      <c r="O55" s="134"/>
      <c r="P55" s="134"/>
      <c r="Q55" s="134"/>
      <c r="R55" s="134"/>
      <c r="S55" s="134"/>
      <c r="T55" s="134"/>
      <c r="U55" s="134"/>
    </row>
    <row r="56" spans="2:21" ht="55.5" customHeight="1" x14ac:dyDescent="0.2">
      <c r="B56" s="148" t="s">
        <v>84</v>
      </c>
      <c r="C56" s="149" t="s">
        <v>686</v>
      </c>
      <c r="D56" s="174" t="s">
        <v>687</v>
      </c>
      <c r="E56" s="158" t="s">
        <v>688</v>
      </c>
      <c r="F56" s="171" t="n">
        <v>95.0</v>
      </c>
      <c r="G56" s="153" t="n">
        <v>96.0</v>
      </c>
      <c r="H56" s="153" t="n">
        <v>97.0</v>
      </c>
      <c r="I56" s="153" t="n">
        <v>98.0</v>
      </c>
      <c r="J56" s="168" t="n">
        <v>60.0</v>
      </c>
      <c r="K56" s="160" t="n">
        <v>99.0</v>
      </c>
      <c r="L56" s="133"/>
      <c r="M56" s="134"/>
      <c r="N56" s="134"/>
      <c r="O56" s="134"/>
      <c r="P56" s="134"/>
      <c r="Q56" s="134"/>
      <c r="R56" s="134"/>
      <c r="S56" s="134"/>
      <c r="T56" s="134"/>
      <c r="U56" s="134"/>
    </row>
    <row r="57" spans="2:21" ht="55.5" customHeight="1" x14ac:dyDescent="0.2">
      <c r="B57" s="148" t="s">
        <v>86</v>
      </c>
      <c r="C57" s="149" t="s">
        <v>689</v>
      </c>
      <c r="D57" s="159" t="s">
        <v>690</v>
      </c>
      <c r="E57" s="158" t="s">
        <v>691</v>
      </c>
      <c r="F57" s="152" t="n">
        <v>108.0</v>
      </c>
      <c r="G57" s="154"/>
      <c r="H57" s="154"/>
      <c r="I57" s="153" t="n">
        <v>192.5</v>
      </c>
      <c r="J57" s="154"/>
      <c r="K57" s="160" t="n">
        <v>77.0</v>
      </c>
      <c r="L57" s="133"/>
      <c r="M57" s="134"/>
      <c r="N57" s="134"/>
      <c r="O57" s="134"/>
      <c r="P57" s="134"/>
      <c r="Q57" s="134"/>
      <c r="R57" s="134"/>
      <c r="S57" s="134"/>
      <c r="T57" s="134"/>
      <c r="U57" s="134"/>
    </row>
    <row r="58" spans="2:21" ht="55.5" customHeight="1" x14ac:dyDescent="0.2">
      <c r="B58" s="148" t="s">
        <v>88</v>
      </c>
      <c r="C58" s="149" t="s">
        <v>692</v>
      </c>
      <c r="D58" s="159" t="s">
        <v>693</v>
      </c>
      <c r="E58" s="158"/>
      <c r="F58" s="226" t="n">
        <v>235.8</v>
      </c>
      <c r="G58" s="227" t="n">
        <v>10328.0</v>
      </c>
      <c r="H58" s="227" t="n">
        <v>1029107.0</v>
      </c>
      <c r="I58" s="227" t="n">
        <v>324.0</v>
      </c>
      <c r="J58" s="154"/>
      <c r="K58" s="248" t="n">
        <v>327.0</v>
      </c>
      <c r="L58" s="133"/>
      <c r="M58" s="134"/>
      <c r="N58" s="134"/>
      <c r="O58" s="134"/>
      <c r="P58" s="134"/>
      <c r="Q58" s="134"/>
      <c r="R58" s="134"/>
      <c r="S58" s="134"/>
      <c r="T58" s="134"/>
      <c r="U58" s="134"/>
    </row>
    <row r="59" spans="2:21" ht="55.5" customHeight="1" x14ac:dyDescent="0.2">
      <c r="B59" s="148" t="s">
        <v>90</v>
      </c>
      <c r="C59" s="149" t="s">
        <v>694</v>
      </c>
      <c r="D59" s="174" t="s">
        <v>695</v>
      </c>
      <c r="E59" s="158" t="s">
        <v>696</v>
      </c>
      <c r="F59" s="152" t="n">
        <v>20.8</v>
      </c>
      <c r="G59" s="153" t="n">
        <v>10111.0</v>
      </c>
      <c r="H59" s="153" t="n">
        <v>1028888.0</v>
      </c>
      <c r="I59" s="153" t="n">
        <v>103.0</v>
      </c>
      <c r="J59" s="168" t="n">
        <v>60.0</v>
      </c>
      <c r="K59" s="160" t="n">
        <v>104.0</v>
      </c>
      <c r="L59" s="133"/>
      <c r="M59" s="134"/>
      <c r="N59" s="134"/>
      <c r="O59" s="134"/>
      <c r="P59" s="134"/>
      <c r="Q59" s="134"/>
      <c r="R59" s="134"/>
      <c r="S59" s="134"/>
      <c r="T59" s="134"/>
      <c r="U59" s="134"/>
    </row>
    <row r="60" spans="2:21" ht="55.5" customHeight="1" x14ac:dyDescent="0.2">
      <c r="B60" s="148" t="s">
        <v>92</v>
      </c>
      <c r="C60" s="149" t="s">
        <v>697</v>
      </c>
      <c r="D60" s="174" t="s">
        <v>698</v>
      </c>
      <c r="E60" s="158" t="s">
        <v>699</v>
      </c>
      <c r="F60" s="171" t="n">
        <v>105.0</v>
      </c>
      <c r="G60" s="153" t="n">
        <v>106.0</v>
      </c>
      <c r="H60" s="153" t="n">
        <v>107.0</v>
      </c>
      <c r="I60" s="153" t="n">
        <v>108.0</v>
      </c>
      <c r="J60" s="168" t="n">
        <v>60.0</v>
      </c>
      <c r="K60" s="160" t="n">
        <v>109.0</v>
      </c>
      <c r="L60" s="133"/>
      <c r="M60" s="134"/>
      <c r="N60" s="134"/>
      <c r="O60" s="134"/>
      <c r="P60" s="134"/>
      <c r="Q60" s="134"/>
      <c r="R60" s="134"/>
      <c r="S60" s="134"/>
      <c r="T60" s="134"/>
      <c r="U60" s="134"/>
    </row>
    <row r="61" spans="2:21" ht="55.5" customHeight="1" x14ac:dyDescent="0.2">
      <c r="B61" s="148" t="s">
        <v>94</v>
      </c>
      <c r="C61" s="149" t="s">
        <v>700</v>
      </c>
      <c r="D61" s="174" t="s">
        <v>701</v>
      </c>
      <c r="E61" s="158" t="s">
        <v>702</v>
      </c>
      <c r="F61" s="171" t="n">
        <v>110.0</v>
      </c>
      <c r="G61" s="153" t="n">
        <v>111.0</v>
      </c>
      <c r="H61" s="153" t="n">
        <v>112.0</v>
      </c>
      <c r="I61" s="153" t="n">
        <v>113.0</v>
      </c>
      <c r="J61" s="168" t="n">
        <v>60.0</v>
      </c>
      <c r="K61" s="160" t="n">
        <v>114.0</v>
      </c>
      <c r="L61" s="133"/>
      <c r="M61" s="134"/>
      <c r="N61" s="134"/>
      <c r="O61" s="134"/>
      <c r="P61" s="134"/>
      <c r="Q61" s="134"/>
      <c r="R61" s="134"/>
      <c r="S61" s="134"/>
      <c r="T61" s="134"/>
      <c r="U61" s="134"/>
    </row>
    <row r="62" spans="2:21" ht="55.5" customHeight="1" x14ac:dyDescent="0.2">
      <c r="B62" s="148" t="s">
        <v>703</v>
      </c>
      <c r="C62" s="169" t="s">
        <v>704</v>
      </c>
      <c r="D62" s="170" t="s">
        <v>705</v>
      </c>
      <c r="E62" s="158" t="s">
        <v>706</v>
      </c>
      <c r="F62" s="171" t="n">
        <v>115.0</v>
      </c>
      <c r="G62" s="154"/>
      <c r="H62" s="154"/>
      <c r="I62" s="154"/>
      <c r="J62" s="154"/>
      <c r="K62" s="160" t="n">
        <v>11600.0</v>
      </c>
      <c r="L62" s="133"/>
      <c r="M62" s="134"/>
      <c r="N62" s="134"/>
      <c r="O62" s="134"/>
      <c r="P62" s="134"/>
      <c r="Q62" s="134"/>
      <c r="R62" s="134"/>
      <c r="S62" s="134"/>
      <c r="T62" s="134"/>
      <c r="U62" s="134"/>
    </row>
    <row r="63" spans="2:21" ht="55.5" customHeight="1" thickBot="1" x14ac:dyDescent="0.25">
      <c r="B63" s="176" t="s">
        <v>96</v>
      </c>
      <c r="C63" s="177" t="s">
        <v>707</v>
      </c>
      <c r="D63" s="178" t="s">
        <v>708</v>
      </c>
      <c r="E63" s="179" t="s">
        <v>709</v>
      </c>
      <c r="F63" s="180" t="n">
        <v>11700.0</v>
      </c>
      <c r="G63" s="181" t="n">
        <v>118.0</v>
      </c>
      <c r="H63" s="181" t="n">
        <v>119.0</v>
      </c>
      <c r="I63" s="181" t="n">
        <v>120.0</v>
      </c>
      <c r="J63" s="268" t="n">
        <v>60.0</v>
      </c>
      <c r="K63" s="182"/>
      <c r="L63" s="133"/>
      <c r="M63" s="134"/>
      <c r="N63" s="134"/>
      <c r="O63" s="134"/>
      <c r="P63" s="134"/>
      <c r="Q63" s="134"/>
      <c r="R63" s="134"/>
      <c r="S63" s="134"/>
      <c r="T63" s="134"/>
      <c r="U63" s="134"/>
    </row>
  </sheetData>
  <mergeCells count="8">
    <mergeCell ref="B2:K2"/>
    <mergeCell ref="B4:D5"/>
    <mergeCell ref="E4:E6"/>
    <mergeCell ref="F4:F5"/>
    <mergeCell ref="G4:G5"/>
    <mergeCell ref="H4:H5"/>
    <mergeCell ref="I4:I5"/>
    <mergeCell ref="J4:K4"/>
  </mergeCells>
  <printOptions horizontalCentered="1" verticalCentered="1"/>
  <pageMargins left="0.31496062992125984" right="0.31496062992125984" top="0.74803149606299213" bottom="0.74803149606299213" header="0.31496062992125984" footer="0.31496062992125984"/>
  <pageSetup paperSize="9" scale="24" fitToHeight="3" orientation="landscape" r:id="rId1"/>
  <rowBreaks count="1" manualBreakCount="1">
    <brk id="5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pageSetUpPr fitToPage="1"/>
  </sheetPr>
  <dimension ref="A1:M20"/>
  <sheetViews>
    <sheetView showGridLines="0" tabSelected="1" view="pageBreakPreview" topLeftCell="H1" zoomScale="60" zoomScaleNormal="100" workbookViewId="0">
      <selection activeCell="L1" sqref="L1"/>
    </sheetView>
  </sheetViews>
  <sheetFormatPr defaultColWidth="11.42578125" defaultRowHeight="14.25" x14ac:dyDescent="0.2"/>
  <cols>
    <col min="1" max="1" customWidth="true" style="127" width="1.7109375" collapsed="false"/>
    <col min="2" max="2" customWidth="true" style="127" width="7.28515625" collapsed="false"/>
    <col min="3" max="3" customWidth="true" style="127" width="11.85546875" collapsed="false"/>
    <col min="4" max="4" customWidth="true" style="128" width="77.42578125" collapsed="false"/>
    <col min="5" max="5" customWidth="true" hidden="true" style="128" width="21.140625" collapsed="false"/>
    <col min="6" max="6" customWidth="true" style="128" width="32.7109375" collapsed="false"/>
    <col min="7" max="7" customWidth="true" style="129" width="32.7109375" collapsed="false"/>
    <col min="8" max="9" customWidth="true" style="128" width="32.7109375" collapsed="false"/>
    <col min="10" max="10" customWidth="true" style="128" width="19.5703125" collapsed="false"/>
    <col min="11" max="11" customWidth="true" style="128" width="44.140625" collapsed="false"/>
    <col min="12" max="12" customWidth="true" style="128" width="76.85546875" collapsed="false"/>
    <col min="13" max="13" customWidth="true" style="128" width="27.7109375" collapsed="false"/>
    <col min="14" max="14" customWidth="true" style="128" width="37.0" collapsed="false"/>
    <col min="15" max="15" customWidth="true" style="128" width="17.28515625" collapsed="false"/>
    <col min="16" max="16" customWidth="true" style="128" width="14.7109375" collapsed="false"/>
    <col min="17" max="17" customWidth="true" style="128" width="53.85546875" collapsed="false"/>
    <col min="18" max="18" customWidth="true" style="128" width="15.85546875" collapsed="false"/>
    <col min="19" max="19" customWidth="true" style="128" width="16.140625" collapsed="false"/>
    <col min="20" max="20" customWidth="true" style="128" width="15.0" collapsed="false"/>
    <col min="21" max="21" customWidth="true" style="128" width="13.42578125" collapsed="false"/>
    <col min="22" max="16384" style="128" width="11.42578125" collapsed="false"/>
  </cols>
  <sheetData>
    <row r="1" spans="1:13" ht="8.25" customHeight="1" thickBot="1" x14ac:dyDescent="0.25">
      <c r="L1" s="130"/>
    </row>
    <row r="2" spans="1:13" ht="26.25" customHeight="1" thickBot="1" x14ac:dyDescent="0.25">
      <c r="B2" s="291" t="s">
        <v>710</v>
      </c>
      <c r="C2" s="292"/>
      <c r="D2" s="292"/>
      <c r="E2" s="292"/>
      <c r="F2" s="292"/>
      <c r="G2" s="292"/>
      <c r="H2" s="292"/>
      <c r="I2" s="292"/>
      <c r="J2" s="292"/>
      <c r="K2" s="293"/>
      <c r="L2" s="128" t="n">
        <v>1.0</v>
      </c>
    </row>
    <row r="3" spans="1:13" s="184" customFormat="1" ht="7.5" customHeight="1" thickBot="1" x14ac:dyDescent="0.25">
      <c r="A3" s="183"/>
      <c r="B3" s="183"/>
      <c r="C3" s="183"/>
    </row>
    <row r="4" spans="1:13" s="184" customFormat="1" ht="85.5" customHeight="1" x14ac:dyDescent="0.2">
      <c r="A4" s="183"/>
      <c r="B4" s="301" t="s">
        <v>711</v>
      </c>
      <c r="C4" s="302"/>
      <c r="D4" s="302"/>
      <c r="E4" s="303" t="s">
        <v>375</v>
      </c>
      <c r="F4" s="7" t="s">
        <v>712</v>
      </c>
      <c r="G4" s="7" t="s">
        <v>713</v>
      </c>
      <c r="H4" s="7" t="s">
        <v>566</v>
      </c>
      <c r="I4" s="185" t="s">
        <v>714</v>
      </c>
      <c r="J4" s="7" t="s">
        <v>715</v>
      </c>
      <c r="K4" s="8" t="s">
        <v>716</v>
      </c>
      <c r="M4" s="186"/>
    </row>
    <row r="5" spans="1:13" s="184" customFormat="1" ht="18" customHeight="1" x14ac:dyDescent="0.2">
      <c r="A5" s="183"/>
      <c r="B5" s="137" t="s">
        <v>7</v>
      </c>
      <c r="C5" s="138" t="s">
        <v>29</v>
      </c>
      <c r="D5" s="138" t="s">
        <v>30</v>
      </c>
      <c r="E5" s="304"/>
      <c r="F5" s="187" t="s">
        <v>0</v>
      </c>
      <c r="G5" s="187" t="s">
        <v>1</v>
      </c>
      <c r="H5" s="187" t="s">
        <v>2</v>
      </c>
      <c r="I5" s="187" t="s">
        <v>3</v>
      </c>
      <c r="J5" s="187" t="s">
        <v>4</v>
      </c>
      <c r="K5" s="188" t="s">
        <v>5</v>
      </c>
      <c r="M5" s="186"/>
    </row>
    <row r="6" spans="1:13" s="184" customFormat="1" ht="39.950000000000003" customHeight="1" x14ac:dyDescent="0.2">
      <c r="A6" s="183"/>
      <c r="B6" s="141" t="s">
        <v>0</v>
      </c>
      <c r="C6" s="189" t="s">
        <v>717</v>
      </c>
      <c r="D6" s="190" t="s">
        <v>718</v>
      </c>
      <c r="E6" s="191" t="s">
        <v>719</v>
      </c>
      <c r="F6" s="192" t="n">
        <v>121.0</v>
      </c>
      <c r="G6" s="193" t="n">
        <v>122.0</v>
      </c>
      <c r="H6" s="194" t="n">
        <v>35.0</v>
      </c>
      <c r="I6" s="269" t="n">
        <v>4270.0</v>
      </c>
      <c r="J6" s="269" t="n">
        <v>0.0</v>
      </c>
      <c r="K6" s="269" t="n">
        <v>121.0</v>
      </c>
      <c r="M6" s="186"/>
    </row>
    <row r="7" spans="1:13" s="184" customFormat="1" ht="50.1" customHeight="1" x14ac:dyDescent="0.2">
      <c r="A7" s="183"/>
      <c r="B7" s="148" t="s">
        <v>1</v>
      </c>
      <c r="C7" s="195" t="s">
        <v>720</v>
      </c>
      <c r="D7" s="17" t="s">
        <v>721</v>
      </c>
      <c r="E7" s="196" t="s">
        <v>722</v>
      </c>
      <c r="F7" s="249" t="n">
        <v>506.0</v>
      </c>
      <c r="G7" s="198" t="n">
        <v>124.0</v>
      </c>
      <c r="H7" s="199" t="n">
        <v>35.0</v>
      </c>
      <c r="I7" s="270" t="n">
        <v>4340.0</v>
      </c>
      <c r="J7" s="270" t="n">
        <v>0.0</v>
      </c>
      <c r="K7" s="269" t="n">
        <v>506.0</v>
      </c>
      <c r="M7" s="186"/>
    </row>
    <row r="8" spans="1:13" s="184" customFormat="1" ht="24" customHeight="1" x14ac:dyDescent="0.2">
      <c r="A8" s="183"/>
      <c r="B8" s="148" t="s">
        <v>2</v>
      </c>
      <c r="C8" s="195" t="s">
        <v>723</v>
      </c>
      <c r="D8" s="200" t="s">
        <v>724</v>
      </c>
      <c r="E8" s="196" t="s">
        <v>725</v>
      </c>
      <c r="F8" s="201" t="n">
        <v>125.0</v>
      </c>
      <c r="G8" s="202"/>
      <c r="H8" s="202"/>
      <c r="I8" s="202"/>
      <c r="J8" s="202"/>
      <c r="K8" s="202"/>
      <c r="M8" s="186"/>
    </row>
    <row r="9" spans="1:13" s="184" customFormat="1" ht="24" customHeight="1" x14ac:dyDescent="0.2">
      <c r="A9" s="183"/>
      <c r="B9" s="148" t="s">
        <v>3</v>
      </c>
      <c r="C9" s="195" t="s">
        <v>726</v>
      </c>
      <c r="D9" s="200" t="s">
        <v>727</v>
      </c>
      <c r="E9" s="196" t="s">
        <v>725</v>
      </c>
      <c r="F9" s="249" t="n">
        <v>381.0</v>
      </c>
      <c r="G9" s="202"/>
      <c r="H9" s="202"/>
      <c r="I9" s="202"/>
      <c r="J9" s="202"/>
      <c r="K9" s="202"/>
      <c r="M9" s="186"/>
    </row>
    <row r="10" spans="1:13" s="184" customFormat="1" ht="50.1" customHeight="1" x14ac:dyDescent="0.2">
      <c r="A10" s="183"/>
      <c r="B10" s="148" t="s">
        <v>4</v>
      </c>
      <c r="C10" s="195" t="s">
        <v>728</v>
      </c>
      <c r="D10" s="200" t="s">
        <v>729</v>
      </c>
      <c r="E10" s="196" t="s">
        <v>730</v>
      </c>
      <c r="F10" s="197" t="n">
        <v>126.0</v>
      </c>
      <c r="G10" s="202"/>
      <c r="H10" s="202"/>
      <c r="I10" s="202"/>
      <c r="J10" s="202"/>
      <c r="K10" s="202"/>
      <c r="M10" s="186"/>
    </row>
    <row r="11" spans="1:13" s="184" customFormat="1" ht="50.1" customHeight="1" x14ac:dyDescent="0.2">
      <c r="A11" s="183"/>
      <c r="B11" s="148" t="s">
        <v>5</v>
      </c>
      <c r="C11" s="195" t="s">
        <v>731</v>
      </c>
      <c r="D11" s="200" t="s">
        <v>732</v>
      </c>
      <c r="E11" s="196" t="s">
        <v>733</v>
      </c>
      <c r="F11" s="197" t="n">
        <v>127.0</v>
      </c>
      <c r="G11" s="202"/>
      <c r="H11" s="202"/>
      <c r="I11" s="202"/>
      <c r="J11" s="202"/>
      <c r="K11" s="202"/>
      <c r="M11" s="186"/>
    </row>
    <row r="12" spans="1:13" s="184" customFormat="1" ht="50.1" customHeight="1" x14ac:dyDescent="0.2">
      <c r="A12" s="183"/>
      <c r="B12" s="148" t="s">
        <v>6</v>
      </c>
      <c r="C12" s="195" t="s">
        <v>734</v>
      </c>
      <c r="D12" s="200" t="s">
        <v>735</v>
      </c>
      <c r="E12" s="196" t="s">
        <v>736</v>
      </c>
      <c r="F12" s="197" t="n">
        <v>128.0</v>
      </c>
      <c r="G12" s="202"/>
      <c r="H12" s="202"/>
      <c r="I12" s="202"/>
      <c r="J12" s="202"/>
      <c r="K12" s="202"/>
      <c r="M12" s="186"/>
    </row>
    <row r="13" spans="1:13" s="184" customFormat="1" ht="24" customHeight="1" x14ac:dyDescent="0.2">
      <c r="A13" s="183"/>
      <c r="B13" s="148" t="s">
        <v>8</v>
      </c>
      <c r="C13" s="195" t="s">
        <v>737</v>
      </c>
      <c r="D13" s="200" t="s">
        <v>738</v>
      </c>
      <c r="E13" s="196" t="s">
        <v>739</v>
      </c>
      <c r="F13" s="203" t="n">
        <v>0.0</v>
      </c>
      <c r="G13" s="202"/>
      <c r="H13" s="202"/>
      <c r="I13" s="202"/>
      <c r="J13" s="202"/>
      <c r="K13" s="202"/>
      <c r="M13" s="186"/>
    </row>
    <row r="14" spans="1:13" s="184" customFormat="1" ht="39.950000000000003" customHeight="1" x14ac:dyDescent="0.2">
      <c r="A14" s="183"/>
      <c r="B14" s="148" t="s">
        <v>9</v>
      </c>
      <c r="C14" s="195" t="s">
        <v>740</v>
      </c>
      <c r="D14" s="17" t="s">
        <v>741</v>
      </c>
      <c r="E14" s="196" t="s">
        <v>742</v>
      </c>
      <c r="F14" s="249" t="n">
        <v>526.0</v>
      </c>
      <c r="G14" s="198" t="n">
        <v>129.0</v>
      </c>
      <c r="H14" s="198" t="n">
        <v>35.0</v>
      </c>
      <c r="I14" s="270" t="n">
        <v>4515.0</v>
      </c>
      <c r="J14" s="270" t="n">
        <v>0.0</v>
      </c>
      <c r="K14" s="168" t="n">
        <v>526.0</v>
      </c>
      <c r="M14" s="186"/>
    </row>
    <row r="15" spans="1:13" s="184" customFormat="1" ht="24" customHeight="1" x14ac:dyDescent="0.2">
      <c r="A15" s="183"/>
      <c r="B15" s="148" t="s">
        <v>10</v>
      </c>
      <c r="C15" s="195" t="s">
        <v>743</v>
      </c>
      <c r="D15" s="200" t="s">
        <v>744</v>
      </c>
      <c r="E15" s="196" t="s">
        <v>745</v>
      </c>
      <c r="F15" s="201" t="n">
        <v>130.0</v>
      </c>
      <c r="G15" s="202"/>
      <c r="H15" s="202"/>
      <c r="I15" s="202"/>
      <c r="J15" s="202"/>
      <c r="K15" s="202"/>
      <c r="M15" s="186"/>
    </row>
    <row r="16" spans="1:13" s="184" customFormat="1" ht="24" customHeight="1" x14ac:dyDescent="0.2">
      <c r="A16" s="183"/>
      <c r="B16" s="148" t="s">
        <v>11</v>
      </c>
      <c r="C16" s="195" t="s">
        <v>746</v>
      </c>
      <c r="D16" s="200" t="s">
        <v>747</v>
      </c>
      <c r="E16" s="196" t="s">
        <v>745</v>
      </c>
      <c r="F16" s="249" t="n">
        <v>396.0</v>
      </c>
      <c r="G16" s="202"/>
      <c r="H16" s="202"/>
      <c r="I16" s="202"/>
      <c r="J16" s="202"/>
      <c r="K16" s="202"/>
      <c r="M16" s="186"/>
    </row>
    <row r="17" spans="1:13" s="184" customFormat="1" ht="39.950000000000003" customHeight="1" x14ac:dyDescent="0.2">
      <c r="A17" s="183"/>
      <c r="B17" s="148" t="s">
        <v>12</v>
      </c>
      <c r="C17" s="195" t="s">
        <v>748</v>
      </c>
      <c r="D17" s="200" t="s">
        <v>749</v>
      </c>
      <c r="E17" s="196" t="s">
        <v>750</v>
      </c>
      <c r="F17" s="201" t="n">
        <v>131.0</v>
      </c>
      <c r="G17" s="202"/>
      <c r="H17" s="202"/>
      <c r="I17" s="202"/>
      <c r="J17" s="202"/>
      <c r="K17" s="202"/>
      <c r="M17" s="186"/>
    </row>
    <row r="18" spans="1:13" s="184" customFormat="1" ht="50.1" customHeight="1" x14ac:dyDescent="0.2">
      <c r="A18" s="183"/>
      <c r="B18" s="148" t="s">
        <v>13</v>
      </c>
      <c r="C18" s="195" t="s">
        <v>751</v>
      </c>
      <c r="D18" s="200" t="s">
        <v>752</v>
      </c>
      <c r="E18" s="196" t="s">
        <v>753</v>
      </c>
      <c r="F18" s="201" t="n">
        <v>132.0</v>
      </c>
      <c r="G18" s="202"/>
      <c r="H18" s="202"/>
      <c r="I18" s="202"/>
      <c r="J18" s="202"/>
      <c r="K18" s="202"/>
      <c r="M18" s="186"/>
    </row>
    <row r="19" spans="1:13" s="184" customFormat="1" ht="50.1" customHeight="1" x14ac:dyDescent="0.2">
      <c r="A19" s="183"/>
      <c r="B19" s="148" t="s">
        <v>14</v>
      </c>
      <c r="C19" s="195" t="s">
        <v>754</v>
      </c>
      <c r="D19" s="200" t="s">
        <v>755</v>
      </c>
      <c r="E19" s="196" t="s">
        <v>756</v>
      </c>
      <c r="F19" s="201" t="n">
        <v>133.0</v>
      </c>
      <c r="G19" s="202"/>
      <c r="H19" s="202"/>
      <c r="I19" s="202"/>
      <c r="J19" s="202"/>
      <c r="K19" s="202"/>
      <c r="M19" s="186"/>
    </row>
    <row r="20" spans="1:13" s="184" customFormat="1" ht="24" customHeight="1" thickBot="1" x14ac:dyDescent="0.25">
      <c r="A20" s="183"/>
      <c r="B20" s="176" t="s">
        <v>15</v>
      </c>
      <c r="C20" s="204" t="s">
        <v>757</v>
      </c>
      <c r="D20" s="205" t="s">
        <v>758</v>
      </c>
      <c r="E20" s="206" t="s">
        <v>759</v>
      </c>
      <c r="F20" s="271" t="n">
        <v>0.0</v>
      </c>
      <c r="G20" s="202"/>
      <c r="H20" s="202"/>
      <c r="I20" s="202"/>
      <c r="J20" s="202"/>
      <c r="K20" s="202"/>
      <c r="M20" s="186"/>
    </row>
  </sheetData>
  <mergeCells count="3">
    <mergeCell ref="B2:K2"/>
    <mergeCell ref="B4:D4"/>
    <mergeCell ref="E4:E5"/>
  </mergeCells>
  <printOptions horizontalCentered="1" verticalCentered="1"/>
  <pageMargins left="0.31496062992125984" right="0.31496062992125984" top="0.74803149606299213" bottom="0.74803149606299213" header="0.31496062992125984" footer="0.31496062992125984"/>
  <pageSetup paperSize="9" scale="48" fitToHeight="0" orientation="landscape" r:id="rId1"/>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589</vt:i4>
      </vt:variant>
    </vt:vector>
  </HeadingPairs>
  <TitlesOfParts>
    <vt:vector size="596" baseType="lpstr">
      <vt:lpstr>CoverPage</vt:lpstr>
      <vt:lpstr>C 01.00</vt:lpstr>
      <vt:lpstr>C 02.00</vt:lpstr>
      <vt:lpstr>C 03.00</vt:lpstr>
      <vt:lpstr>C 04.00</vt:lpstr>
      <vt:lpstr>C 05.01</vt:lpstr>
      <vt:lpstr>C 05.02</vt:lpstr>
      <vt:lpstr>_Author</vt:lpstr>
      <vt:lpstr>_EntityCode</vt:lpstr>
      <vt:lpstr>_FormID</vt:lpstr>
      <vt:lpstr>_FormName</vt:lpstr>
      <vt:lpstr>_FormVersion</vt:lpstr>
      <vt:lpstr>'C 01.00'!_PageInst</vt:lpstr>
      <vt:lpstr>'C 02.00'!_PageInst</vt:lpstr>
      <vt:lpstr>'C 03.00'!_PageInst</vt:lpstr>
      <vt:lpstr>'C 04.00'!_PageInst</vt:lpstr>
      <vt:lpstr>'C 05.01'!_PageInst</vt:lpstr>
      <vt:lpstr>'C 05.02'!_PageInst</vt:lpstr>
      <vt:lpstr>_PageInst</vt:lpstr>
      <vt:lpstr>_RegulatorPrefix</vt:lpstr>
      <vt:lpstr>_ReportingDate</vt:lpstr>
      <vt:lpstr>_TemplateName</vt:lpstr>
      <vt:lpstr>CACRR010</vt:lpstr>
      <vt:lpstr>CACRR020</vt:lpstr>
      <vt:lpstr>CACRR030</vt:lpstr>
      <vt:lpstr>CACRR040</vt:lpstr>
      <vt:lpstr>CACRR050</vt:lpstr>
      <vt:lpstr>CACRR060</vt:lpstr>
      <vt:lpstr>CACRR070</vt:lpstr>
      <vt:lpstr>CACRR080</vt:lpstr>
      <vt:lpstr>CACRR090</vt:lpstr>
      <vt:lpstr>CACRR100</vt:lpstr>
      <vt:lpstr>CACRR110</vt:lpstr>
      <vt:lpstr>CACRR120</vt:lpstr>
      <vt:lpstr>CAMIR010</vt:lpstr>
      <vt:lpstr>CAMIR020</vt:lpstr>
      <vt:lpstr>CAMIR030</vt:lpstr>
      <vt:lpstr>CAMIR040</vt:lpstr>
      <vt:lpstr>CAMIR050</vt:lpstr>
      <vt:lpstr>CAMIR060</vt:lpstr>
      <vt:lpstr>CAMIR070</vt:lpstr>
      <vt:lpstr>CAMIR080</vt:lpstr>
      <vt:lpstr>CAMIR090</vt:lpstr>
      <vt:lpstr>CAMIR100</vt:lpstr>
      <vt:lpstr>CAMIR110</vt:lpstr>
      <vt:lpstr>CAMIR120</vt:lpstr>
      <vt:lpstr>CAMIR130</vt:lpstr>
      <vt:lpstr>CAMIR131</vt:lpstr>
      <vt:lpstr>CAMIR140</vt:lpstr>
      <vt:lpstr>CAMIR145</vt:lpstr>
      <vt:lpstr>CAMIR150</vt:lpstr>
      <vt:lpstr>CAMIR155</vt:lpstr>
      <vt:lpstr>CAMIR160</vt:lpstr>
      <vt:lpstr>CAMIR170</vt:lpstr>
      <vt:lpstr>CAMIR180</vt:lpstr>
      <vt:lpstr>CAMIR190</vt:lpstr>
      <vt:lpstr>CAMIR200</vt:lpstr>
      <vt:lpstr>CAMIR210</vt:lpstr>
      <vt:lpstr>CAMIR220</vt:lpstr>
      <vt:lpstr>CAMIR230</vt:lpstr>
      <vt:lpstr>CAMIR240</vt:lpstr>
      <vt:lpstr>CAMIR250</vt:lpstr>
      <vt:lpstr>CAMIR260</vt:lpstr>
      <vt:lpstr>CAMIR270</vt:lpstr>
      <vt:lpstr>CAMIR280</vt:lpstr>
      <vt:lpstr>CAMIR290</vt:lpstr>
      <vt:lpstr>CAMIR291</vt:lpstr>
      <vt:lpstr>CAMIR292</vt:lpstr>
      <vt:lpstr>CAMIR293</vt:lpstr>
      <vt:lpstr>CAMIR300</vt:lpstr>
      <vt:lpstr>CAMIR310</vt:lpstr>
      <vt:lpstr>CAMIR320</vt:lpstr>
      <vt:lpstr>CAMIR330</vt:lpstr>
      <vt:lpstr>CAMIR340</vt:lpstr>
      <vt:lpstr>CAMIR350</vt:lpstr>
      <vt:lpstr>CAMIR360</vt:lpstr>
      <vt:lpstr>CAMIR361</vt:lpstr>
      <vt:lpstr>CAMIR362</vt:lpstr>
      <vt:lpstr>CAMIR363</vt:lpstr>
      <vt:lpstr>CAMIR370</vt:lpstr>
      <vt:lpstr>CAMIR380</vt:lpstr>
      <vt:lpstr>CAMIR390</vt:lpstr>
      <vt:lpstr>CAMIR400</vt:lpstr>
      <vt:lpstr>CAMIR410</vt:lpstr>
      <vt:lpstr>CAMIR420</vt:lpstr>
      <vt:lpstr>CAMIR430</vt:lpstr>
      <vt:lpstr>CAMIR431</vt:lpstr>
      <vt:lpstr>CAMIR432</vt:lpstr>
      <vt:lpstr>CAMIR433</vt:lpstr>
      <vt:lpstr>CAMIR440</vt:lpstr>
      <vt:lpstr>CAMIR450</vt:lpstr>
      <vt:lpstr>CAMIR460</vt:lpstr>
      <vt:lpstr>CAMIR470</vt:lpstr>
      <vt:lpstr>CAMIR480</vt:lpstr>
      <vt:lpstr>CAMIR490</vt:lpstr>
      <vt:lpstr>CAMIR500</vt:lpstr>
      <vt:lpstr>CAMIR501</vt:lpstr>
      <vt:lpstr>CAMIR502</vt:lpstr>
      <vt:lpstr>CAMIR503</vt:lpstr>
      <vt:lpstr>CAMIR510</vt:lpstr>
      <vt:lpstr>CAMIR520</vt:lpstr>
      <vt:lpstr>CAMIR530</vt:lpstr>
      <vt:lpstr>CAMIR540</vt:lpstr>
      <vt:lpstr>CAMIR550</vt:lpstr>
      <vt:lpstr>CAMIR560</vt:lpstr>
      <vt:lpstr>CAMIR570</vt:lpstr>
      <vt:lpstr>CAMIR571</vt:lpstr>
      <vt:lpstr>CAMIR572</vt:lpstr>
      <vt:lpstr>CAMIR573</vt:lpstr>
      <vt:lpstr>CAMIR580</vt:lpstr>
      <vt:lpstr>CAMIR590</vt:lpstr>
      <vt:lpstr>CAMIR600</vt:lpstr>
      <vt:lpstr>CAMIR610</vt:lpstr>
      <vt:lpstr>CAMIR620</vt:lpstr>
      <vt:lpstr>CAMIR630</vt:lpstr>
      <vt:lpstr>CAMIR640</vt:lpstr>
      <vt:lpstr>CAMIR641</vt:lpstr>
      <vt:lpstr>CAMIR642</vt:lpstr>
      <vt:lpstr>CAMIR643</vt:lpstr>
      <vt:lpstr>CAMIR650</vt:lpstr>
      <vt:lpstr>CAMIR660</vt:lpstr>
      <vt:lpstr>CAMIR670</vt:lpstr>
      <vt:lpstr>CAMIR680</vt:lpstr>
      <vt:lpstr>CAMIR690</vt:lpstr>
      <vt:lpstr>CAMIR700</vt:lpstr>
      <vt:lpstr>CAMIR710</vt:lpstr>
      <vt:lpstr>CAMIR720</vt:lpstr>
      <vt:lpstr>CAMIR730</vt:lpstr>
      <vt:lpstr>CAMIR740</vt:lpstr>
      <vt:lpstr>CAMIR750</vt:lpstr>
      <vt:lpstr>CAMIR760</vt:lpstr>
      <vt:lpstr>CAMIR770</vt:lpstr>
      <vt:lpstr>CAMIR780</vt:lpstr>
      <vt:lpstr>CAMIR790</vt:lpstr>
      <vt:lpstr>CAMIR800</vt:lpstr>
      <vt:lpstr>CAMIR810</vt:lpstr>
      <vt:lpstr>CAMIR820</vt:lpstr>
      <vt:lpstr>CAMIR830</vt:lpstr>
      <vt:lpstr>CAMIR840</vt:lpstr>
      <vt:lpstr>CAMIR850</vt:lpstr>
      <vt:lpstr>CAMIR860</vt:lpstr>
      <vt:lpstr>CAOFR010</vt:lpstr>
      <vt:lpstr>CAOFR015</vt:lpstr>
      <vt:lpstr>CAOFR020</vt:lpstr>
      <vt:lpstr>CAOFR030</vt:lpstr>
      <vt:lpstr>CAOFR040</vt:lpstr>
      <vt:lpstr>CAOFR050</vt:lpstr>
      <vt:lpstr>CAOFR060</vt:lpstr>
      <vt:lpstr>CAOFR070</vt:lpstr>
      <vt:lpstr>CAOFR080</vt:lpstr>
      <vt:lpstr>CAOFR090</vt:lpstr>
      <vt:lpstr>CAOFR091</vt:lpstr>
      <vt:lpstr>CAOFR092</vt:lpstr>
      <vt:lpstr>CAOFR130</vt:lpstr>
      <vt:lpstr>CAOFR140</vt:lpstr>
      <vt:lpstr>CAOFR150</vt:lpstr>
      <vt:lpstr>CAOFR160</vt:lpstr>
      <vt:lpstr>CAOFR170</vt:lpstr>
      <vt:lpstr>CAOFR180</vt:lpstr>
      <vt:lpstr>CAOFR200</vt:lpstr>
      <vt:lpstr>CAOFR210</vt:lpstr>
      <vt:lpstr>CAOFR220</vt:lpstr>
      <vt:lpstr>CAOFR230</vt:lpstr>
      <vt:lpstr>CAOFR240</vt:lpstr>
      <vt:lpstr>CAOFR250</vt:lpstr>
      <vt:lpstr>CAOFR260</vt:lpstr>
      <vt:lpstr>CAOFR270</vt:lpstr>
      <vt:lpstr>CAOFR280</vt:lpstr>
      <vt:lpstr>CAOFR285</vt:lpstr>
      <vt:lpstr>CAOFR290</vt:lpstr>
      <vt:lpstr>CAOFR300</vt:lpstr>
      <vt:lpstr>CAOFR310</vt:lpstr>
      <vt:lpstr>CAOFR320</vt:lpstr>
      <vt:lpstr>CAOFR330</vt:lpstr>
      <vt:lpstr>CAOFR340</vt:lpstr>
      <vt:lpstr>CAOFR350</vt:lpstr>
      <vt:lpstr>CAOFR360</vt:lpstr>
      <vt:lpstr>CAOFR370</vt:lpstr>
      <vt:lpstr>CAOFR380</vt:lpstr>
      <vt:lpstr>CAOFR390</vt:lpstr>
      <vt:lpstr>CAOFR400</vt:lpstr>
      <vt:lpstr>CAOFR410</vt:lpstr>
      <vt:lpstr>CAOFR420</vt:lpstr>
      <vt:lpstr>CAOFR430</vt:lpstr>
      <vt:lpstr>CAOFR440</vt:lpstr>
      <vt:lpstr>CAOFR450</vt:lpstr>
      <vt:lpstr>CAOFR460</vt:lpstr>
      <vt:lpstr>CAOFR470</vt:lpstr>
      <vt:lpstr>CAOFR471</vt:lpstr>
      <vt:lpstr>CAOFR472</vt:lpstr>
      <vt:lpstr>CAOFR480</vt:lpstr>
      <vt:lpstr>CAOFR490</vt:lpstr>
      <vt:lpstr>CAOFR500</vt:lpstr>
      <vt:lpstr>CAOFR510</vt:lpstr>
      <vt:lpstr>CAOFR520</vt:lpstr>
      <vt:lpstr>CAOFR524</vt:lpstr>
      <vt:lpstr>CAOFR529</vt:lpstr>
      <vt:lpstr>CAOFR530</vt:lpstr>
      <vt:lpstr>CAOFR540</vt:lpstr>
      <vt:lpstr>CAOFR550</vt:lpstr>
      <vt:lpstr>CAOFR560</vt:lpstr>
      <vt:lpstr>CAOFR570</vt:lpstr>
      <vt:lpstr>CAOFR580</vt:lpstr>
      <vt:lpstr>CAOFR590</vt:lpstr>
      <vt:lpstr>CAOFR620</vt:lpstr>
      <vt:lpstr>CAOFR621</vt:lpstr>
      <vt:lpstr>CAOFR622</vt:lpstr>
      <vt:lpstr>CAOFR660</vt:lpstr>
      <vt:lpstr>CAOFR670</vt:lpstr>
      <vt:lpstr>CAOFR680</vt:lpstr>
      <vt:lpstr>CAOFR690</vt:lpstr>
      <vt:lpstr>CAOFR700</vt:lpstr>
      <vt:lpstr>CAOFR710</vt:lpstr>
      <vt:lpstr>CAOFR720</vt:lpstr>
      <vt:lpstr>CAOFR730</vt:lpstr>
      <vt:lpstr>CAOFR740</vt:lpstr>
      <vt:lpstr>CAOFR744</vt:lpstr>
      <vt:lpstr>CAOFR748</vt:lpstr>
      <vt:lpstr>CAOFR750</vt:lpstr>
      <vt:lpstr>CAOFR760</vt:lpstr>
      <vt:lpstr>CAOFR770</vt:lpstr>
      <vt:lpstr>CAOFR780</vt:lpstr>
      <vt:lpstr>CAOFR790</vt:lpstr>
      <vt:lpstr>CAOFR800</vt:lpstr>
      <vt:lpstr>CAOFR810</vt:lpstr>
      <vt:lpstr>CAOFR840</vt:lpstr>
      <vt:lpstr>CAOFR841</vt:lpstr>
      <vt:lpstr>CAOFR842</vt:lpstr>
      <vt:lpstr>CAOFR880</vt:lpstr>
      <vt:lpstr>CAOFR890</vt:lpstr>
      <vt:lpstr>CAOFR900</vt:lpstr>
      <vt:lpstr>CAOFR910</vt:lpstr>
      <vt:lpstr>CAOFR920</vt:lpstr>
      <vt:lpstr>CAOFR930</vt:lpstr>
      <vt:lpstr>CAOFR940</vt:lpstr>
      <vt:lpstr>CAOFR950</vt:lpstr>
      <vt:lpstr>CAOFR960</vt:lpstr>
      <vt:lpstr>CAOFR970</vt:lpstr>
      <vt:lpstr>CAOFR974</vt:lpstr>
      <vt:lpstr>CAOFR978</vt:lpstr>
      <vt:lpstr>CAORR010</vt:lpstr>
      <vt:lpstr>CAORR020</vt:lpstr>
      <vt:lpstr>CAORR030</vt:lpstr>
      <vt:lpstr>CAORR040</vt:lpstr>
      <vt:lpstr>CAORR050</vt:lpstr>
      <vt:lpstr>CAORR060</vt:lpstr>
      <vt:lpstr>CAORR070</vt:lpstr>
      <vt:lpstr>CAORR080</vt:lpstr>
      <vt:lpstr>CAORR090</vt:lpstr>
      <vt:lpstr>CAORR100</vt:lpstr>
      <vt:lpstr>CAORR110</vt:lpstr>
      <vt:lpstr>CAORR120</vt:lpstr>
      <vt:lpstr>CAORR130</vt:lpstr>
      <vt:lpstr>CAORR140</vt:lpstr>
      <vt:lpstr>CAORR150</vt:lpstr>
      <vt:lpstr>CAORR160</vt:lpstr>
      <vt:lpstr>CAORR170</vt:lpstr>
      <vt:lpstr>CAORR180</vt:lpstr>
      <vt:lpstr>CAORR190</vt:lpstr>
      <vt:lpstr>CAORR200</vt:lpstr>
      <vt:lpstr>CAORR210</vt:lpstr>
      <vt:lpstr>CAORR211</vt:lpstr>
      <vt:lpstr>CAORR220</vt:lpstr>
      <vt:lpstr>CAORR230</vt:lpstr>
      <vt:lpstr>CAORR240</vt:lpstr>
      <vt:lpstr>CAORR250</vt:lpstr>
      <vt:lpstr>CAORR260</vt:lpstr>
      <vt:lpstr>CAORR270</vt:lpstr>
      <vt:lpstr>CAORR280</vt:lpstr>
      <vt:lpstr>CAORR290</vt:lpstr>
      <vt:lpstr>CAORR300</vt:lpstr>
      <vt:lpstr>CAORR310</vt:lpstr>
      <vt:lpstr>CAORR320</vt:lpstr>
      <vt:lpstr>CAORR330</vt:lpstr>
      <vt:lpstr>CAORR340</vt:lpstr>
      <vt:lpstr>CAORR350</vt:lpstr>
      <vt:lpstr>CAORR360</vt:lpstr>
      <vt:lpstr>CAORR370</vt:lpstr>
      <vt:lpstr>CAORR380</vt:lpstr>
      <vt:lpstr>CAORR390</vt:lpstr>
      <vt:lpstr>CAORR400</vt:lpstr>
      <vt:lpstr>CAORR410</vt:lpstr>
      <vt:lpstr>CAORR420</vt:lpstr>
      <vt:lpstr>CAORR430</vt:lpstr>
      <vt:lpstr>CAORR440</vt:lpstr>
      <vt:lpstr>CAORR450</vt:lpstr>
      <vt:lpstr>CAORR460</vt:lpstr>
      <vt:lpstr>CAORR490</vt:lpstr>
      <vt:lpstr>CAORR500</vt:lpstr>
      <vt:lpstr>CAORR510</vt:lpstr>
      <vt:lpstr>CAORR530</vt:lpstr>
      <vt:lpstr>CAORR540</vt:lpstr>
      <vt:lpstr>CAORR550</vt:lpstr>
      <vt:lpstr>CAORR560</vt:lpstr>
      <vt:lpstr>CAORR570</vt:lpstr>
      <vt:lpstr>CAORR580</vt:lpstr>
      <vt:lpstr>CAORR590</vt:lpstr>
      <vt:lpstr>CAORR600</vt:lpstr>
      <vt:lpstr>CAORR610</vt:lpstr>
      <vt:lpstr>CAORR620</vt:lpstr>
      <vt:lpstr>CAORR630</vt:lpstr>
      <vt:lpstr>CAORR640</vt:lpstr>
      <vt:lpstr>CAORR650</vt:lpstr>
      <vt:lpstr>CAORR660</vt:lpstr>
      <vt:lpstr>CAORR670</vt:lpstr>
      <vt:lpstr>CAORR680</vt:lpstr>
      <vt:lpstr>CAORR690</vt:lpstr>
      <vt:lpstr>CAORR700</vt:lpstr>
      <vt:lpstr>CAORR710</vt:lpstr>
      <vt:lpstr>CAORR720</vt:lpstr>
      <vt:lpstr>CAORR730</vt:lpstr>
      <vt:lpstr>CAORR740</vt:lpstr>
      <vt:lpstr>CAORR750</vt:lpstr>
      <vt:lpstr>CAORR760</vt:lpstr>
      <vt:lpstr>'C 01.00'!Print_Area</vt:lpstr>
      <vt:lpstr>'C 02.00'!Print_Area</vt:lpstr>
      <vt:lpstr>'C 03.00'!Print_Area</vt:lpstr>
      <vt:lpstr>'C 04.00'!Print_Area</vt:lpstr>
      <vt:lpstr>'C 05.02'!Print_Area</vt:lpstr>
      <vt:lpstr>'C 01.00'!Print_Titles</vt:lpstr>
      <vt:lpstr>'C 02.00'!Print_Titles</vt:lpstr>
      <vt:lpstr>'C 04.00'!Print_Titles</vt:lpstr>
      <vt:lpstr>'C 05.01'!Print_Titles</vt:lpstr>
      <vt:lpstr>TP01R010C010</vt:lpstr>
      <vt:lpstr>TP01R010C020</vt:lpstr>
      <vt:lpstr>TP01R010C030</vt:lpstr>
      <vt:lpstr>TP01R010C040</vt:lpstr>
      <vt:lpstr>TP01R010C060</vt:lpstr>
      <vt:lpstr>TP01R020C010</vt:lpstr>
      <vt:lpstr>TP01R020C020</vt:lpstr>
      <vt:lpstr>TP01R020C030</vt:lpstr>
      <vt:lpstr>TP01R030C010</vt:lpstr>
      <vt:lpstr>TP01R030C020</vt:lpstr>
      <vt:lpstr>TP01R030C030</vt:lpstr>
      <vt:lpstr>TP01R040C010</vt:lpstr>
      <vt:lpstr>TP01R040C020</vt:lpstr>
      <vt:lpstr>TP01R040C030</vt:lpstr>
      <vt:lpstr>TP01R050C010</vt:lpstr>
      <vt:lpstr>TP01R050C020</vt:lpstr>
      <vt:lpstr>TP01R050C030</vt:lpstr>
      <vt:lpstr>TP01R060C010</vt:lpstr>
      <vt:lpstr>TP01R060C020</vt:lpstr>
      <vt:lpstr>TP01R060C030</vt:lpstr>
      <vt:lpstr>TP01R070C010</vt:lpstr>
      <vt:lpstr>TP01R070C020</vt:lpstr>
      <vt:lpstr>TP01R070C030</vt:lpstr>
      <vt:lpstr>TP01R080C010</vt:lpstr>
      <vt:lpstr>TP01R080C050</vt:lpstr>
      <vt:lpstr>TP01R080C060</vt:lpstr>
      <vt:lpstr>TP01R090C010</vt:lpstr>
      <vt:lpstr>TP01R090C050</vt:lpstr>
      <vt:lpstr>TP01R090C060</vt:lpstr>
      <vt:lpstr>TP01R091C020</vt:lpstr>
      <vt:lpstr>TP01R091C050</vt:lpstr>
      <vt:lpstr>TP01R091C060</vt:lpstr>
      <vt:lpstr>TP01R092C030</vt:lpstr>
      <vt:lpstr>TP01R092C050</vt:lpstr>
      <vt:lpstr>TP01R092C060</vt:lpstr>
      <vt:lpstr>TP01R100C010</vt:lpstr>
      <vt:lpstr>TP01R100C020</vt:lpstr>
      <vt:lpstr>TP01R100C030</vt:lpstr>
      <vt:lpstr>TP01R100C040</vt:lpstr>
      <vt:lpstr>TP01R110C010</vt:lpstr>
      <vt:lpstr>TP01R120C010</vt:lpstr>
      <vt:lpstr>TP01R120C050</vt:lpstr>
      <vt:lpstr>TP01R120C060</vt:lpstr>
      <vt:lpstr>TP01R130C010</vt:lpstr>
      <vt:lpstr>TP01R130C050</vt:lpstr>
      <vt:lpstr>TP01R130C060</vt:lpstr>
      <vt:lpstr>TP01R133C010</vt:lpstr>
      <vt:lpstr>TP01R133C050</vt:lpstr>
      <vt:lpstr>TP01R133C060</vt:lpstr>
      <vt:lpstr>TP01R136C010</vt:lpstr>
      <vt:lpstr>TP01R136C050</vt:lpstr>
      <vt:lpstr>TP01R136C060</vt:lpstr>
      <vt:lpstr>TP01R138C010</vt:lpstr>
      <vt:lpstr>TP01R138C050</vt:lpstr>
      <vt:lpstr>TP01R138C060</vt:lpstr>
      <vt:lpstr>TP01R140C010</vt:lpstr>
      <vt:lpstr>TP01R140C020</vt:lpstr>
      <vt:lpstr>TP01R140C030</vt:lpstr>
      <vt:lpstr>TP01R140C040</vt:lpstr>
      <vt:lpstr>TP01R140C060</vt:lpstr>
      <vt:lpstr>TP01R150C010</vt:lpstr>
      <vt:lpstr>TP01R150C020</vt:lpstr>
      <vt:lpstr>TP01R150C050</vt:lpstr>
      <vt:lpstr>TP01R150C060</vt:lpstr>
      <vt:lpstr>TP01R160C010</vt:lpstr>
      <vt:lpstr>TP01R160C020</vt:lpstr>
      <vt:lpstr>TP01R160C050</vt:lpstr>
      <vt:lpstr>TP01R160C060</vt:lpstr>
      <vt:lpstr>TP01R170C010</vt:lpstr>
      <vt:lpstr>TP01R170C040</vt:lpstr>
      <vt:lpstr>TP01R170C050</vt:lpstr>
      <vt:lpstr>TP01R170C060</vt:lpstr>
      <vt:lpstr>TP01R180C010</vt:lpstr>
      <vt:lpstr>TP01R180C020</vt:lpstr>
      <vt:lpstr>TP01R180C030</vt:lpstr>
      <vt:lpstr>TP01R180C050</vt:lpstr>
      <vt:lpstr>TP01R180C060</vt:lpstr>
      <vt:lpstr>TP01R190C010</vt:lpstr>
      <vt:lpstr>TP01R190C050</vt:lpstr>
      <vt:lpstr>TP01R190C060</vt:lpstr>
      <vt:lpstr>TP01R194C010</vt:lpstr>
      <vt:lpstr>TP01R194C050</vt:lpstr>
      <vt:lpstr>TP01R194C060</vt:lpstr>
      <vt:lpstr>TP01R198C010</vt:lpstr>
      <vt:lpstr>TP01R198C050</vt:lpstr>
      <vt:lpstr>TP01R198C060</vt:lpstr>
      <vt:lpstr>TP01R200C010</vt:lpstr>
      <vt:lpstr>TP01R200C020</vt:lpstr>
      <vt:lpstr>TP01R200C030</vt:lpstr>
      <vt:lpstr>TP01R200C040</vt:lpstr>
      <vt:lpstr>TP01R200C060</vt:lpstr>
      <vt:lpstr>TP01R210C010</vt:lpstr>
      <vt:lpstr>TP01R210C020</vt:lpstr>
      <vt:lpstr>TP01R210C040</vt:lpstr>
      <vt:lpstr>TP01R210C050</vt:lpstr>
      <vt:lpstr>TP01R210C060</vt:lpstr>
      <vt:lpstr>TP01R211C010</vt:lpstr>
      <vt:lpstr>TP01R211C020</vt:lpstr>
      <vt:lpstr>TP01R211C050</vt:lpstr>
      <vt:lpstr>TP01R211C060</vt:lpstr>
      <vt:lpstr>TP01R212C010</vt:lpstr>
      <vt:lpstr>TP01R212C040</vt:lpstr>
      <vt:lpstr>TP01R212C050</vt:lpstr>
      <vt:lpstr>TP01R212C060</vt:lpstr>
      <vt:lpstr>TP01R220C010</vt:lpstr>
      <vt:lpstr>TP01R220C020</vt:lpstr>
      <vt:lpstr>TP01R220C030</vt:lpstr>
      <vt:lpstr>TP01R220C040</vt:lpstr>
      <vt:lpstr>TP01R220C050</vt:lpstr>
      <vt:lpstr>TP01R220C060</vt:lpstr>
      <vt:lpstr>TP01R221C010</vt:lpstr>
      <vt:lpstr>TP01R221C020</vt:lpstr>
      <vt:lpstr>TP01R221C030</vt:lpstr>
      <vt:lpstr>TP01R221C050</vt:lpstr>
      <vt:lpstr>TP01R221C060</vt:lpstr>
      <vt:lpstr>TP01R222C020</vt:lpstr>
      <vt:lpstr>TP01R222C040</vt:lpstr>
      <vt:lpstr>TP01R222C050</vt:lpstr>
      <vt:lpstr>TP01R222C060</vt:lpstr>
      <vt:lpstr>TP01R230C010</vt:lpstr>
      <vt:lpstr>TP01R230C020</vt:lpstr>
      <vt:lpstr>TP01R230C030</vt:lpstr>
      <vt:lpstr>TP01R230C040</vt:lpstr>
      <vt:lpstr>TP01R230C050</vt:lpstr>
      <vt:lpstr>TP01R230C060</vt:lpstr>
      <vt:lpstr>TP01R231C010</vt:lpstr>
      <vt:lpstr>TP01R231C020</vt:lpstr>
      <vt:lpstr>TP01R231C030</vt:lpstr>
      <vt:lpstr>TP01R231C050</vt:lpstr>
      <vt:lpstr>TP01R231C060</vt:lpstr>
      <vt:lpstr>TP01R232C030</vt:lpstr>
      <vt:lpstr>TP01R232C040</vt:lpstr>
      <vt:lpstr>TP01R232C050</vt:lpstr>
      <vt:lpstr>TP01R232C060</vt:lpstr>
      <vt:lpstr>TP01R240C010</vt:lpstr>
      <vt:lpstr>TP01R240C020</vt:lpstr>
      <vt:lpstr>TP01R240C030</vt:lpstr>
      <vt:lpstr>TP01R240C040</vt:lpstr>
      <vt:lpstr>TP01R240C060</vt:lpstr>
      <vt:lpstr>TP01R250C010</vt:lpstr>
      <vt:lpstr>TP01R250C020</vt:lpstr>
      <vt:lpstr>TP01R250C030</vt:lpstr>
      <vt:lpstr>TP01R250C040</vt:lpstr>
      <vt:lpstr>TP01R250C050</vt:lpstr>
      <vt:lpstr>TP01R250C060</vt:lpstr>
      <vt:lpstr>TP01R260C010</vt:lpstr>
      <vt:lpstr>TP01R260C020</vt:lpstr>
      <vt:lpstr>TP01R260C030</vt:lpstr>
      <vt:lpstr>TP01R260C040</vt:lpstr>
      <vt:lpstr>TP01R260C060</vt:lpstr>
      <vt:lpstr>TP01R270C010</vt:lpstr>
      <vt:lpstr>TP01R270C020</vt:lpstr>
      <vt:lpstr>TP01R270C030</vt:lpstr>
      <vt:lpstr>TP01R270C040</vt:lpstr>
      <vt:lpstr>TP01R270C060</vt:lpstr>
      <vt:lpstr>TP01R280C010</vt:lpstr>
      <vt:lpstr>TP01R280C020</vt:lpstr>
      <vt:lpstr>TP01R280C030</vt:lpstr>
      <vt:lpstr>TP01R280C040</vt:lpstr>
      <vt:lpstr>TP01R280C050</vt:lpstr>
      <vt:lpstr>TP01R280C060</vt:lpstr>
      <vt:lpstr>TP01R290C010</vt:lpstr>
      <vt:lpstr>TP01R290C020</vt:lpstr>
      <vt:lpstr>TP01R290C030</vt:lpstr>
      <vt:lpstr>TP01R290C040</vt:lpstr>
      <vt:lpstr>TP01R290C060</vt:lpstr>
      <vt:lpstr>TP01R300C010</vt:lpstr>
      <vt:lpstr>TP01R300C020</vt:lpstr>
      <vt:lpstr>TP01R300C030</vt:lpstr>
      <vt:lpstr>TP01R300C040</vt:lpstr>
      <vt:lpstr>TP01R300C060</vt:lpstr>
      <vt:lpstr>TP01R310C010</vt:lpstr>
      <vt:lpstr>TP01R310C020</vt:lpstr>
      <vt:lpstr>TP01R310C030</vt:lpstr>
      <vt:lpstr>TP01R310C040</vt:lpstr>
      <vt:lpstr>TP01R310C050</vt:lpstr>
      <vt:lpstr>TP01R310C060</vt:lpstr>
      <vt:lpstr>TP01R320C010</vt:lpstr>
      <vt:lpstr>TP01R320C020</vt:lpstr>
      <vt:lpstr>TP01R320C030</vt:lpstr>
      <vt:lpstr>TP01R320C040</vt:lpstr>
      <vt:lpstr>TP01R320C060</vt:lpstr>
      <vt:lpstr>TP01R330C010</vt:lpstr>
      <vt:lpstr>TP01R330C020</vt:lpstr>
      <vt:lpstr>TP01R330C030</vt:lpstr>
      <vt:lpstr>TP01R330C040</vt:lpstr>
      <vt:lpstr>TP01R330C060</vt:lpstr>
      <vt:lpstr>TP01R340C010</vt:lpstr>
      <vt:lpstr>TP01R340C020</vt:lpstr>
      <vt:lpstr>TP01R340C030</vt:lpstr>
      <vt:lpstr>TP01R340C040</vt:lpstr>
      <vt:lpstr>TP01R340C060</vt:lpstr>
      <vt:lpstr>TP01R350C010</vt:lpstr>
      <vt:lpstr>TP01R350C020</vt:lpstr>
      <vt:lpstr>TP01R350C030</vt:lpstr>
      <vt:lpstr>TP01R350C040</vt:lpstr>
      <vt:lpstr>TP01R350C050</vt:lpstr>
      <vt:lpstr>TP01R350C060</vt:lpstr>
      <vt:lpstr>TP01R360C010</vt:lpstr>
      <vt:lpstr>TP01R360C020</vt:lpstr>
      <vt:lpstr>TP01R360C030</vt:lpstr>
      <vt:lpstr>TP01R360C040</vt:lpstr>
      <vt:lpstr>TP01R360C050</vt:lpstr>
      <vt:lpstr>TP01R360C060</vt:lpstr>
      <vt:lpstr>TP01R370C010</vt:lpstr>
      <vt:lpstr>TP01R370C020</vt:lpstr>
      <vt:lpstr>TP01R370C030</vt:lpstr>
      <vt:lpstr>TP01R370C040</vt:lpstr>
      <vt:lpstr>TP01R370C050</vt:lpstr>
      <vt:lpstr>TP01R370C060</vt:lpstr>
      <vt:lpstr>TP01R380C010</vt:lpstr>
      <vt:lpstr>TP01R380C040</vt:lpstr>
      <vt:lpstr>TP01R380C060</vt:lpstr>
      <vt:lpstr>TP01R390C010</vt:lpstr>
      <vt:lpstr>TP01R390C020</vt:lpstr>
      <vt:lpstr>TP01R390C030</vt:lpstr>
      <vt:lpstr>TP01R390C040</vt:lpstr>
      <vt:lpstr>TP01R390C060</vt:lpstr>
      <vt:lpstr>TP01R400C010</vt:lpstr>
      <vt:lpstr>TP01R400C020</vt:lpstr>
      <vt:lpstr>TP01R400C030</vt:lpstr>
      <vt:lpstr>TP01R400C040</vt:lpstr>
      <vt:lpstr>TP01R400C050</vt:lpstr>
      <vt:lpstr>TP01R400C060</vt:lpstr>
      <vt:lpstr>TP01R410C010</vt:lpstr>
      <vt:lpstr>TP01R410C020</vt:lpstr>
      <vt:lpstr>TP01R410C030</vt:lpstr>
      <vt:lpstr>TP01R410C040</vt:lpstr>
      <vt:lpstr>TP01R410C050</vt:lpstr>
      <vt:lpstr>TP01R410C060</vt:lpstr>
      <vt:lpstr>TP01R420C010</vt:lpstr>
      <vt:lpstr>TP01R420C020</vt:lpstr>
      <vt:lpstr>TP01R420C030</vt:lpstr>
      <vt:lpstr>TP01R420C040</vt:lpstr>
      <vt:lpstr>TP01R420C050</vt:lpstr>
      <vt:lpstr>TP01R420C060</vt:lpstr>
      <vt:lpstr>TP01R425C010</vt:lpstr>
      <vt:lpstr>TP01R425C060</vt:lpstr>
      <vt:lpstr>TP01R430C010</vt:lpstr>
      <vt:lpstr>TP01R430C020</vt:lpstr>
      <vt:lpstr>TP01R430C030</vt:lpstr>
      <vt:lpstr>TP01R430C040</vt:lpstr>
      <vt:lpstr>TP01R430C050</vt:lpstr>
      <vt:lpstr>TP02R010C010</vt:lpstr>
      <vt:lpstr>TP02R010C020</vt:lpstr>
      <vt:lpstr>TP02R010C030</vt:lpstr>
      <vt:lpstr>TP02R010C040</vt:lpstr>
      <vt:lpstr>TP02R010C050</vt:lpstr>
      <vt:lpstr>TP02R010C060</vt:lpstr>
      <vt:lpstr>TP02R020C010</vt:lpstr>
      <vt:lpstr>TP02R020C020</vt:lpstr>
      <vt:lpstr>TP02R020C030</vt:lpstr>
      <vt:lpstr>TP02R020C040</vt:lpstr>
      <vt:lpstr>TP02R020C050</vt:lpstr>
      <vt:lpstr>TP02R020C060</vt:lpstr>
      <vt:lpstr>TP02R030C010</vt:lpstr>
      <vt:lpstr>TP02R040C010</vt:lpstr>
      <vt:lpstr>TP02R050C010</vt:lpstr>
      <vt:lpstr>TP02R060C010</vt:lpstr>
      <vt:lpstr>TP02R070C010</vt:lpstr>
      <vt:lpstr>TP02R080C010</vt:lpstr>
      <vt:lpstr>TP02R090C010</vt:lpstr>
      <vt:lpstr>TP02R090C020</vt:lpstr>
      <vt:lpstr>TP02R090C030</vt:lpstr>
      <vt:lpstr>TP02R090C040</vt:lpstr>
      <vt:lpstr>TP02R090C050</vt:lpstr>
      <vt:lpstr>TP02R090C060</vt:lpstr>
      <vt:lpstr>TP02R100C010</vt:lpstr>
      <vt:lpstr>TP02R110C010</vt:lpstr>
      <vt:lpstr>TP02R120C010</vt:lpstr>
      <vt:lpstr>TP02R130C010</vt:lpstr>
      <vt:lpstr>TP02R140C010</vt:lpstr>
      <vt:lpstr>TP02R150C010</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2014-01-09T02:35:38Z</dcterms:created>
  <dc:creator>Alex Chen</dc:creator>
  <lastModifiedBy>Ellen Wang</lastModifiedBy>
  <lastPrinted>2014-01-14T02:31:47Z</lastPrinted>
  <dcterms:modified xsi:type="dcterms:W3CDTF">2014-01-23T02:32:24Z</dcterms:modified>
</coreProperties>
</file>