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ucketTree프로젝트\사전작업\WBS\"/>
    </mc:Choice>
  </mc:AlternateContent>
  <bookViews>
    <workbookView xWindow="28620" yWindow="0" windowWidth="28668" windowHeight="12516" tabRatio="599"/>
  </bookViews>
  <sheets>
    <sheet name="WBS" sheetId="9" r:id="rId1"/>
    <sheet name="Sheet1" sheetId="10" r:id="rId2"/>
  </sheets>
  <definedNames>
    <definedName name="_xlnm.Print_Area" localSheetId="0">WBS!$A$1:$Z$80</definedName>
  </definedNames>
  <calcPr calcId="171027"/>
</workbook>
</file>

<file path=xl/calcChain.xml><?xml version="1.0" encoding="utf-8"?>
<calcChain xmlns="http://schemas.openxmlformats.org/spreadsheetml/2006/main">
  <c r="O17" i="9" l="1"/>
  <c r="I66" i="9" l="1"/>
  <c r="I67" i="9"/>
  <c r="I68" i="9"/>
  <c r="I69" i="9"/>
  <c r="H69" i="9"/>
  <c r="H68" i="9"/>
  <c r="H67" i="9"/>
  <c r="H66" i="9"/>
  <c r="AA75" i="9"/>
  <c r="Z75" i="9"/>
  <c r="Y75" i="9"/>
  <c r="X75" i="9"/>
  <c r="W75" i="9"/>
  <c r="V75" i="9"/>
  <c r="U75" i="9"/>
  <c r="T75" i="9"/>
  <c r="S75" i="9"/>
  <c r="R75" i="9"/>
  <c r="Q75" i="9"/>
  <c r="P75" i="9"/>
  <c r="O75" i="9"/>
  <c r="M75" i="9"/>
  <c r="N75" i="9" s="1"/>
  <c r="I75" i="9"/>
  <c r="AA74" i="9"/>
  <c r="Z74" i="9"/>
  <c r="Y74" i="9"/>
  <c r="X74" i="9"/>
  <c r="W74" i="9"/>
  <c r="V74" i="9"/>
  <c r="U74" i="9"/>
  <c r="T74" i="9"/>
  <c r="S74" i="9"/>
  <c r="R74" i="9"/>
  <c r="Q74" i="9"/>
  <c r="P74" i="9"/>
  <c r="O74" i="9"/>
  <c r="M74" i="9"/>
  <c r="N74" i="9" s="1"/>
  <c r="I74" i="9"/>
  <c r="H74" i="9"/>
  <c r="AA73" i="9"/>
  <c r="Z73" i="9"/>
  <c r="Y73" i="9"/>
  <c r="X73" i="9"/>
  <c r="W73" i="9"/>
  <c r="V73" i="9"/>
  <c r="U73" i="9"/>
  <c r="T73" i="9"/>
  <c r="S73" i="9"/>
  <c r="R73" i="9"/>
  <c r="Q73" i="9"/>
  <c r="P73" i="9"/>
  <c r="O73" i="9"/>
  <c r="M73" i="9"/>
  <c r="I73" i="9"/>
  <c r="H73" i="9"/>
  <c r="AA72" i="9"/>
  <c r="Z72" i="9"/>
  <c r="Y72" i="9"/>
  <c r="X72" i="9"/>
  <c r="W72" i="9"/>
  <c r="V72" i="9"/>
  <c r="U72" i="9"/>
  <c r="T72" i="9"/>
  <c r="S72" i="9"/>
  <c r="R72" i="9"/>
  <c r="Q72" i="9"/>
  <c r="P72" i="9"/>
  <c r="O72" i="9"/>
  <c r="L72" i="9"/>
  <c r="K72" i="9"/>
  <c r="I72" i="9"/>
  <c r="H72" i="9"/>
  <c r="AA71" i="9"/>
  <c r="Z71" i="9"/>
  <c r="Y71" i="9"/>
  <c r="X71" i="9"/>
  <c r="W71" i="9"/>
  <c r="V71" i="9"/>
  <c r="U71" i="9"/>
  <c r="T71" i="9"/>
  <c r="S71" i="9"/>
  <c r="R71" i="9"/>
  <c r="Q71" i="9"/>
  <c r="P71" i="9"/>
  <c r="O71" i="9"/>
  <c r="M71" i="9"/>
  <c r="N71" i="9" s="1"/>
  <c r="I71" i="9"/>
  <c r="H71" i="9"/>
  <c r="AA70" i="9"/>
  <c r="Z70" i="9"/>
  <c r="Y70" i="9"/>
  <c r="X70" i="9"/>
  <c r="W70" i="9"/>
  <c r="V70" i="9"/>
  <c r="U70" i="9"/>
  <c r="T70" i="9"/>
  <c r="S70" i="9"/>
  <c r="R70" i="9"/>
  <c r="Q70" i="9"/>
  <c r="P70" i="9"/>
  <c r="O70" i="9"/>
  <c r="M70" i="9"/>
  <c r="N70" i="9" s="1"/>
  <c r="I70" i="9"/>
  <c r="H70" i="9"/>
  <c r="I65" i="9"/>
  <c r="H65" i="9"/>
  <c r="I64" i="9"/>
  <c r="H64" i="9"/>
  <c r="I63" i="9"/>
  <c r="H63" i="9"/>
  <c r="M72" i="9" l="1"/>
  <c r="N72" i="9" s="1"/>
  <c r="H46" i="9"/>
  <c r="H47" i="9"/>
  <c r="H48" i="9"/>
  <c r="H49" i="9"/>
  <c r="H50" i="9"/>
  <c r="H51" i="9"/>
  <c r="H52" i="9"/>
  <c r="H53" i="9"/>
  <c r="H55" i="9"/>
  <c r="H56" i="9"/>
  <c r="H57" i="9"/>
  <c r="H58" i="9"/>
  <c r="H59" i="9"/>
  <c r="H60" i="9"/>
  <c r="H61" i="9"/>
  <c r="H62" i="9"/>
  <c r="G82" i="9"/>
  <c r="G5" i="9" s="1"/>
  <c r="F82" i="9"/>
  <c r="I46" i="9"/>
  <c r="H45" i="9"/>
  <c r="G44" i="9"/>
  <c r="F44" i="9"/>
  <c r="I47" i="9"/>
  <c r="I45" i="9"/>
  <c r="I26" i="9"/>
  <c r="H26" i="9"/>
  <c r="G24" i="9"/>
  <c r="F24" i="9"/>
  <c r="H18" i="9"/>
  <c r="H36" i="9"/>
  <c r="H38" i="9"/>
  <c r="H39" i="9"/>
  <c r="H42" i="9"/>
  <c r="H43" i="9"/>
  <c r="H19" i="9"/>
  <c r="I43" i="9"/>
  <c r="H34" i="9"/>
  <c r="H35" i="9"/>
  <c r="H25" i="9"/>
  <c r="H27" i="9"/>
  <c r="H29" i="9"/>
  <c r="H30" i="9"/>
  <c r="H31" i="9"/>
  <c r="H32" i="9"/>
  <c r="I40" i="9"/>
  <c r="I39" i="9"/>
  <c r="I38" i="9"/>
  <c r="I37" i="9"/>
  <c r="I36" i="9"/>
  <c r="I35" i="9"/>
  <c r="I32" i="9"/>
  <c r="I31" i="9"/>
  <c r="I25" i="9"/>
  <c r="I30" i="9"/>
  <c r="I29" i="9"/>
  <c r="G21" i="9"/>
  <c r="F21" i="9"/>
  <c r="G15" i="9"/>
  <c r="F15" i="9"/>
  <c r="H22" i="9"/>
  <c r="I22" i="9"/>
  <c r="M22" i="9"/>
  <c r="N22" i="9" s="1"/>
  <c r="O22" i="9"/>
  <c r="P22" i="9"/>
  <c r="Q22" i="9"/>
  <c r="R22" i="9"/>
  <c r="S22" i="9"/>
  <c r="T22" i="9"/>
  <c r="U22" i="9"/>
  <c r="V22" i="9"/>
  <c r="W22" i="9"/>
  <c r="X22" i="9"/>
  <c r="Y22" i="9"/>
  <c r="Z22" i="9"/>
  <c r="AA22" i="9"/>
  <c r="AA24" i="9"/>
  <c r="Z24" i="9"/>
  <c r="Y24" i="9"/>
  <c r="X24" i="9"/>
  <c r="W24" i="9"/>
  <c r="V24" i="9"/>
  <c r="U24" i="9"/>
  <c r="T24" i="9"/>
  <c r="S24" i="9"/>
  <c r="R24" i="9"/>
  <c r="Q24" i="9"/>
  <c r="P24" i="9"/>
  <c r="O24" i="9"/>
  <c r="I24" i="9"/>
  <c r="F13" i="9"/>
  <c r="G13" i="9"/>
  <c r="I13" i="9"/>
  <c r="K13" i="9"/>
  <c r="L13" i="9"/>
  <c r="O13" i="9"/>
  <c r="P13" i="9"/>
  <c r="Q13" i="9"/>
  <c r="R13" i="9"/>
  <c r="S13" i="9"/>
  <c r="T13" i="9"/>
  <c r="U13" i="9"/>
  <c r="V13" i="9"/>
  <c r="W13" i="9"/>
  <c r="X13" i="9"/>
  <c r="Y13" i="9"/>
  <c r="Z13" i="9"/>
  <c r="AA13" i="9"/>
  <c r="H14" i="9"/>
  <c r="I14" i="9"/>
  <c r="M14" i="9"/>
  <c r="N14" i="9" s="1"/>
  <c r="O14" i="9"/>
  <c r="P14" i="9"/>
  <c r="Q14" i="9"/>
  <c r="R14" i="9"/>
  <c r="S14" i="9"/>
  <c r="T14" i="9"/>
  <c r="U14" i="9"/>
  <c r="V14" i="9"/>
  <c r="W14" i="9"/>
  <c r="X14" i="9"/>
  <c r="Y14" i="9"/>
  <c r="Z14" i="9"/>
  <c r="AA14" i="9"/>
  <c r="H44" i="9" l="1"/>
  <c r="H24" i="9"/>
  <c r="H13" i="9"/>
  <c r="M13" i="9"/>
  <c r="N13" i="9" s="1"/>
  <c r="F6" i="9"/>
  <c r="F5" i="9" s="1"/>
  <c r="AA27" i="9" l="1"/>
  <c r="Z27" i="9"/>
  <c r="Y27" i="9"/>
  <c r="X27" i="9"/>
  <c r="W27" i="9"/>
  <c r="V27" i="9"/>
  <c r="U27" i="9"/>
  <c r="T27" i="9"/>
  <c r="S27" i="9"/>
  <c r="R27" i="9"/>
  <c r="Q27" i="9"/>
  <c r="P27" i="9"/>
  <c r="O27" i="9"/>
  <c r="M27" i="9"/>
  <c r="N27" i="9" s="1"/>
  <c r="I27" i="9"/>
  <c r="AA34" i="9"/>
  <c r="Z34" i="9"/>
  <c r="Y34" i="9"/>
  <c r="X34" i="9"/>
  <c r="W34" i="9"/>
  <c r="V34" i="9"/>
  <c r="U34" i="9"/>
  <c r="T34" i="9"/>
  <c r="S34" i="9"/>
  <c r="R34" i="9"/>
  <c r="Q34" i="9"/>
  <c r="P34" i="9"/>
  <c r="O34" i="9"/>
  <c r="M34" i="9"/>
  <c r="N34" i="9" s="1"/>
  <c r="I34" i="9"/>
  <c r="AA33" i="9"/>
  <c r="Z33" i="9"/>
  <c r="Y33" i="9"/>
  <c r="X33" i="9"/>
  <c r="W33" i="9"/>
  <c r="V33" i="9"/>
  <c r="U33" i="9"/>
  <c r="T33" i="9"/>
  <c r="S33" i="9"/>
  <c r="R33" i="9"/>
  <c r="Q33" i="9"/>
  <c r="P33" i="9"/>
  <c r="O33" i="9"/>
  <c r="M33" i="9"/>
  <c r="N33" i="9" s="1"/>
  <c r="I33" i="9"/>
  <c r="H33" i="9"/>
  <c r="I59" i="9" l="1"/>
  <c r="M59" i="9"/>
  <c r="N59" i="9" s="1"/>
  <c r="O59" i="9"/>
  <c r="P59" i="9"/>
  <c r="Q59" i="9"/>
  <c r="R59" i="9"/>
  <c r="S59" i="9"/>
  <c r="T59" i="9"/>
  <c r="U59" i="9"/>
  <c r="V59" i="9"/>
  <c r="W59" i="9"/>
  <c r="X59" i="9"/>
  <c r="Y59" i="9"/>
  <c r="Z59" i="9"/>
  <c r="AA59" i="9"/>
  <c r="I61" i="9"/>
  <c r="M61" i="9"/>
  <c r="N61" i="9" s="1"/>
  <c r="O61" i="9"/>
  <c r="P61" i="9"/>
  <c r="Q61" i="9"/>
  <c r="R61" i="9"/>
  <c r="S61" i="9"/>
  <c r="T61" i="9"/>
  <c r="U61" i="9"/>
  <c r="V61" i="9"/>
  <c r="W61" i="9"/>
  <c r="X61" i="9"/>
  <c r="Y61" i="9"/>
  <c r="Z61" i="9"/>
  <c r="AA61" i="9"/>
  <c r="I60" i="9"/>
  <c r="M60" i="9"/>
  <c r="N60" i="9" s="1"/>
  <c r="O60" i="9"/>
  <c r="P60" i="9"/>
  <c r="Q60" i="9"/>
  <c r="R60" i="9"/>
  <c r="S60" i="9"/>
  <c r="T60" i="9"/>
  <c r="U60" i="9"/>
  <c r="V60" i="9"/>
  <c r="W60" i="9"/>
  <c r="X60" i="9"/>
  <c r="Y60" i="9"/>
  <c r="Z60" i="9"/>
  <c r="AA60" i="9"/>
  <c r="I53" i="9"/>
  <c r="O53" i="9"/>
  <c r="P53" i="9"/>
  <c r="Q53" i="9"/>
  <c r="R53" i="9"/>
  <c r="S53" i="9"/>
  <c r="T53" i="9"/>
  <c r="U53" i="9"/>
  <c r="V53" i="9"/>
  <c r="W53" i="9"/>
  <c r="X53" i="9"/>
  <c r="Y53" i="9"/>
  <c r="Z53" i="9"/>
  <c r="AA53" i="9"/>
  <c r="AA52" i="9"/>
  <c r="Z52" i="9"/>
  <c r="Y52" i="9"/>
  <c r="X52" i="9"/>
  <c r="W52" i="9"/>
  <c r="V52" i="9"/>
  <c r="U52" i="9"/>
  <c r="T52" i="9"/>
  <c r="S52" i="9"/>
  <c r="R52" i="9"/>
  <c r="Q52" i="9"/>
  <c r="P52" i="9"/>
  <c r="O52" i="9"/>
  <c r="H28" i="9"/>
  <c r="H23" i="9"/>
  <c r="I23" i="9"/>
  <c r="AA23" i="9"/>
  <c r="Z23" i="9"/>
  <c r="Y23" i="9"/>
  <c r="X23" i="9"/>
  <c r="W23" i="9"/>
  <c r="V23" i="9"/>
  <c r="U23" i="9"/>
  <c r="T23" i="9"/>
  <c r="S23" i="9"/>
  <c r="R23" i="9"/>
  <c r="Q23" i="9"/>
  <c r="P23" i="9"/>
  <c r="O23" i="9"/>
  <c r="M23" i="9"/>
  <c r="N23" i="9" s="1"/>
  <c r="I41" i="9"/>
  <c r="M41" i="9"/>
  <c r="N41" i="9" s="1"/>
  <c r="O41" i="9"/>
  <c r="P41" i="9"/>
  <c r="Q41" i="9"/>
  <c r="R41" i="9"/>
  <c r="S41" i="9"/>
  <c r="T41" i="9"/>
  <c r="U41" i="9"/>
  <c r="V41" i="9"/>
  <c r="W41" i="9"/>
  <c r="X41" i="9"/>
  <c r="Y41" i="9"/>
  <c r="Z41" i="9"/>
  <c r="AA41" i="9"/>
  <c r="I54" i="9" l="1"/>
  <c r="O54" i="9"/>
  <c r="P54" i="9"/>
  <c r="Q54" i="9"/>
  <c r="R54" i="9"/>
  <c r="S54" i="9"/>
  <c r="T54" i="9"/>
  <c r="U54" i="9"/>
  <c r="V54" i="9"/>
  <c r="W54" i="9"/>
  <c r="X54" i="9"/>
  <c r="Y54" i="9"/>
  <c r="Z54" i="9"/>
  <c r="AA54" i="9"/>
  <c r="AA11" i="9" l="1"/>
  <c r="Z11" i="9"/>
  <c r="Y11" i="9"/>
  <c r="X11" i="9"/>
  <c r="W11" i="9"/>
  <c r="V11" i="9"/>
  <c r="U11" i="9"/>
  <c r="T11" i="9"/>
  <c r="S11" i="9"/>
  <c r="R11" i="9"/>
  <c r="Q11" i="9"/>
  <c r="P11" i="9"/>
  <c r="O11" i="9"/>
  <c r="M11" i="9"/>
  <c r="N11" i="9" s="1"/>
  <c r="I11" i="9"/>
  <c r="H11" i="9"/>
  <c r="H10" i="9"/>
  <c r="I10" i="9"/>
  <c r="M10" i="9"/>
  <c r="N10" i="9" s="1"/>
  <c r="O10" i="9"/>
  <c r="P10" i="9"/>
  <c r="Q10" i="9"/>
  <c r="R10" i="9"/>
  <c r="S10" i="9"/>
  <c r="T10" i="9"/>
  <c r="U10" i="9"/>
  <c r="V10" i="9"/>
  <c r="W10" i="9"/>
  <c r="X10" i="9"/>
  <c r="Y10" i="9"/>
  <c r="Z10" i="9"/>
  <c r="AA10" i="9"/>
  <c r="H9" i="9"/>
  <c r="I9" i="9"/>
  <c r="M9" i="9"/>
  <c r="N9" i="9" s="1"/>
  <c r="O9" i="9"/>
  <c r="P9" i="9"/>
  <c r="Q9" i="9"/>
  <c r="R9" i="9"/>
  <c r="S9" i="9"/>
  <c r="T9" i="9"/>
  <c r="U9" i="9"/>
  <c r="V9" i="9"/>
  <c r="W9" i="9"/>
  <c r="X9" i="9"/>
  <c r="Y9" i="9"/>
  <c r="Z9" i="9"/>
  <c r="AA9" i="9"/>
  <c r="I85" i="9" l="1"/>
  <c r="M81" i="9"/>
  <c r="N81" i="9" s="1"/>
  <c r="O81" i="9"/>
  <c r="P81" i="9"/>
  <c r="Q81" i="9"/>
  <c r="R81" i="9"/>
  <c r="S81" i="9"/>
  <c r="T81" i="9"/>
  <c r="U81" i="9"/>
  <c r="V81" i="9"/>
  <c r="W81" i="9"/>
  <c r="X81" i="9"/>
  <c r="Y81" i="9"/>
  <c r="Z81" i="9"/>
  <c r="AA81" i="9"/>
  <c r="I52" i="9"/>
  <c r="AA62" i="9" l="1"/>
  <c r="Z62" i="9"/>
  <c r="Y62" i="9"/>
  <c r="X62" i="9"/>
  <c r="W62" i="9"/>
  <c r="V62" i="9"/>
  <c r="U62" i="9"/>
  <c r="T62" i="9"/>
  <c r="S62" i="9"/>
  <c r="R62" i="9"/>
  <c r="Q62" i="9"/>
  <c r="P62" i="9"/>
  <c r="O62" i="9"/>
  <c r="AA58" i="9"/>
  <c r="Z58" i="9"/>
  <c r="Y58" i="9"/>
  <c r="X58" i="9"/>
  <c r="W58" i="9"/>
  <c r="V58" i="9"/>
  <c r="U58" i="9"/>
  <c r="T58" i="9"/>
  <c r="S58" i="9"/>
  <c r="R58" i="9"/>
  <c r="Q58" i="9"/>
  <c r="P58" i="9"/>
  <c r="O58" i="9"/>
  <c r="AA57" i="9"/>
  <c r="Z57" i="9"/>
  <c r="Y57" i="9"/>
  <c r="X57" i="9"/>
  <c r="W57" i="9"/>
  <c r="V57" i="9"/>
  <c r="U57" i="9"/>
  <c r="T57" i="9"/>
  <c r="S57" i="9"/>
  <c r="R57" i="9"/>
  <c r="Q57" i="9"/>
  <c r="P57" i="9"/>
  <c r="O57" i="9"/>
  <c r="AA56" i="9"/>
  <c r="Z56" i="9"/>
  <c r="Y56" i="9"/>
  <c r="X56" i="9"/>
  <c r="W56" i="9"/>
  <c r="V56" i="9"/>
  <c r="U56" i="9"/>
  <c r="T56" i="9"/>
  <c r="S56" i="9"/>
  <c r="R56" i="9"/>
  <c r="Q56" i="9"/>
  <c r="P56" i="9"/>
  <c r="O56" i="9"/>
  <c r="AA55" i="9"/>
  <c r="Z55" i="9"/>
  <c r="Y55" i="9"/>
  <c r="X55" i="9"/>
  <c r="W55" i="9"/>
  <c r="V55" i="9"/>
  <c r="U55" i="9"/>
  <c r="T55" i="9"/>
  <c r="S55" i="9"/>
  <c r="R55" i="9"/>
  <c r="Q55" i="9"/>
  <c r="P55" i="9"/>
  <c r="O55" i="9"/>
  <c r="AA51" i="9"/>
  <c r="Z51" i="9"/>
  <c r="Y51" i="9"/>
  <c r="X51" i="9"/>
  <c r="W51" i="9"/>
  <c r="V51" i="9"/>
  <c r="U51" i="9"/>
  <c r="T51" i="9"/>
  <c r="S51" i="9"/>
  <c r="R51" i="9"/>
  <c r="Q51" i="9"/>
  <c r="P51" i="9"/>
  <c r="O51" i="9"/>
  <c r="AA50" i="9"/>
  <c r="Z50" i="9"/>
  <c r="Y50" i="9"/>
  <c r="X50" i="9"/>
  <c r="W50" i="9"/>
  <c r="V50" i="9"/>
  <c r="U50" i="9"/>
  <c r="T50" i="9"/>
  <c r="S50" i="9"/>
  <c r="R50" i="9"/>
  <c r="Q50" i="9"/>
  <c r="P50" i="9"/>
  <c r="O50" i="9"/>
  <c r="AA49" i="9"/>
  <c r="Z49" i="9"/>
  <c r="Y49" i="9"/>
  <c r="X49" i="9"/>
  <c r="W49" i="9"/>
  <c r="V49" i="9"/>
  <c r="U49" i="9"/>
  <c r="T49" i="9"/>
  <c r="S49" i="9"/>
  <c r="R49" i="9"/>
  <c r="Q49" i="9"/>
  <c r="P49" i="9"/>
  <c r="O49" i="9"/>
  <c r="AA48" i="9"/>
  <c r="Z48" i="9"/>
  <c r="Y48" i="9"/>
  <c r="X48" i="9"/>
  <c r="W48" i="9"/>
  <c r="V48" i="9"/>
  <c r="U48" i="9"/>
  <c r="T48" i="9"/>
  <c r="S48" i="9"/>
  <c r="R48" i="9"/>
  <c r="Q48" i="9"/>
  <c r="P48" i="9"/>
  <c r="O48" i="9"/>
  <c r="AA45" i="9"/>
  <c r="Z45" i="9"/>
  <c r="Y45" i="9"/>
  <c r="X45" i="9"/>
  <c r="W45" i="9"/>
  <c r="V45" i="9"/>
  <c r="U45" i="9"/>
  <c r="T45" i="9"/>
  <c r="S45" i="9"/>
  <c r="R45" i="9"/>
  <c r="Q45" i="9"/>
  <c r="P45" i="9"/>
  <c r="O45" i="9"/>
  <c r="I48" i="9"/>
  <c r="I49" i="9"/>
  <c r="I50" i="9"/>
  <c r="I51" i="9"/>
  <c r="I55" i="9"/>
  <c r="I56" i="9"/>
  <c r="I57" i="9"/>
  <c r="I58" i="9"/>
  <c r="I62" i="9"/>
  <c r="I28" i="9"/>
  <c r="M28" i="9"/>
  <c r="N28" i="9" s="1"/>
  <c r="O28" i="9"/>
  <c r="P28" i="9"/>
  <c r="Q28" i="9"/>
  <c r="R28" i="9"/>
  <c r="S28" i="9"/>
  <c r="T28" i="9"/>
  <c r="U28" i="9"/>
  <c r="V28" i="9"/>
  <c r="W28" i="9"/>
  <c r="X28" i="9"/>
  <c r="Y28" i="9"/>
  <c r="Z28" i="9"/>
  <c r="AA28" i="9"/>
  <c r="I42" i="9"/>
  <c r="M42" i="9"/>
  <c r="N42" i="9" s="1"/>
  <c r="O42" i="9"/>
  <c r="P42" i="9"/>
  <c r="Q42" i="9"/>
  <c r="R42" i="9"/>
  <c r="S42" i="9"/>
  <c r="T42" i="9"/>
  <c r="U42" i="9"/>
  <c r="V42" i="9"/>
  <c r="W42" i="9"/>
  <c r="X42" i="9"/>
  <c r="Y42" i="9"/>
  <c r="Z42" i="9"/>
  <c r="AA42" i="9"/>
  <c r="AA8" i="9"/>
  <c r="Z8" i="9"/>
  <c r="Y8" i="9"/>
  <c r="X8" i="9"/>
  <c r="W8" i="9"/>
  <c r="V8" i="9"/>
  <c r="U8" i="9"/>
  <c r="T8" i="9"/>
  <c r="S8" i="9"/>
  <c r="R8" i="9"/>
  <c r="Q8" i="9"/>
  <c r="P8" i="9"/>
  <c r="O8" i="9"/>
  <c r="I8" i="9"/>
  <c r="H7" i="9"/>
  <c r="I7" i="9"/>
  <c r="M7" i="9"/>
  <c r="N7" i="9" s="1"/>
  <c r="O7" i="9"/>
  <c r="P7" i="9"/>
  <c r="Q7" i="9"/>
  <c r="R7" i="9"/>
  <c r="S7" i="9"/>
  <c r="T7" i="9"/>
  <c r="U7" i="9"/>
  <c r="V7" i="9"/>
  <c r="W7" i="9"/>
  <c r="X7" i="9"/>
  <c r="Y7" i="9"/>
  <c r="Z7" i="9"/>
  <c r="AA7" i="9"/>
  <c r="I19" i="9" l="1"/>
  <c r="M19" i="9"/>
  <c r="N19" i="9" s="1"/>
  <c r="O19" i="9"/>
  <c r="P19" i="9"/>
  <c r="Q19" i="9"/>
  <c r="R19" i="9"/>
  <c r="S19" i="9"/>
  <c r="T19" i="9"/>
  <c r="U19" i="9"/>
  <c r="V19" i="9"/>
  <c r="W19" i="9"/>
  <c r="X19" i="9"/>
  <c r="Y19" i="9"/>
  <c r="Z19" i="9"/>
  <c r="AA19" i="9"/>
  <c r="Q80" i="9" l="1"/>
  <c r="Q79" i="9"/>
  <c r="Q78" i="9"/>
  <c r="Q77" i="9"/>
  <c r="Q76" i="9"/>
  <c r="Q65" i="9"/>
  <c r="Q64" i="9"/>
  <c r="Q63" i="9"/>
  <c r="Q44" i="9"/>
  <c r="Q21" i="9"/>
  <c r="Q20" i="9"/>
  <c r="Q18" i="9"/>
  <c r="Q17" i="9"/>
  <c r="Q16" i="9"/>
  <c r="Q15" i="9"/>
  <c r="Q12" i="9"/>
  <c r="Q6" i="9"/>
  <c r="Q5" i="9"/>
  <c r="AA80" i="9" l="1"/>
  <c r="AA79" i="9"/>
  <c r="AA78" i="9"/>
  <c r="AA77" i="9"/>
  <c r="AA76" i="9"/>
  <c r="AA65" i="9"/>
  <c r="AA64" i="9"/>
  <c r="AA63" i="9"/>
  <c r="AA44" i="9"/>
  <c r="AA21" i="9"/>
  <c r="AA20" i="9"/>
  <c r="AA18" i="9"/>
  <c r="AA17" i="9"/>
  <c r="AA16" i="9"/>
  <c r="AA15" i="9"/>
  <c r="AA12" i="9"/>
  <c r="AA6" i="9"/>
  <c r="AA5" i="9"/>
  <c r="W5" i="9"/>
  <c r="X5" i="9"/>
  <c r="Y5" i="9"/>
  <c r="Z5" i="9"/>
  <c r="W6" i="9"/>
  <c r="X6" i="9"/>
  <c r="Y6" i="9"/>
  <c r="Z6" i="9"/>
  <c r="W12" i="9"/>
  <c r="X12" i="9"/>
  <c r="Y12" i="9"/>
  <c r="Z12" i="9"/>
  <c r="W15" i="9"/>
  <c r="X15" i="9"/>
  <c r="Y15" i="9"/>
  <c r="Z15" i="9"/>
  <c r="W16" i="9"/>
  <c r="X16" i="9"/>
  <c r="Y16" i="9"/>
  <c r="Z16" i="9"/>
  <c r="W17" i="9"/>
  <c r="X17" i="9"/>
  <c r="Y17" i="9"/>
  <c r="Z17" i="9"/>
  <c r="W18" i="9"/>
  <c r="X18" i="9"/>
  <c r="Y18" i="9"/>
  <c r="Z18" i="9"/>
  <c r="W20" i="9"/>
  <c r="X20" i="9"/>
  <c r="Y20" i="9"/>
  <c r="Z20" i="9"/>
  <c r="W21" i="9"/>
  <c r="X21" i="9"/>
  <c r="Y21" i="9"/>
  <c r="Z21" i="9"/>
  <c r="W44" i="9"/>
  <c r="X44" i="9"/>
  <c r="Y44" i="9"/>
  <c r="Z44" i="9"/>
  <c r="W63" i="9"/>
  <c r="X63" i="9"/>
  <c r="Y63" i="9"/>
  <c r="Z63" i="9"/>
  <c r="W64" i="9"/>
  <c r="X64" i="9"/>
  <c r="Y64" i="9"/>
  <c r="Z64" i="9"/>
  <c r="W65" i="9"/>
  <c r="X65" i="9"/>
  <c r="Y65" i="9"/>
  <c r="Z65" i="9"/>
  <c r="W76" i="9"/>
  <c r="X76" i="9"/>
  <c r="Y76" i="9"/>
  <c r="Z76" i="9"/>
  <c r="W77" i="9"/>
  <c r="X77" i="9"/>
  <c r="Y77" i="9"/>
  <c r="Z77" i="9"/>
  <c r="W78" i="9"/>
  <c r="X78" i="9"/>
  <c r="Y78" i="9"/>
  <c r="Z78" i="9"/>
  <c r="W79" i="9"/>
  <c r="X79" i="9"/>
  <c r="Y79" i="9"/>
  <c r="Z79" i="9"/>
  <c r="W80" i="9"/>
  <c r="X80" i="9"/>
  <c r="Y80" i="9"/>
  <c r="Z80" i="9"/>
  <c r="M62" i="9" l="1"/>
  <c r="N62" i="9" s="1"/>
  <c r="V65" i="9"/>
  <c r="U65" i="9"/>
  <c r="T65" i="9"/>
  <c r="S65" i="9"/>
  <c r="R65" i="9"/>
  <c r="P65" i="9"/>
  <c r="O65" i="9"/>
  <c r="M65" i="9"/>
  <c r="N65" i="9" s="1"/>
  <c r="I78" i="9"/>
  <c r="H78" i="9"/>
  <c r="L44" i="9" l="1"/>
  <c r="L24" i="9" s="1"/>
  <c r="K44" i="9"/>
  <c r="K24" i="9" s="1"/>
  <c r="M24" i="9" s="1"/>
  <c r="N24" i="9" s="1"/>
  <c r="M58" i="9"/>
  <c r="N58" i="9" s="1"/>
  <c r="P17" i="9" l="1"/>
  <c r="R17" i="9"/>
  <c r="S17" i="9"/>
  <c r="T17" i="9"/>
  <c r="U17" i="9"/>
  <c r="V17" i="9"/>
  <c r="O18" i="9"/>
  <c r="P18" i="9"/>
  <c r="R18" i="9"/>
  <c r="S18" i="9"/>
  <c r="T18" i="9"/>
  <c r="U18" i="9"/>
  <c r="V18" i="9"/>
  <c r="O20" i="9"/>
  <c r="P20" i="9"/>
  <c r="R20" i="9"/>
  <c r="S20" i="9"/>
  <c r="T20" i="9"/>
  <c r="U20" i="9"/>
  <c r="V20" i="9"/>
  <c r="O21" i="9"/>
  <c r="P21" i="9"/>
  <c r="R21" i="9"/>
  <c r="S21" i="9"/>
  <c r="T21" i="9"/>
  <c r="U21" i="9"/>
  <c r="V21" i="9"/>
  <c r="O44" i="9"/>
  <c r="P44" i="9"/>
  <c r="R44" i="9"/>
  <c r="S44" i="9"/>
  <c r="T44" i="9"/>
  <c r="U44" i="9"/>
  <c r="V44" i="9"/>
  <c r="O63" i="9"/>
  <c r="P63" i="9"/>
  <c r="R63" i="9"/>
  <c r="S63" i="9"/>
  <c r="T63" i="9"/>
  <c r="U63" i="9"/>
  <c r="V63" i="9"/>
  <c r="O64" i="9"/>
  <c r="P64" i="9"/>
  <c r="R64" i="9"/>
  <c r="S64" i="9"/>
  <c r="T64" i="9"/>
  <c r="U64" i="9"/>
  <c r="V64" i="9"/>
  <c r="O76" i="9"/>
  <c r="P76" i="9"/>
  <c r="R76" i="9"/>
  <c r="S76" i="9"/>
  <c r="T76" i="9"/>
  <c r="U76" i="9"/>
  <c r="V76" i="9"/>
  <c r="O77" i="9"/>
  <c r="P77" i="9"/>
  <c r="R77" i="9"/>
  <c r="S77" i="9"/>
  <c r="T77" i="9"/>
  <c r="U77" i="9"/>
  <c r="V77" i="9"/>
  <c r="O78" i="9"/>
  <c r="P78" i="9"/>
  <c r="R78" i="9"/>
  <c r="S78" i="9"/>
  <c r="T78" i="9"/>
  <c r="U78" i="9"/>
  <c r="V78" i="9"/>
  <c r="O79" i="9"/>
  <c r="P79" i="9"/>
  <c r="R79" i="9"/>
  <c r="S79" i="9"/>
  <c r="T79" i="9"/>
  <c r="U79" i="9"/>
  <c r="V79" i="9"/>
  <c r="O80" i="9"/>
  <c r="P80" i="9"/>
  <c r="R80" i="9"/>
  <c r="S80" i="9"/>
  <c r="T80" i="9"/>
  <c r="U80" i="9"/>
  <c r="V80" i="9"/>
  <c r="O6" i="9"/>
  <c r="P6" i="9"/>
  <c r="R6" i="9"/>
  <c r="S6" i="9"/>
  <c r="T6" i="9"/>
  <c r="U6" i="9"/>
  <c r="V6" i="9"/>
  <c r="O12" i="9"/>
  <c r="P12" i="9"/>
  <c r="R12" i="9"/>
  <c r="S12" i="9"/>
  <c r="T12" i="9"/>
  <c r="U12" i="9"/>
  <c r="V12" i="9"/>
  <c r="O15" i="9"/>
  <c r="P15" i="9"/>
  <c r="R15" i="9"/>
  <c r="S15" i="9"/>
  <c r="T15" i="9"/>
  <c r="U15" i="9"/>
  <c r="V15" i="9"/>
  <c r="O16" i="9"/>
  <c r="P16" i="9"/>
  <c r="R16" i="9"/>
  <c r="S16" i="9"/>
  <c r="T16" i="9"/>
  <c r="U16" i="9"/>
  <c r="V16" i="9"/>
  <c r="G6" i="9" l="1"/>
  <c r="K6" i="9"/>
  <c r="L6" i="9"/>
  <c r="M79" i="9" l="1"/>
  <c r="I44" i="9" l="1"/>
  <c r="M64" i="9"/>
  <c r="N64" i="9" s="1"/>
  <c r="I77" i="9"/>
  <c r="H77" i="9"/>
  <c r="M44" i="9" l="1"/>
  <c r="N44" i="9" s="1"/>
  <c r="M77" i="9" l="1"/>
  <c r="N77" i="9" s="1"/>
  <c r="I81" i="9"/>
  <c r="H83" i="9" l="1"/>
  <c r="I82" i="9"/>
  <c r="I76" i="9"/>
  <c r="I83" i="9"/>
  <c r="M80" i="9"/>
  <c r="N80" i="9" s="1"/>
  <c r="I84" i="9"/>
  <c r="H84" i="9"/>
  <c r="L78" i="9"/>
  <c r="M16" i="9"/>
  <c r="M17" i="9"/>
  <c r="M18" i="9"/>
  <c r="M20" i="9"/>
  <c r="M76" i="9"/>
  <c r="M12" i="9"/>
  <c r="K15" i="9"/>
  <c r="L15" i="9"/>
  <c r="K63" i="9"/>
  <c r="L63" i="9"/>
  <c r="L21" i="9" l="1"/>
  <c r="L5" i="9" s="1"/>
  <c r="K78" i="9"/>
  <c r="M78" i="9" s="1"/>
  <c r="H82" i="9"/>
  <c r="M63" i="9"/>
  <c r="N63" i="9" s="1"/>
  <c r="M6" i="9"/>
  <c r="M15" i="9"/>
  <c r="I21" i="9"/>
  <c r="I15" i="9"/>
  <c r="H12" i="9"/>
  <c r="N12" i="9" s="1"/>
  <c r="N78" i="9" l="1"/>
  <c r="I20" i="9"/>
  <c r="H20" i="9"/>
  <c r="N20" i="9" s="1"/>
  <c r="I80" i="9"/>
  <c r="H80" i="9"/>
  <c r="N76" i="9" s="1"/>
  <c r="H79" i="9"/>
  <c r="I18" i="9"/>
  <c r="N18" i="9"/>
  <c r="I17" i="9"/>
  <c r="H17" i="9"/>
  <c r="N17" i="9" s="1"/>
  <c r="I16" i="9"/>
  <c r="H16" i="9"/>
  <c r="N16" i="9" s="1"/>
  <c r="I12" i="9"/>
  <c r="I6" i="9"/>
  <c r="V5" i="9"/>
  <c r="U5" i="9"/>
  <c r="T5" i="9"/>
  <c r="S5" i="9"/>
  <c r="R5" i="9"/>
  <c r="P5" i="9"/>
  <c r="O5" i="9"/>
  <c r="K21" i="9" l="1"/>
  <c r="K5" i="9" s="1"/>
  <c r="I79" i="9"/>
  <c r="H76" i="9"/>
  <c r="H15" i="9"/>
  <c r="H6" i="9"/>
  <c r="N15" i="9" l="1"/>
  <c r="N6" i="9"/>
  <c r="M5" i="9"/>
  <c r="M21" i="9"/>
  <c r="H21" i="9" l="1"/>
  <c r="N21" i="9" l="1"/>
  <c r="H5" i="9"/>
  <c r="N5" i="9" l="1"/>
  <c r="B70" i="9"/>
  <c r="B63" i="9"/>
  <c r="B13" i="9"/>
  <c r="B24" i="9"/>
  <c r="B44" i="9"/>
  <c r="B82" i="9"/>
  <c r="B76" i="9"/>
  <c r="B6" i="9"/>
  <c r="B15" i="9"/>
  <c r="B21" i="9"/>
</calcChain>
</file>

<file path=xl/comments1.xml><?xml version="1.0" encoding="utf-8"?>
<comments xmlns="http://schemas.openxmlformats.org/spreadsheetml/2006/main">
  <authors>
    <author>2Seung</author>
  </authors>
  <commentList>
    <comment ref="O17" authorId="0" shapeId="0">
      <text>
        <r>
          <rPr>
            <b/>
            <sz val="9"/>
            <color indexed="81"/>
            <rFont val="Tahoma"/>
            <family val="2"/>
          </rPr>
          <t>2Seung:</t>
        </r>
        <r>
          <rPr>
            <sz val="9"/>
            <color indexed="81"/>
            <rFont val="Tahoma"/>
            <family val="2"/>
          </rPr>
          <t xml:space="preserve">
2016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18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~2016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19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
DB</t>
        </r>
        <r>
          <rPr>
            <sz val="9"/>
            <color indexed="81"/>
            <rFont val="돋움"/>
            <family val="3"/>
            <charset val="129"/>
          </rPr>
          <t>작업을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23</t>
        </r>
        <r>
          <rPr>
            <sz val="9"/>
            <color indexed="81"/>
            <rFont val="돋움"/>
            <family val="3"/>
            <charset val="129"/>
          </rPr>
          <t>일까지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예상했으나</t>
        </r>
        <r>
          <rPr>
            <sz val="9"/>
            <color indexed="81"/>
            <rFont val="Tahoma"/>
            <family val="2"/>
          </rPr>
          <t>,8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17</t>
        </r>
        <r>
          <rPr>
            <sz val="9"/>
            <color indexed="81"/>
            <rFont val="돋움"/>
            <family val="3"/>
            <charset val="129"/>
          </rPr>
          <t>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*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백승호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웹소켓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공부
김기훈</t>
        </r>
        <r>
          <rPr>
            <sz val="9"/>
            <color indexed="81"/>
            <rFont val="Tahoma"/>
            <family val="2"/>
          </rPr>
          <t xml:space="preserve"> -</t>
        </r>
        <r>
          <rPr>
            <sz val="9"/>
            <color indexed="81"/>
            <rFont val="돋움"/>
            <family val="3"/>
            <charset val="129"/>
          </rPr>
          <t>소스트리랑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깃허브를공부</t>
        </r>
        <r>
          <rPr>
            <sz val="9"/>
            <color indexed="81"/>
            <rFont val="Tahoma"/>
            <family val="2"/>
          </rPr>
          <t xml:space="preserve"> (8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20</t>
        </r>
        <r>
          <rPr>
            <sz val="9"/>
            <color indexed="81"/>
            <rFont val="돋움"/>
            <family val="3"/>
            <charset val="129"/>
          </rPr>
          <t>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조원들에게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송주영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이가희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임유리</t>
        </r>
        <r>
          <rPr>
            <sz val="9"/>
            <color indexed="81"/>
            <rFont val="Tahoma"/>
            <family val="2"/>
          </rPr>
          <t xml:space="preserve"> UI</t>
        </r>
        <r>
          <rPr>
            <sz val="9"/>
            <color indexed="81"/>
            <rFont val="돋움"/>
            <family val="3"/>
            <charset val="129"/>
          </rPr>
          <t>컨셉정리
송주영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이가희</t>
        </r>
        <r>
          <rPr>
            <sz val="9"/>
            <color indexed="81"/>
            <rFont val="Tahoma"/>
            <family val="2"/>
          </rPr>
          <t xml:space="preserve"> --</t>
        </r>
        <r>
          <rPr>
            <sz val="9"/>
            <color indexed="81"/>
            <rFont val="돋움"/>
            <family val="3"/>
            <charset val="129"/>
          </rPr>
          <t>템플릿
임유리</t>
        </r>
        <r>
          <rPr>
            <sz val="9"/>
            <color indexed="81"/>
            <rFont val="Tahoma"/>
            <family val="2"/>
          </rPr>
          <t xml:space="preserve">  -</t>
        </r>
        <r>
          <rPr>
            <sz val="9"/>
            <color indexed="81"/>
            <rFont val="돋움"/>
            <family val="3"/>
            <charset val="129"/>
          </rPr>
          <t>모바일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뷰</t>
        </r>
        <r>
          <rPr>
            <sz val="9"/>
            <color indexed="81"/>
            <rFont val="Tahoma"/>
            <family val="2"/>
          </rPr>
          <t xml:space="preserve"> 
 </t>
        </r>
      </text>
    </comment>
    <comment ref="O20" authorId="0" shapeId="0">
      <text>
        <r>
          <rPr>
            <b/>
            <sz val="9"/>
            <color indexed="81"/>
            <rFont val="Tahoma"/>
            <family val="2"/>
          </rPr>
          <t>2Seung:
8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22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 xml:space="preserve"> ~8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23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사유</t>
        </r>
        <r>
          <rPr>
            <b/>
            <sz val="9"/>
            <color indexed="81"/>
            <rFont val="Tahoma"/>
            <family val="2"/>
          </rPr>
          <t xml:space="preserve">: DB </t>
        </r>
        <r>
          <rPr>
            <b/>
            <sz val="9"/>
            <color indexed="81"/>
            <rFont val="돋움"/>
            <family val="3"/>
            <charset val="129"/>
          </rPr>
          <t>작업이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일정보다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빨리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끝남</t>
        </r>
        <r>
          <rPr>
            <b/>
            <sz val="9"/>
            <color indexed="81"/>
            <rFont val="Tahoma"/>
            <family val="2"/>
          </rPr>
          <t>)
it</t>
        </r>
        <r>
          <rPr>
            <b/>
            <sz val="9"/>
            <color indexed="81"/>
            <rFont val="돋움"/>
            <family val="3"/>
            <charset val="129"/>
          </rPr>
          <t>경진대회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구상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백승호</t>
        </r>
        <r>
          <rPr>
            <b/>
            <sz val="9"/>
            <color indexed="81"/>
            <rFont val="Tahoma"/>
            <family val="2"/>
          </rPr>
          <t>--&gt;</t>
        </r>
        <r>
          <rPr>
            <b/>
            <sz val="9"/>
            <color indexed="81"/>
            <rFont val="돋움"/>
            <family val="3"/>
            <charset val="129"/>
          </rPr>
          <t>퀴즈</t>
        </r>
        <r>
          <rPr>
            <b/>
            <sz val="9"/>
            <color indexed="81"/>
            <rFont val="Tahoma"/>
            <family val="2"/>
          </rPr>
          <t xml:space="preserve"> , </t>
        </r>
        <r>
          <rPr>
            <b/>
            <sz val="9"/>
            <color indexed="81"/>
            <rFont val="돋움"/>
            <family val="3"/>
            <charset val="129"/>
          </rPr>
          <t>송주영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보류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 xml:space="preserve">
깃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허브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새로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저장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임유리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모바일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작업
송주영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이가희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로그인페이지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채팅바</t>
        </r>
        <r>
          <rPr>
            <b/>
            <sz val="9"/>
            <color indexed="81"/>
            <rFont val="Tahoma"/>
            <family val="2"/>
          </rPr>
          <t xml:space="preserve"> , </t>
        </r>
        <r>
          <rPr>
            <b/>
            <sz val="9"/>
            <color indexed="81"/>
            <rFont val="돋움"/>
            <family val="3"/>
            <charset val="129"/>
          </rPr>
          <t>메뉴바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김기훈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백승호</t>
        </r>
        <r>
          <rPr>
            <b/>
            <sz val="9"/>
            <color indexed="81"/>
            <rFont val="Tahoma"/>
            <family val="2"/>
          </rPr>
          <t xml:space="preserve"> DB</t>
        </r>
        <r>
          <rPr>
            <b/>
            <sz val="9"/>
            <color indexed="81"/>
            <rFont val="돋움"/>
            <family val="3"/>
            <charset val="129"/>
          </rPr>
          <t xml:space="preserve">작업
</t>
        </r>
        <r>
          <rPr>
            <b/>
            <sz val="9"/>
            <color indexed="81"/>
            <rFont val="Tahoma"/>
            <family val="2"/>
          </rPr>
          <t>-------------------------------------------------------------</t>
        </r>
        <r>
          <rPr>
            <b/>
            <sz val="9"/>
            <color indexed="81"/>
            <rFont val="돋움"/>
            <family val="3"/>
            <charset val="129"/>
          </rPr>
          <t xml:space="preserve">
송주영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이가희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템플렛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공부
김기훈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지도</t>
        </r>
        <r>
          <rPr>
            <b/>
            <sz val="9"/>
            <color indexed="81"/>
            <rFont val="Tahoma"/>
            <family val="2"/>
          </rPr>
          <t xml:space="preserve"> API
</t>
        </r>
        <r>
          <rPr>
            <b/>
            <sz val="9"/>
            <color indexed="81"/>
            <rFont val="돋움"/>
            <family val="3"/>
            <charset val="129"/>
          </rPr>
          <t>백승호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웹소켓
</t>
        </r>
      </text>
    </comment>
  </commentList>
</comments>
</file>

<file path=xl/sharedStrings.xml><?xml version="1.0" encoding="utf-8"?>
<sst xmlns="http://schemas.openxmlformats.org/spreadsheetml/2006/main" count="423" uniqueCount="274">
  <si>
    <t>Project Management</t>
  </si>
  <si>
    <t>프로젝트 Kick-Off</t>
  </si>
  <si>
    <t>ID Name</t>
    <phoneticPr fontId="3" type="noConversion"/>
  </si>
  <si>
    <t>기간</t>
    <phoneticPr fontId="3" type="noConversion"/>
  </si>
  <si>
    <t>종료일</t>
    <phoneticPr fontId="3" type="noConversion"/>
  </si>
  <si>
    <t>시작일</t>
    <phoneticPr fontId="3" type="noConversion"/>
  </si>
  <si>
    <t>PM</t>
    <phoneticPr fontId="3" type="noConversion"/>
  </si>
  <si>
    <t>WBS ID</t>
    <phoneticPr fontId="3" type="noConversion"/>
  </si>
  <si>
    <t>작업책임자</t>
    <phoneticPr fontId="3" type="noConversion"/>
  </si>
  <si>
    <t>계획일자</t>
    <phoneticPr fontId="3" type="noConversion"/>
  </si>
  <si>
    <t>진행상태</t>
    <phoneticPr fontId="3" type="noConversion"/>
  </si>
  <si>
    <t>실행일자</t>
    <phoneticPr fontId="3" type="noConversion"/>
  </si>
  <si>
    <t>초과</t>
    <phoneticPr fontId="3" type="noConversion"/>
  </si>
  <si>
    <t>테스트</t>
    <phoneticPr fontId="3" type="noConversion"/>
  </si>
  <si>
    <t>보고</t>
    <phoneticPr fontId="3" type="noConversion"/>
  </si>
  <si>
    <t>완료보고 문서 작성</t>
    <phoneticPr fontId="3" type="noConversion"/>
  </si>
  <si>
    <t>완료보고</t>
    <phoneticPr fontId="3" type="noConversion"/>
  </si>
  <si>
    <t>프로젝트 수행 준비</t>
    <phoneticPr fontId="3" type="noConversion"/>
  </si>
  <si>
    <t>2.1.3</t>
  </si>
  <si>
    <t>2.1.4</t>
  </si>
  <si>
    <t>2.1.1</t>
    <phoneticPr fontId="3" type="noConversion"/>
  </si>
  <si>
    <t>1.4.1</t>
    <phoneticPr fontId="3" type="noConversion"/>
  </si>
  <si>
    <t>1.3.1</t>
    <phoneticPr fontId="3" type="noConversion"/>
  </si>
  <si>
    <t>1.2.1</t>
    <phoneticPr fontId="3" type="noConversion"/>
  </si>
  <si>
    <t>1.1.1</t>
    <phoneticPr fontId="3" type="noConversion"/>
  </si>
  <si>
    <t>2.1.2</t>
    <phoneticPr fontId="3" type="noConversion"/>
  </si>
  <si>
    <t>1.5.2</t>
  </si>
  <si>
    <t>1.5.3</t>
  </si>
  <si>
    <t>1.5.4</t>
  </si>
  <si>
    <t>1.5.5</t>
  </si>
  <si>
    <t>W0</t>
    <phoneticPr fontId="3" type="noConversion"/>
  </si>
  <si>
    <t>W1</t>
    <phoneticPr fontId="3" type="noConversion"/>
  </si>
  <si>
    <t>W2</t>
    <phoneticPr fontId="3" type="noConversion"/>
  </si>
  <si>
    <t>준비</t>
    <phoneticPr fontId="3" type="noConversion"/>
  </si>
  <si>
    <t>2.2.1</t>
    <phoneticPr fontId="3" type="noConversion"/>
  </si>
  <si>
    <t>2.2.2</t>
    <phoneticPr fontId="3" type="noConversion"/>
  </si>
  <si>
    <t>아이디어 구상</t>
    <phoneticPr fontId="3" type="noConversion"/>
  </si>
  <si>
    <t>완료</t>
    <phoneticPr fontId="3" type="noConversion"/>
  </si>
  <si>
    <t>전체</t>
    <phoneticPr fontId="3" type="noConversion"/>
  </si>
  <si>
    <t>1.3.2</t>
  </si>
  <si>
    <t>1.3.3</t>
  </si>
  <si>
    <t>1.3.4</t>
  </si>
  <si>
    <t xml:space="preserve">모바일 개발자 단위테스트 </t>
  </si>
  <si>
    <t xml:space="preserve">웹 개발자 단위테스트 </t>
  </si>
  <si>
    <t>통합 테스트 시나리오 작성</t>
  </si>
  <si>
    <t>통합 품질 테스트</t>
  </si>
  <si>
    <t>통합 품질 테스트 결과보고서 작성</t>
  </si>
  <si>
    <t>1.1.2</t>
    <phoneticPr fontId="3" type="noConversion"/>
  </si>
  <si>
    <t>1.1.3</t>
  </si>
  <si>
    <t>1.1.4</t>
  </si>
  <si>
    <t>완료</t>
    <phoneticPr fontId="3" type="noConversion"/>
  </si>
  <si>
    <t>W3</t>
    <phoneticPr fontId="3" type="noConversion"/>
  </si>
  <si>
    <t>W4</t>
    <phoneticPr fontId="3" type="noConversion"/>
  </si>
  <si>
    <t>W5</t>
    <phoneticPr fontId="3" type="noConversion"/>
  </si>
  <si>
    <t>W6</t>
    <phoneticPr fontId="3" type="noConversion"/>
  </si>
  <si>
    <t>W7</t>
    <phoneticPr fontId="3" type="noConversion"/>
  </si>
  <si>
    <t>W8</t>
    <phoneticPr fontId="3" type="noConversion"/>
  </si>
  <si>
    <t>W9</t>
    <phoneticPr fontId="3" type="noConversion"/>
  </si>
  <si>
    <t>W10</t>
    <phoneticPr fontId="3" type="noConversion"/>
  </si>
  <si>
    <t>W11</t>
    <phoneticPr fontId="3" type="noConversion"/>
  </si>
  <si>
    <t>W12</t>
    <phoneticPr fontId="3" type="noConversion"/>
  </si>
  <si>
    <t>Kick-Off 일정 확정</t>
    <phoneticPr fontId="3" type="noConversion"/>
  </si>
  <si>
    <t>1.5.6</t>
  </si>
  <si>
    <t>1.5.7</t>
  </si>
  <si>
    <t>1.5.8</t>
  </si>
  <si>
    <t>1.5.9</t>
  </si>
  <si>
    <t>1.5.10</t>
  </si>
  <si>
    <t>1.5.13</t>
  </si>
  <si>
    <t>1.5.14</t>
  </si>
  <si>
    <t>1.5.15</t>
  </si>
  <si>
    <t>1.5.16</t>
  </si>
  <si>
    <t>2.2.3</t>
    <phoneticPr fontId="3" type="noConversion"/>
  </si>
  <si>
    <t>안정화 지원</t>
    <phoneticPr fontId="3" type="noConversion"/>
  </si>
  <si>
    <t>1.1.5</t>
  </si>
  <si>
    <t>1.1.6</t>
  </si>
  <si>
    <t>완료</t>
    <phoneticPr fontId="3" type="noConversion"/>
  </si>
  <si>
    <t>1.4.2</t>
    <phoneticPr fontId="3" type="noConversion"/>
  </si>
  <si>
    <t>완료</t>
    <phoneticPr fontId="3" type="noConversion"/>
  </si>
  <si>
    <t>2016년 8월</t>
    <phoneticPr fontId="3" type="noConversion"/>
  </si>
  <si>
    <t>2016년 9월</t>
    <phoneticPr fontId="3" type="noConversion"/>
  </si>
  <si>
    <t>2016년 10월</t>
    <phoneticPr fontId="3" type="noConversion"/>
  </si>
  <si>
    <t>2016_2조_BUCKETLIST_WBS</t>
    <phoneticPr fontId="3" type="noConversion"/>
  </si>
  <si>
    <t>디자인 뷰 작업</t>
    <phoneticPr fontId="3" type="noConversion"/>
  </si>
  <si>
    <t>WBS 작성</t>
    <phoneticPr fontId="3" type="noConversion"/>
  </si>
  <si>
    <t>프로젝트 제안서 최종 확인</t>
    <phoneticPr fontId="3" type="noConversion"/>
  </si>
  <si>
    <t>프로젝트 플로우 차트 작성(웹,모바일)</t>
    <phoneticPr fontId="3" type="noConversion"/>
  </si>
  <si>
    <t>전체 기능 분석및 설계</t>
    <phoneticPr fontId="3" type="noConversion"/>
  </si>
  <si>
    <t>기능분해도 작성(상세)</t>
    <phoneticPr fontId="3" type="noConversion"/>
  </si>
  <si>
    <t>기능분해도 작성(요약)</t>
    <phoneticPr fontId="3" type="noConversion"/>
  </si>
  <si>
    <t>테이블명세서 작성</t>
    <phoneticPr fontId="3" type="noConversion"/>
  </si>
  <si>
    <t>DB 설계 및 검증</t>
    <phoneticPr fontId="3" type="noConversion"/>
  </si>
  <si>
    <t>1.3.5</t>
    <phoneticPr fontId="3" type="noConversion"/>
  </si>
  <si>
    <t>공통 구축(Build)단계 종료 보고</t>
    <phoneticPr fontId="3" type="noConversion"/>
  </si>
  <si>
    <t>웹 구축(Build)단계 종료 보고</t>
    <phoneticPr fontId="3" type="noConversion"/>
  </si>
  <si>
    <t>로그인</t>
    <phoneticPr fontId="3" type="noConversion"/>
  </si>
  <si>
    <t>1.5.1</t>
    <phoneticPr fontId="3" type="noConversion"/>
  </si>
  <si>
    <t>로그인 - spring scurity</t>
    <phoneticPr fontId="3" type="noConversion"/>
  </si>
  <si>
    <t>회원가입 - google chatcha</t>
    <phoneticPr fontId="3" type="noConversion"/>
  </si>
  <si>
    <t>전체 UI 작업 (컨셉 설정)</t>
    <phoneticPr fontId="3" type="noConversion"/>
  </si>
  <si>
    <t>1.5.11</t>
  </si>
  <si>
    <t>DB 다이어그램 작성</t>
    <phoneticPr fontId="3" type="noConversion"/>
  </si>
  <si>
    <t>분석/설계 확인 및 변경, 보완</t>
    <phoneticPr fontId="3" type="noConversion"/>
  </si>
  <si>
    <t>마이페이지</t>
    <phoneticPr fontId="3" type="noConversion"/>
  </si>
  <si>
    <t>타임라인</t>
    <phoneticPr fontId="3" type="noConversion"/>
  </si>
  <si>
    <t>친구</t>
    <phoneticPr fontId="3" type="noConversion"/>
  </si>
  <si>
    <t>포인트</t>
    <phoneticPr fontId="3" type="noConversion"/>
  </si>
  <si>
    <t>정보 관리</t>
    <phoneticPr fontId="3" type="noConversion"/>
  </si>
  <si>
    <t>백승호</t>
    <phoneticPr fontId="3" type="noConversion"/>
  </si>
  <si>
    <t>비밀번호 찾기 - 이메일 전송</t>
    <phoneticPr fontId="3" type="noConversion"/>
  </si>
  <si>
    <t>이가희</t>
    <phoneticPr fontId="3" type="noConversion"/>
  </si>
  <si>
    <t>이가희</t>
    <phoneticPr fontId="3" type="noConversion"/>
  </si>
  <si>
    <t>김기훈</t>
    <phoneticPr fontId="3" type="noConversion"/>
  </si>
  <si>
    <t>김기훈</t>
    <phoneticPr fontId="3" type="noConversion"/>
  </si>
  <si>
    <t>송주영</t>
    <phoneticPr fontId="3" type="noConversion"/>
  </si>
  <si>
    <t>송주영</t>
    <phoneticPr fontId="3" type="noConversion"/>
  </si>
  <si>
    <t>준비</t>
    <phoneticPr fontId="3" type="noConversion"/>
  </si>
  <si>
    <t>기본 골격 설계</t>
    <phoneticPr fontId="3" type="noConversion"/>
  </si>
  <si>
    <t>버킷리스트</t>
    <phoneticPr fontId="3" type="noConversion"/>
  </si>
  <si>
    <t>목록 출력(카테고리, 검색, 정렬, 담기)</t>
    <phoneticPr fontId="3" type="noConversion"/>
  </si>
  <si>
    <t>버킷리스트 일지 작성, 수정, 삭제</t>
    <phoneticPr fontId="3" type="noConversion"/>
  </si>
  <si>
    <t>버킷리스트 작성, 수정, 삭제, 댓글</t>
    <phoneticPr fontId="3" type="noConversion"/>
  </si>
  <si>
    <t>템플릿</t>
    <phoneticPr fontId="3" type="noConversion"/>
  </si>
  <si>
    <t>버킷트리</t>
    <phoneticPr fontId="3" type="noConversion"/>
  </si>
  <si>
    <t>목록 출력(카테고리, 검색, 정렬, 담기)</t>
    <phoneticPr fontId="3" type="noConversion"/>
  </si>
  <si>
    <t>트리 생성</t>
    <phoneticPr fontId="3" type="noConversion"/>
  </si>
  <si>
    <t>트리 관리</t>
    <phoneticPr fontId="3" type="noConversion"/>
  </si>
  <si>
    <t>활동 내역</t>
    <phoneticPr fontId="3" type="noConversion"/>
  </si>
  <si>
    <t>버킷쉐어</t>
    <phoneticPr fontId="3" type="noConversion"/>
  </si>
  <si>
    <t>목록</t>
    <phoneticPr fontId="3" type="noConversion"/>
  </si>
  <si>
    <t>내 답변, 내 질문, 답변 채택</t>
    <phoneticPr fontId="3" type="noConversion"/>
  </si>
  <si>
    <t>질문 작성, 답변 작성</t>
    <phoneticPr fontId="3" type="noConversion"/>
  </si>
  <si>
    <t>1.5.17</t>
  </si>
  <si>
    <t>1.5.18</t>
  </si>
  <si>
    <t>1.5.19</t>
  </si>
  <si>
    <t>전체</t>
    <phoneticPr fontId="3" type="noConversion"/>
  </si>
  <si>
    <t>송주영, 이가희</t>
    <phoneticPr fontId="3" type="noConversion"/>
  </si>
  <si>
    <t>웹 UI 작업</t>
    <phoneticPr fontId="3" type="noConversion"/>
  </si>
  <si>
    <t>모바일 UI 작업</t>
    <phoneticPr fontId="3" type="noConversion"/>
  </si>
  <si>
    <t>임유리</t>
    <phoneticPr fontId="3" type="noConversion"/>
  </si>
  <si>
    <t>활동 내역, 미션</t>
    <phoneticPr fontId="3" type="noConversion"/>
  </si>
  <si>
    <t>전체(임유리 제외)</t>
    <phoneticPr fontId="3" type="noConversion"/>
  </si>
  <si>
    <t>1.6.1</t>
    <phoneticPr fontId="3" type="noConversion"/>
  </si>
  <si>
    <t>1.6.2</t>
  </si>
  <si>
    <t>1.6.4</t>
  </si>
  <si>
    <t>1.6.5</t>
  </si>
  <si>
    <t>1.6.6</t>
  </si>
  <si>
    <t>1.6.7</t>
  </si>
  <si>
    <t>1.6.8</t>
  </si>
  <si>
    <t>1.6.9</t>
  </si>
  <si>
    <t>1.6.10</t>
  </si>
  <si>
    <t>1.6.11</t>
  </si>
  <si>
    <t>1.6.12</t>
  </si>
  <si>
    <t>1.6.13</t>
  </si>
  <si>
    <t>1.6.14</t>
  </si>
  <si>
    <t>1.6.15</t>
  </si>
  <si>
    <t>1.6.16</t>
  </si>
  <si>
    <t>1.6.17</t>
  </si>
  <si>
    <t>1.6.18</t>
  </si>
  <si>
    <t>전체</t>
    <phoneticPr fontId="3" type="noConversion"/>
  </si>
  <si>
    <t>화면 연결</t>
    <phoneticPr fontId="3" type="noConversion"/>
  </si>
  <si>
    <t>1.6.3</t>
    <phoneticPr fontId="3" type="noConversion"/>
  </si>
  <si>
    <t>전체채팅</t>
    <phoneticPr fontId="3" type="noConversion"/>
  </si>
  <si>
    <t>접속 여부 확인</t>
    <phoneticPr fontId="3" type="noConversion"/>
  </si>
  <si>
    <t>일대일 채팅(접속 시)</t>
    <phoneticPr fontId="3" type="noConversion"/>
  </si>
  <si>
    <t>일대일 메신저(미접속시)</t>
    <phoneticPr fontId="3" type="noConversion"/>
  </si>
  <si>
    <t>친구초대</t>
    <phoneticPr fontId="3" type="noConversion"/>
  </si>
  <si>
    <t>모바일 구축(Build)단계 종료 보고</t>
    <phoneticPr fontId="3" type="noConversion"/>
  </si>
  <si>
    <t>웹, 모바일 연동</t>
    <phoneticPr fontId="3" type="noConversion"/>
  </si>
  <si>
    <t>1.7.1</t>
    <phoneticPr fontId="3" type="noConversion"/>
  </si>
  <si>
    <t>1.7.2</t>
  </si>
  <si>
    <t>1.7.3</t>
  </si>
  <si>
    <t>1.7.4</t>
  </si>
  <si>
    <t>1.7.5</t>
  </si>
  <si>
    <t>1.7.6</t>
  </si>
  <si>
    <t>송주영, 백승호</t>
    <phoneticPr fontId="3" type="noConversion"/>
  </si>
  <si>
    <t>이가희, 백승호</t>
    <phoneticPr fontId="3" type="noConversion"/>
  </si>
  <si>
    <t>백승호, 임유리</t>
    <phoneticPr fontId="3" type="noConversion"/>
  </si>
  <si>
    <t>웹소켓 (Build)단계 종료 보고</t>
    <phoneticPr fontId="3" type="noConversion"/>
  </si>
  <si>
    <t>관리자 페이지 (Build)단계 종료 보고</t>
    <phoneticPr fontId="3" type="noConversion"/>
  </si>
  <si>
    <t>1.8.1</t>
    <phoneticPr fontId="3" type="noConversion"/>
  </si>
  <si>
    <t>1.8.2</t>
  </si>
  <si>
    <t>1.8.3</t>
  </si>
  <si>
    <t>1.8.4</t>
  </si>
  <si>
    <t>1.8.5</t>
  </si>
  <si>
    <t>회원관리</t>
    <phoneticPr fontId="3" type="noConversion"/>
  </si>
  <si>
    <t>버킷쉐어 관리</t>
    <phoneticPr fontId="3" type="noConversion"/>
  </si>
  <si>
    <t>버킷트리 관리</t>
    <phoneticPr fontId="3" type="noConversion"/>
  </si>
  <si>
    <t>송주영</t>
    <phoneticPr fontId="3" type="noConversion"/>
  </si>
  <si>
    <t>임유리</t>
    <phoneticPr fontId="3" type="noConversion"/>
  </si>
  <si>
    <t>버킷리스트 관리</t>
    <phoneticPr fontId="3" type="noConversion"/>
  </si>
  <si>
    <t>공지사항 작성, 수정, 삭제</t>
    <phoneticPr fontId="3" type="noConversion"/>
  </si>
  <si>
    <t>이가희</t>
    <phoneticPr fontId="3" type="noConversion"/>
  </si>
  <si>
    <t>김기훈</t>
    <phoneticPr fontId="3" type="noConversion"/>
  </si>
  <si>
    <t>백승호</t>
    <phoneticPr fontId="3" type="noConversion"/>
  </si>
  <si>
    <t>PM-1101</t>
    <phoneticPr fontId="3" type="noConversion"/>
  </si>
  <si>
    <t>PM-1102</t>
  </si>
  <si>
    <t>PM-1103</t>
  </si>
  <si>
    <t>PM-1104</t>
  </si>
  <si>
    <t>PM-1105</t>
  </si>
  <si>
    <t>PM-1106</t>
  </si>
  <si>
    <t>PM-1201</t>
    <phoneticPr fontId="3" type="noConversion"/>
  </si>
  <si>
    <t>PM-1301</t>
    <phoneticPr fontId="3" type="noConversion"/>
  </si>
  <si>
    <t>PM-1302</t>
  </si>
  <si>
    <t>PM-1303</t>
  </si>
  <si>
    <t>PM-1304</t>
  </si>
  <si>
    <t>PM-1305</t>
  </si>
  <si>
    <t>PM-1401</t>
    <phoneticPr fontId="3" type="noConversion"/>
  </si>
  <si>
    <t>PM-1402</t>
  </si>
  <si>
    <t>PM-1501</t>
    <phoneticPr fontId="3" type="noConversion"/>
  </si>
  <si>
    <t>PM-1502</t>
  </si>
  <si>
    <t>PM-1503</t>
  </si>
  <si>
    <t>PM-1504</t>
  </si>
  <si>
    <t>PM-1505</t>
  </si>
  <si>
    <t>PM-1506</t>
  </si>
  <si>
    <t>PM-1507</t>
  </si>
  <si>
    <t>PM-1508</t>
  </si>
  <si>
    <t>PM-1509</t>
  </si>
  <si>
    <t>PM-1510</t>
  </si>
  <si>
    <t>PM-1511</t>
  </si>
  <si>
    <t>PM-1512</t>
  </si>
  <si>
    <t>PM-1513</t>
  </si>
  <si>
    <t>PM-1514</t>
  </si>
  <si>
    <t>PM-1515</t>
  </si>
  <si>
    <t>PM-1516</t>
  </si>
  <si>
    <t>PM-1517</t>
  </si>
  <si>
    <t>PM-1518</t>
  </si>
  <si>
    <t>PM-1519</t>
  </si>
  <si>
    <t>1.5.12</t>
  </si>
  <si>
    <t>PM-1601</t>
    <phoneticPr fontId="3" type="noConversion"/>
  </si>
  <si>
    <t>PM-1602</t>
  </si>
  <si>
    <t>PM-1603</t>
  </si>
  <si>
    <t>PM-1604</t>
  </si>
  <si>
    <t>PM-1605</t>
  </si>
  <si>
    <t>PM-1606</t>
  </si>
  <si>
    <t>PM-1607</t>
  </si>
  <si>
    <t>PM-1608</t>
  </si>
  <si>
    <t>PM-1609</t>
  </si>
  <si>
    <t>PM-1610</t>
  </si>
  <si>
    <t>PM-1611</t>
  </si>
  <si>
    <t>PM-1612</t>
  </si>
  <si>
    <t>PM-1613</t>
  </si>
  <si>
    <t>PM-1614</t>
  </si>
  <si>
    <t>PM-1615</t>
  </si>
  <si>
    <t>PM-1616</t>
  </si>
  <si>
    <t>PM-1617</t>
  </si>
  <si>
    <t>PM-1618</t>
  </si>
  <si>
    <t>PM-1701</t>
    <phoneticPr fontId="3" type="noConversion"/>
  </si>
  <si>
    <t>PM-1702</t>
  </si>
  <si>
    <t>PM-1703</t>
  </si>
  <si>
    <t>PM-1704</t>
  </si>
  <si>
    <t>PM-1705</t>
  </si>
  <si>
    <t>PM-1706</t>
  </si>
  <si>
    <t>PM-1801</t>
    <phoneticPr fontId="3" type="noConversion"/>
  </si>
  <si>
    <t>PM-1802</t>
  </si>
  <si>
    <t>PM-1803</t>
  </si>
  <si>
    <t>PM-1804</t>
  </si>
  <si>
    <t>PM-1805</t>
  </si>
  <si>
    <t>PM-2101</t>
    <phoneticPr fontId="3" type="noConversion"/>
  </si>
  <si>
    <t>PM-2102</t>
  </si>
  <si>
    <t>PM-2103</t>
  </si>
  <si>
    <t>PM-2104</t>
  </si>
  <si>
    <t>PM-2105</t>
  </si>
  <si>
    <t>PM-2201</t>
    <phoneticPr fontId="3" type="noConversion"/>
  </si>
  <si>
    <t>PM-2202</t>
    <phoneticPr fontId="3" type="noConversion"/>
  </si>
  <si>
    <t>PM-2203</t>
    <phoneticPr fontId="3" type="noConversion"/>
  </si>
  <si>
    <t>백승호</t>
    <phoneticPr fontId="3" type="noConversion"/>
  </si>
  <si>
    <t>완료</t>
    <phoneticPr fontId="3" type="noConversion"/>
  </si>
  <si>
    <t>완료</t>
    <phoneticPr fontId="3" type="noConversion"/>
  </si>
  <si>
    <t>쿼리 담당자: 백승호</t>
    <phoneticPr fontId="3" type="noConversion"/>
  </si>
  <si>
    <t>쿼리 담당자: 김기훈</t>
    <phoneticPr fontId="3" type="noConversion"/>
  </si>
  <si>
    <t xml:space="preserve">node.js 인스턴트 서버  </t>
    <phoneticPr fontId="3" type="noConversion"/>
  </si>
  <si>
    <t>미니서버</t>
    <phoneticPr fontId="3" type="noConversion"/>
  </si>
  <si>
    <t xml:space="preserve">gcm push서버 </t>
    <phoneticPr fontId="3" type="noConversion"/>
  </si>
  <si>
    <t xml:space="preserve">stomp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</si>
</sst>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m&quot;/&quot;d;@"/>
    <numFmt numFmtId="177" formatCode="dd"/>
    <numFmt numFmtId="178" formatCode="#,##0;[Red]#,##0&quot;일&quot;\ &quot;초&quot;&quot;과&quot;"/>
  </numFmts>
  <fonts count="26" x14ac:knownFonts="1">
    <font>
      <sz val="10"/>
      <color theme="1"/>
      <name val="돋움"/>
      <family val="2"/>
      <charset val="129"/>
    </font>
    <font>
      <b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8"/>
      <name val="돋움"/>
      <family val="2"/>
      <charset val="129"/>
    </font>
    <font>
      <sz val="8"/>
      <color theme="0" tint="-0.1499984740745262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9"/>
      <name val="맑은 고딕"/>
      <family val="3"/>
      <charset val="129"/>
    </font>
    <font>
      <sz val="10"/>
      <color theme="1"/>
      <name val="돋움"/>
      <family val="2"/>
      <charset val="129"/>
    </font>
    <font>
      <sz val="9.5"/>
      <color theme="1"/>
      <name val="맑은 고딕"/>
      <family val="3"/>
      <charset val="129"/>
      <scheme val="minor"/>
    </font>
    <font>
      <b/>
      <sz val="9.5"/>
      <color theme="9" tint="-0.499984740745262"/>
      <name val="맑은 고딕"/>
      <family val="3"/>
      <charset val="129"/>
      <scheme val="minor"/>
    </font>
    <font>
      <b/>
      <sz val="9.5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8"/>
      <color theme="1"/>
      <name val="맑은 고딕"/>
      <family val="3"/>
      <charset val="129"/>
    </font>
    <font>
      <sz val="10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9"/>
      <color indexed="81"/>
      <name val="돋움"/>
      <family val="3"/>
      <charset val="129"/>
    </font>
  </fonts>
  <fills count="1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hair">
        <color indexed="64"/>
      </bottom>
      <diagonal/>
    </border>
    <border>
      <left style="thin">
        <color theme="0" tint="-0.24994659260841701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</borders>
  <cellStyleXfs count="8">
    <xf numFmtId="0" fontId="0" fillId="0" borderId="0"/>
    <xf numFmtId="9" fontId="7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4" fillId="0" borderId="24" applyNumberFormat="0" applyFill="0" applyAlignment="0" applyProtection="0">
      <alignment vertical="center"/>
    </xf>
    <xf numFmtId="0" fontId="12" fillId="0" borderId="0"/>
    <xf numFmtId="0" fontId="13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</cellStyleXfs>
  <cellXfs count="135">
    <xf numFmtId="0" fontId="0" fillId="0" borderId="0" xfId="0"/>
    <xf numFmtId="0" fontId="2" fillId="0" borderId="0" xfId="0" applyFont="1" applyAlignment="1" applyProtection="1">
      <alignment vertical="center" wrapText="1"/>
    </xf>
    <xf numFmtId="0" fontId="8" fillId="0" borderId="0" xfId="0" applyFont="1" applyBorder="1" applyAlignment="1" applyProtection="1">
      <alignment horizontal="center" vertical="center"/>
    </xf>
    <xf numFmtId="9" fontId="9" fillId="0" borderId="0" xfId="1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vertical="center" wrapText="1"/>
    </xf>
    <xf numFmtId="0" fontId="2" fillId="0" borderId="0" xfId="0" applyFont="1" applyAlignment="1" applyProtection="1">
      <alignment horizontal="left" vertical="center" wrapText="1"/>
    </xf>
    <xf numFmtId="14" fontId="2" fillId="0" borderId="0" xfId="0" applyNumberFormat="1" applyFont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  <xf numFmtId="0" fontId="1" fillId="0" borderId="0" xfId="0" applyFont="1" applyAlignment="1" applyProtection="1">
      <alignment vertical="center" wrapText="1"/>
    </xf>
    <xf numFmtId="176" fontId="6" fillId="5" borderId="1" xfId="0" applyNumberFormat="1" applyFont="1" applyFill="1" applyBorder="1" applyAlignment="1" applyProtection="1">
      <alignment horizontal="center" vertical="center" wrapText="1"/>
    </xf>
    <xf numFmtId="177" fontId="6" fillId="5" borderId="1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Fill="1" applyAlignment="1" applyProtection="1">
      <alignment vertical="center" wrapText="1"/>
    </xf>
    <xf numFmtId="178" fontId="8" fillId="0" borderId="0" xfId="0" applyNumberFormat="1" applyFont="1" applyFill="1" applyBorder="1" applyAlignment="1">
      <alignment vertical="center"/>
    </xf>
    <xf numFmtId="176" fontId="6" fillId="9" borderId="1" xfId="0" applyNumberFormat="1" applyFont="1" applyFill="1" applyBorder="1" applyAlignment="1" applyProtection="1">
      <alignment horizontal="center" vertical="center" wrapText="1"/>
    </xf>
    <xf numFmtId="176" fontId="4" fillId="0" borderId="28" xfId="0" applyNumberFormat="1" applyFont="1" applyBorder="1" applyAlignment="1" applyProtection="1">
      <alignment vertical="center" wrapText="1"/>
    </xf>
    <xf numFmtId="176" fontId="4" fillId="0" borderId="29" xfId="0" applyNumberFormat="1" applyFont="1" applyBorder="1" applyAlignment="1" applyProtection="1">
      <alignment vertical="center" wrapText="1"/>
    </xf>
    <xf numFmtId="176" fontId="4" fillId="0" borderId="30" xfId="0" applyNumberFormat="1" applyFont="1" applyBorder="1" applyAlignment="1" applyProtection="1">
      <alignment vertical="center" wrapText="1"/>
    </xf>
    <xf numFmtId="176" fontId="4" fillId="0" borderId="31" xfId="0" applyNumberFormat="1" applyFont="1" applyBorder="1" applyAlignment="1" applyProtection="1">
      <alignment vertical="center" wrapText="1"/>
    </xf>
    <xf numFmtId="176" fontId="4" fillId="0" borderId="32" xfId="0" applyNumberFormat="1" applyFont="1" applyBorder="1" applyAlignment="1" applyProtection="1">
      <alignment vertical="center" wrapText="1"/>
    </xf>
    <xf numFmtId="0" fontId="2" fillId="0" borderId="0" xfId="0" applyFont="1" applyAlignment="1" applyProtection="1">
      <alignment vertical="center" wrapText="1"/>
    </xf>
    <xf numFmtId="176" fontId="6" fillId="5" borderId="1" xfId="0" applyNumberFormat="1" applyFont="1" applyFill="1" applyBorder="1" applyAlignment="1" applyProtection="1">
      <alignment horizontal="center" vertical="center" wrapText="1"/>
    </xf>
    <xf numFmtId="177" fontId="6" fillId="5" borderId="1" xfId="0" applyNumberFormat="1" applyFont="1" applyFill="1" applyBorder="1" applyAlignment="1" applyProtection="1">
      <alignment horizontal="center" vertical="center" wrapText="1"/>
    </xf>
    <xf numFmtId="0" fontId="1" fillId="3" borderId="1" xfId="0" applyFont="1" applyFill="1" applyBorder="1" applyAlignment="1" applyProtection="1">
      <alignment horizontal="left" vertical="center" wrapText="1"/>
    </xf>
    <xf numFmtId="0" fontId="1" fillId="3" borderId="1" xfId="0" applyFont="1" applyFill="1" applyBorder="1" applyAlignment="1" applyProtection="1">
      <alignment horizontal="center" vertical="center" wrapText="1"/>
    </xf>
    <xf numFmtId="14" fontId="2" fillId="3" borderId="1" xfId="0" applyNumberFormat="1" applyFont="1" applyFill="1" applyBorder="1" applyAlignment="1" applyProtection="1">
      <alignment horizontal="center" vertical="center" wrapText="1"/>
    </xf>
    <xf numFmtId="0" fontId="2" fillId="3" borderId="1" xfId="0" applyFont="1" applyFill="1" applyBorder="1" applyAlignment="1" applyProtection="1">
      <alignment horizontal="center" vertical="center" wrapText="1"/>
    </xf>
    <xf numFmtId="176" fontId="4" fillId="0" borderId="12" xfId="0" applyNumberFormat="1" applyFont="1" applyBorder="1" applyAlignment="1" applyProtection="1">
      <alignment vertical="center" wrapText="1"/>
    </xf>
    <xf numFmtId="0" fontId="1" fillId="2" borderId="1" xfId="0" applyFont="1" applyFill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14" fontId="1" fillId="2" borderId="1" xfId="0" applyNumberFormat="1" applyFont="1" applyFill="1" applyBorder="1" applyAlignment="1" applyProtection="1">
      <alignment horizontal="center" vertical="center" wrapText="1"/>
    </xf>
    <xf numFmtId="0" fontId="8" fillId="2" borderId="1" xfId="0" applyFont="1" applyFill="1" applyBorder="1" applyAlignment="1" applyProtection="1">
      <alignment horizontal="center" vertical="center"/>
    </xf>
    <xf numFmtId="9" fontId="9" fillId="2" borderId="1" xfId="1" applyFont="1" applyFill="1" applyBorder="1" applyAlignment="1" applyProtection="1">
      <alignment horizontal="center" vertical="center"/>
    </xf>
    <xf numFmtId="0" fontId="2" fillId="0" borderId="5" xfId="0" applyFont="1" applyFill="1" applyBorder="1" applyAlignment="1" applyProtection="1">
      <alignment horizontal="center" vertical="center" wrapText="1"/>
    </xf>
    <xf numFmtId="14" fontId="2" fillId="0" borderId="4" xfId="0" applyNumberFormat="1" applyFont="1" applyFill="1" applyBorder="1" applyAlignment="1" applyProtection="1">
      <alignment horizontal="center" vertical="center" wrapText="1"/>
    </xf>
    <xf numFmtId="0" fontId="2" fillId="0" borderId="4" xfId="0" applyFont="1" applyFill="1" applyBorder="1" applyAlignment="1" applyProtection="1">
      <alignment horizontal="center" vertical="center" wrapText="1"/>
    </xf>
    <xf numFmtId="0" fontId="8" fillId="0" borderId="4" xfId="0" applyFont="1" applyBorder="1" applyAlignment="1" applyProtection="1">
      <alignment horizontal="center" vertical="center"/>
    </xf>
    <xf numFmtId="14" fontId="2" fillId="0" borderId="5" xfId="0" applyNumberFormat="1" applyFont="1" applyFill="1" applyBorder="1" applyAlignment="1" applyProtection="1">
      <alignment horizontal="center" vertical="center" wrapText="1"/>
    </xf>
    <xf numFmtId="0" fontId="8" fillId="0" borderId="5" xfId="0" applyFont="1" applyBorder="1" applyAlignment="1" applyProtection="1">
      <alignment horizontal="center" vertical="center"/>
    </xf>
    <xf numFmtId="14" fontId="2" fillId="0" borderId="6" xfId="0" applyNumberFormat="1" applyFont="1" applyFill="1" applyBorder="1" applyAlignment="1" applyProtection="1">
      <alignment horizontal="center" vertical="center" wrapText="1"/>
    </xf>
    <xf numFmtId="0" fontId="8" fillId="0" borderId="1" xfId="0" applyFont="1" applyBorder="1" applyAlignment="1" applyProtection="1">
      <alignment horizontal="center" vertical="center"/>
    </xf>
    <xf numFmtId="14" fontId="2" fillId="2" borderId="1" xfId="0" applyNumberFormat="1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5" xfId="0" applyFont="1" applyBorder="1" applyAlignment="1" applyProtection="1">
      <alignment horizontal="center" vertical="center" wrapText="1"/>
    </xf>
    <xf numFmtId="0" fontId="2" fillId="0" borderId="6" xfId="0" applyFont="1" applyBorder="1" applyAlignment="1" applyProtection="1">
      <alignment horizontal="center" vertical="center" wrapText="1"/>
    </xf>
    <xf numFmtId="0" fontId="2" fillId="0" borderId="8" xfId="0" applyFont="1" applyBorder="1" applyAlignment="1" applyProtection="1">
      <alignment horizontal="left" vertical="center" wrapText="1"/>
    </xf>
    <xf numFmtId="178" fontId="8" fillId="0" borderId="5" xfId="0" applyNumberFormat="1" applyFont="1" applyFill="1" applyBorder="1" applyAlignment="1">
      <alignment vertical="center"/>
    </xf>
    <xf numFmtId="178" fontId="8" fillId="0" borderId="6" xfId="0" applyNumberFormat="1" applyFont="1" applyFill="1" applyBorder="1" applyAlignment="1">
      <alignment vertical="center"/>
    </xf>
    <xf numFmtId="0" fontId="2" fillId="3" borderId="1" xfId="0" applyFont="1" applyFill="1" applyBorder="1" applyAlignment="1" applyProtection="1">
      <alignment horizontal="right" vertical="center" wrapText="1"/>
    </xf>
    <xf numFmtId="0" fontId="2" fillId="0" borderId="5" xfId="0" applyFont="1" applyFill="1" applyBorder="1" applyAlignment="1" applyProtection="1">
      <alignment horizontal="right" vertical="center" wrapText="1"/>
    </xf>
    <xf numFmtId="0" fontId="2" fillId="0" borderId="8" xfId="0" applyFont="1" applyFill="1" applyBorder="1" applyAlignment="1" applyProtection="1">
      <alignment horizontal="right" vertical="center" wrapText="1"/>
    </xf>
    <xf numFmtId="0" fontId="2" fillId="2" borderId="1" xfId="0" applyFont="1" applyFill="1" applyBorder="1" applyAlignment="1" applyProtection="1">
      <alignment horizontal="right" vertical="center" wrapText="1"/>
    </xf>
    <xf numFmtId="0" fontId="2" fillId="0" borderId="6" xfId="0" applyFont="1" applyFill="1" applyBorder="1" applyAlignment="1" applyProtection="1">
      <alignment horizontal="right" vertical="center" wrapText="1"/>
    </xf>
    <xf numFmtId="178" fontId="8" fillId="0" borderId="7" xfId="0" applyNumberFormat="1" applyFont="1" applyFill="1" applyBorder="1" applyAlignment="1">
      <alignment vertical="center"/>
    </xf>
    <xf numFmtId="178" fontId="8" fillId="0" borderId="8" xfId="0" applyNumberFormat="1" applyFont="1" applyFill="1" applyBorder="1" applyAlignment="1">
      <alignment vertical="center"/>
    </xf>
    <xf numFmtId="178" fontId="8" fillId="3" borderId="1" xfId="0" applyNumberFormat="1" applyFont="1" applyFill="1" applyBorder="1" applyAlignment="1">
      <alignment vertical="center"/>
    </xf>
    <xf numFmtId="178" fontId="8" fillId="2" borderId="1" xfId="0" applyNumberFormat="1" applyFont="1" applyFill="1" applyBorder="1" applyAlignment="1">
      <alignment vertical="center"/>
    </xf>
    <xf numFmtId="0" fontId="2" fillId="6" borderId="5" xfId="0" applyFont="1" applyFill="1" applyBorder="1" applyAlignment="1" applyProtection="1">
      <alignment horizontal="center" vertical="center" wrapText="1"/>
    </xf>
    <xf numFmtId="9" fontId="1" fillId="2" borderId="1" xfId="0" applyNumberFormat="1" applyFont="1" applyFill="1" applyBorder="1" applyAlignment="1" applyProtection="1">
      <alignment horizontal="left" vertical="center" wrapText="1"/>
    </xf>
    <xf numFmtId="0" fontId="2" fillId="0" borderId="19" xfId="0" applyFont="1" applyBorder="1" applyAlignment="1" applyProtection="1">
      <alignment horizontal="left" vertical="center" wrapText="1"/>
    </xf>
    <xf numFmtId="176" fontId="6" fillId="8" borderId="1" xfId="0" applyNumberFormat="1" applyFont="1" applyFill="1" applyBorder="1" applyAlignment="1" applyProtection="1">
      <alignment horizontal="center" vertical="center" wrapText="1"/>
    </xf>
    <xf numFmtId="177" fontId="6" fillId="8" borderId="1" xfId="0" applyNumberFormat="1" applyFont="1" applyFill="1" applyBorder="1" applyAlignment="1" applyProtection="1">
      <alignment horizontal="center" vertical="center" wrapText="1"/>
    </xf>
    <xf numFmtId="0" fontId="2" fillId="0" borderId="3" xfId="0" applyFont="1" applyFill="1" applyBorder="1" applyAlignment="1" applyProtection="1">
      <alignment horizontal="left" vertical="center" wrapText="1"/>
    </xf>
    <xf numFmtId="14" fontId="2" fillId="0" borderId="9" xfId="0" applyNumberFormat="1" applyFont="1" applyFill="1" applyBorder="1" applyAlignment="1" applyProtection="1">
      <alignment horizontal="center" vertical="center" wrapText="1"/>
    </xf>
    <xf numFmtId="0" fontId="2" fillId="0" borderId="9" xfId="0" applyFont="1" applyFill="1" applyBorder="1" applyAlignment="1" applyProtection="1">
      <alignment horizontal="right" vertical="center" wrapText="1"/>
    </xf>
    <xf numFmtId="178" fontId="8" fillId="0" borderId="9" xfId="0" applyNumberFormat="1" applyFont="1" applyFill="1" applyBorder="1" applyAlignment="1">
      <alignment vertical="center"/>
    </xf>
    <xf numFmtId="0" fontId="1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vertical="center" wrapText="1"/>
    </xf>
    <xf numFmtId="0" fontId="2" fillId="0" borderId="19" xfId="0" applyFont="1" applyBorder="1" applyAlignment="1" applyProtection="1">
      <alignment vertical="center" wrapText="1"/>
    </xf>
    <xf numFmtId="0" fontId="18" fillId="0" borderId="1" xfId="0" applyFont="1" applyFill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center" vertical="center" wrapText="1"/>
    </xf>
    <xf numFmtId="0" fontId="19" fillId="11" borderId="5" xfId="7" applyFont="1" applyBorder="1" applyAlignment="1" applyProtection="1">
      <alignment horizontal="center" vertical="center" wrapText="1"/>
    </xf>
    <xf numFmtId="0" fontId="17" fillId="12" borderId="5" xfId="7" applyFont="1" applyFill="1" applyBorder="1" applyAlignment="1" applyProtection="1">
      <alignment horizontal="center" vertical="center" wrapText="1"/>
    </xf>
    <xf numFmtId="0" fontId="17" fillId="6" borderId="5" xfId="7" applyFont="1" applyFill="1" applyBorder="1" applyAlignment="1" applyProtection="1">
      <alignment horizontal="center" vertical="center" wrapText="1"/>
    </xf>
    <xf numFmtId="0" fontId="21" fillId="2" borderId="1" xfId="0" applyFont="1" applyFill="1" applyBorder="1" applyAlignment="1" applyProtection="1">
      <alignment horizontal="center" vertical="center" wrapText="1"/>
    </xf>
    <xf numFmtId="0" fontId="2" fillId="0" borderId="6" xfId="0" applyFont="1" applyBorder="1" applyAlignment="1" applyProtection="1">
      <alignment horizontal="left" vertical="center" wrapText="1"/>
    </xf>
    <xf numFmtId="0" fontId="20" fillId="14" borderId="5" xfId="7" applyFont="1" applyFill="1" applyBorder="1" applyAlignment="1" applyProtection="1">
      <alignment horizontal="center" vertical="center" wrapText="1"/>
    </xf>
    <xf numFmtId="0" fontId="17" fillId="15" borderId="5" xfId="7" applyFont="1" applyFill="1" applyBorder="1" applyAlignment="1" applyProtection="1">
      <alignment horizontal="center" vertical="center" wrapText="1"/>
    </xf>
    <xf numFmtId="0" fontId="20" fillId="13" borderId="5" xfId="6" applyFont="1" applyFill="1" applyBorder="1" applyAlignment="1" applyProtection="1">
      <alignment horizontal="center" vertical="center" wrapText="1"/>
    </xf>
    <xf numFmtId="0" fontId="2" fillId="13" borderId="5" xfId="0" applyFont="1" applyFill="1" applyBorder="1" applyAlignment="1" applyProtection="1">
      <alignment horizontal="center" vertical="center" wrapText="1"/>
    </xf>
    <xf numFmtId="0" fontId="2" fillId="15" borderId="5" xfId="0" applyFont="1" applyFill="1" applyBorder="1" applyAlignment="1" applyProtection="1">
      <alignment horizontal="center" vertical="center" wrapText="1"/>
    </xf>
    <xf numFmtId="0" fontId="2" fillId="12" borderId="5" xfId="0" applyFont="1" applyFill="1" applyBorder="1" applyAlignment="1" applyProtection="1">
      <alignment horizontal="center" vertical="center" wrapText="1"/>
    </xf>
    <xf numFmtId="0" fontId="17" fillId="16" borderId="5" xfId="7" applyFont="1" applyFill="1" applyBorder="1" applyAlignment="1" applyProtection="1">
      <alignment horizontal="center" vertical="center" wrapText="1"/>
    </xf>
    <xf numFmtId="0" fontId="2" fillId="16" borderId="5" xfId="0" applyFont="1" applyFill="1" applyBorder="1" applyAlignment="1" applyProtection="1">
      <alignment horizontal="center" vertical="center" wrapText="1"/>
    </xf>
    <xf numFmtId="0" fontId="17" fillId="17" borderId="5" xfId="7" applyFont="1" applyFill="1" applyBorder="1" applyAlignment="1" applyProtection="1">
      <alignment horizontal="center" vertical="center" wrapText="1"/>
    </xf>
    <xf numFmtId="0" fontId="2" fillId="17" borderId="5" xfId="0" applyFont="1" applyFill="1" applyBorder="1" applyAlignment="1" applyProtection="1">
      <alignment horizontal="center" vertical="center" wrapText="1"/>
    </xf>
    <xf numFmtId="0" fontId="2" fillId="0" borderId="22" xfId="0" applyFont="1" applyFill="1" applyBorder="1" applyAlignment="1" applyProtection="1">
      <alignment horizontal="left" vertical="center" wrapText="1"/>
    </xf>
    <xf numFmtId="0" fontId="2" fillId="0" borderId="23" xfId="0" applyFont="1" applyFill="1" applyBorder="1" applyAlignment="1" applyProtection="1">
      <alignment horizontal="left" vertical="center" wrapText="1"/>
    </xf>
    <xf numFmtId="0" fontId="2" fillId="0" borderId="33" xfId="0" applyFont="1" applyBorder="1" applyAlignment="1" applyProtection="1">
      <alignment horizontal="left" vertical="center" wrapText="1"/>
    </xf>
    <xf numFmtId="0" fontId="2" fillId="0" borderId="34" xfId="0" applyFont="1" applyBorder="1" applyAlignment="1" applyProtection="1">
      <alignment horizontal="left" vertical="center" wrapText="1"/>
    </xf>
    <xf numFmtId="0" fontId="1" fillId="2" borderId="10" xfId="0" applyFont="1" applyFill="1" applyBorder="1" applyAlignment="1" applyProtection="1">
      <alignment horizontal="center" vertical="center" wrapText="1"/>
    </xf>
    <xf numFmtId="0" fontId="1" fillId="2" borderId="3" xfId="0" applyFont="1" applyFill="1" applyBorder="1" applyAlignment="1" applyProtection="1">
      <alignment horizontal="center" vertical="center" wrapText="1"/>
    </xf>
    <xf numFmtId="0" fontId="2" fillId="0" borderId="20" xfId="0" applyFont="1" applyFill="1" applyBorder="1" applyAlignment="1" applyProtection="1">
      <alignment horizontal="left" vertical="center" wrapText="1"/>
    </xf>
    <xf numFmtId="0" fontId="2" fillId="0" borderId="21" xfId="0" applyFont="1" applyFill="1" applyBorder="1" applyAlignment="1" applyProtection="1">
      <alignment horizontal="left" vertical="center" wrapText="1"/>
    </xf>
    <xf numFmtId="0" fontId="2" fillId="0" borderId="26" xfId="0" applyFont="1" applyBorder="1" applyAlignment="1" applyProtection="1">
      <alignment horizontal="left" vertical="center" wrapText="1"/>
    </xf>
    <xf numFmtId="0" fontId="2" fillId="0" borderId="27" xfId="0" applyFont="1" applyBorder="1" applyAlignment="1" applyProtection="1">
      <alignment horizontal="left" vertical="center" wrapText="1"/>
    </xf>
    <xf numFmtId="0" fontId="2" fillId="0" borderId="22" xfId="0" applyFont="1" applyBorder="1" applyAlignment="1" applyProtection="1">
      <alignment horizontal="left" vertical="center" wrapText="1"/>
    </xf>
    <xf numFmtId="0" fontId="2" fillId="0" borderId="23" xfId="0" applyFont="1" applyBorder="1" applyAlignment="1" applyProtection="1">
      <alignment horizontal="left" vertical="center" wrapText="1"/>
    </xf>
    <xf numFmtId="0" fontId="2" fillId="0" borderId="10" xfId="0" applyFont="1" applyFill="1" applyBorder="1" applyAlignment="1" applyProtection="1">
      <alignment horizontal="left" vertical="center" wrapText="1"/>
    </xf>
    <xf numFmtId="0" fontId="2" fillId="0" borderId="3" xfId="0" applyFont="1" applyFill="1" applyBorder="1" applyAlignment="1" applyProtection="1">
      <alignment horizontal="left" vertical="center" wrapText="1"/>
    </xf>
    <xf numFmtId="0" fontId="2" fillId="0" borderId="26" xfId="0" applyFont="1" applyFill="1" applyBorder="1" applyAlignment="1" applyProtection="1">
      <alignment horizontal="left" vertical="center" wrapText="1"/>
    </xf>
    <xf numFmtId="0" fontId="2" fillId="0" borderId="27" xfId="0" applyFont="1" applyFill="1" applyBorder="1" applyAlignment="1" applyProtection="1">
      <alignment horizontal="left" vertical="center" wrapText="1"/>
    </xf>
    <xf numFmtId="0" fontId="5" fillId="0" borderId="0" xfId="0" applyFont="1" applyAlignment="1" applyProtection="1">
      <alignment horizontal="left" vertical="center" wrapText="1"/>
    </xf>
    <xf numFmtId="0" fontId="1" fillId="4" borderId="1" xfId="0" applyFont="1" applyFill="1" applyBorder="1" applyAlignment="1" applyProtection="1">
      <alignment horizontal="center" vertical="center" wrapText="1"/>
    </xf>
    <xf numFmtId="14" fontId="1" fillId="4" borderId="2" xfId="0" applyNumberFormat="1" applyFont="1" applyFill="1" applyBorder="1" applyAlignment="1" applyProtection="1">
      <alignment horizontal="center" vertical="center" wrapText="1"/>
    </xf>
    <xf numFmtId="14" fontId="1" fillId="4" borderId="19" xfId="0" applyNumberFormat="1" applyFont="1" applyFill="1" applyBorder="1" applyAlignment="1" applyProtection="1">
      <alignment horizontal="center" vertical="center" wrapText="1"/>
    </xf>
    <xf numFmtId="14" fontId="1" fillId="4" borderId="10" xfId="0" applyNumberFormat="1" applyFont="1" applyFill="1" applyBorder="1" applyAlignment="1" applyProtection="1">
      <alignment horizontal="center" vertical="center" wrapText="1"/>
    </xf>
    <xf numFmtId="14" fontId="1" fillId="4" borderId="11" xfId="0" applyNumberFormat="1" applyFont="1" applyFill="1" applyBorder="1" applyAlignment="1" applyProtection="1">
      <alignment horizontal="center" vertical="center" wrapText="1"/>
    </xf>
    <xf numFmtId="14" fontId="1" fillId="4" borderId="3" xfId="0" applyNumberFormat="1" applyFont="1" applyFill="1" applyBorder="1" applyAlignment="1" applyProtection="1">
      <alignment horizontal="center" vertical="center" wrapText="1"/>
    </xf>
    <xf numFmtId="0" fontId="1" fillId="4" borderId="2" xfId="0" applyFont="1" applyFill="1" applyBorder="1" applyAlignment="1" applyProtection="1">
      <alignment horizontal="center" vertical="center" wrapText="1"/>
    </xf>
    <xf numFmtId="0" fontId="1" fillId="4" borderId="19" xfId="0" applyFont="1" applyFill="1" applyBorder="1" applyAlignment="1" applyProtection="1">
      <alignment horizontal="center" vertical="center" wrapText="1"/>
    </xf>
    <xf numFmtId="0" fontId="1" fillId="4" borderId="9" xfId="0" applyFont="1" applyFill="1" applyBorder="1" applyAlignment="1" applyProtection="1">
      <alignment horizontal="center" vertical="center" wrapText="1"/>
    </xf>
    <xf numFmtId="0" fontId="1" fillId="4" borderId="13" xfId="0" applyFont="1" applyFill="1" applyBorder="1" applyAlignment="1" applyProtection="1">
      <alignment horizontal="center" vertical="center" wrapText="1"/>
    </xf>
    <xf numFmtId="0" fontId="1" fillId="4" borderId="14" xfId="0" applyFont="1" applyFill="1" applyBorder="1" applyAlignment="1" applyProtection="1">
      <alignment horizontal="center" vertical="center" wrapText="1"/>
    </xf>
    <xf numFmtId="0" fontId="1" fillId="4" borderId="16" xfId="0" applyFont="1" applyFill="1" applyBorder="1" applyAlignment="1" applyProtection="1">
      <alignment horizontal="center" vertical="center" wrapText="1"/>
    </xf>
    <xf numFmtId="0" fontId="1" fillId="4" borderId="15" xfId="0" applyFont="1" applyFill="1" applyBorder="1" applyAlignment="1" applyProtection="1">
      <alignment horizontal="center" vertical="center" wrapText="1"/>
    </xf>
    <xf numFmtId="0" fontId="1" fillId="4" borderId="17" xfId="0" applyFont="1" applyFill="1" applyBorder="1" applyAlignment="1" applyProtection="1">
      <alignment horizontal="center" vertical="center" wrapText="1"/>
    </xf>
    <xf numFmtId="0" fontId="1" fillId="4" borderId="18" xfId="0" applyFont="1" applyFill="1" applyBorder="1" applyAlignment="1" applyProtection="1">
      <alignment horizontal="center" vertical="center" wrapText="1"/>
    </xf>
    <xf numFmtId="0" fontId="1" fillId="4" borderId="10" xfId="0" applyFont="1" applyFill="1" applyBorder="1" applyAlignment="1" applyProtection="1">
      <alignment horizontal="center" vertical="center" wrapText="1"/>
    </xf>
    <xf numFmtId="0" fontId="1" fillId="4" borderId="11" xfId="0" applyFont="1" applyFill="1" applyBorder="1" applyAlignment="1" applyProtection="1">
      <alignment horizontal="center" vertical="center" wrapText="1"/>
    </xf>
    <xf numFmtId="0" fontId="1" fillId="4" borderId="3" xfId="0" applyFont="1" applyFill="1" applyBorder="1" applyAlignment="1" applyProtection="1">
      <alignment horizontal="center" vertical="center" wrapText="1"/>
    </xf>
    <xf numFmtId="0" fontId="2" fillId="7" borderId="22" xfId="0" applyFont="1" applyFill="1" applyBorder="1" applyAlignment="1" applyProtection="1">
      <alignment horizontal="left" vertical="center" wrapText="1"/>
    </xf>
    <xf numFmtId="0" fontId="2" fillId="7" borderId="23" xfId="0" applyFont="1" applyFill="1" applyBorder="1" applyAlignment="1" applyProtection="1">
      <alignment horizontal="left" vertical="center" wrapText="1"/>
    </xf>
    <xf numFmtId="14" fontId="1" fillId="4" borderId="13" xfId="0" applyNumberFormat="1" applyFont="1" applyFill="1" applyBorder="1" applyAlignment="1" applyProtection="1">
      <alignment horizontal="center" vertical="center" wrapText="1"/>
    </xf>
    <xf numFmtId="14" fontId="1" fillId="4" borderId="25" xfId="0" applyNumberFormat="1" applyFont="1" applyFill="1" applyBorder="1" applyAlignment="1" applyProtection="1">
      <alignment horizontal="center" vertical="center" wrapText="1"/>
    </xf>
    <xf numFmtId="0" fontId="10" fillId="4" borderId="13" xfId="0" applyFont="1" applyFill="1" applyBorder="1" applyAlignment="1" applyProtection="1">
      <alignment horizontal="center" vertical="center"/>
    </xf>
    <xf numFmtId="0" fontId="10" fillId="4" borderId="14" xfId="0" applyFont="1" applyFill="1" applyBorder="1" applyAlignment="1" applyProtection="1">
      <alignment horizontal="center" vertical="center"/>
    </xf>
    <xf numFmtId="0" fontId="10" fillId="4" borderId="16" xfId="0" applyFont="1" applyFill="1" applyBorder="1" applyAlignment="1" applyProtection="1">
      <alignment horizontal="center" vertical="center"/>
    </xf>
    <xf numFmtId="0" fontId="10" fillId="4" borderId="15" xfId="0" applyFont="1" applyFill="1" applyBorder="1" applyAlignment="1" applyProtection="1">
      <alignment horizontal="center" vertical="center"/>
    </xf>
    <xf numFmtId="0" fontId="10" fillId="4" borderId="17" xfId="0" applyFont="1" applyFill="1" applyBorder="1" applyAlignment="1" applyProtection="1">
      <alignment horizontal="center" vertical="center"/>
    </xf>
    <xf numFmtId="0" fontId="10" fillId="4" borderId="18" xfId="0" applyFont="1" applyFill="1" applyBorder="1" applyAlignment="1" applyProtection="1">
      <alignment horizontal="center" vertical="center"/>
    </xf>
    <xf numFmtId="178" fontId="8" fillId="4" borderId="2" xfId="0" applyNumberFormat="1" applyFont="1" applyFill="1" applyBorder="1" applyAlignment="1">
      <alignment horizontal="center" vertical="center"/>
    </xf>
    <xf numFmtId="178" fontId="8" fillId="4" borderId="9" xfId="0" applyNumberFormat="1" applyFont="1" applyFill="1" applyBorder="1" applyAlignment="1">
      <alignment horizontal="center" vertical="center"/>
    </xf>
    <xf numFmtId="0" fontId="2" fillId="0" borderId="1" xfId="0" applyFont="1" applyBorder="1" applyAlignment="1" applyProtection="1">
      <alignment horizontal="left" vertical="center" wrapText="1"/>
    </xf>
    <xf numFmtId="0" fontId="1" fillId="3" borderId="10" xfId="0" applyFont="1" applyFill="1" applyBorder="1" applyAlignment="1" applyProtection="1">
      <alignment horizontal="center" vertical="center" wrapText="1"/>
    </xf>
    <xf numFmtId="0" fontId="1" fillId="3" borderId="3" xfId="0" applyFont="1" applyFill="1" applyBorder="1" applyAlignment="1" applyProtection="1">
      <alignment horizontal="center" vertical="center" wrapText="1"/>
    </xf>
  </cellXfs>
  <cellStyles count="8">
    <cellStyle name="백분율" xfId="1" builtinId="5"/>
    <cellStyle name="보통" xfId="7" builtinId="28"/>
    <cellStyle name="요약 2" xfId="3"/>
    <cellStyle name="좋음" xfId="6" builtinId="26"/>
    <cellStyle name="표준" xfId="0" builtinId="0"/>
    <cellStyle name="표준 2" xfId="4"/>
    <cellStyle name="표준 3" xfId="2"/>
    <cellStyle name="표준 5" xfId="5"/>
  </cellStyles>
  <dxfs count="28">
    <dxf>
      <font>
        <condense val="0"/>
        <extend val="0"/>
        <color indexed="9"/>
      </font>
    </dxf>
    <dxf>
      <font>
        <color theme="5" tint="0.59996337778862885"/>
        <name val="맑은 고딕"/>
        <scheme val="none"/>
      </font>
      <fill>
        <patternFill>
          <bgColor theme="5" tint="0.59996337778862885"/>
        </patternFill>
      </fill>
    </dxf>
    <dxf>
      <font>
        <condense val="0"/>
        <extend val="0"/>
        <color indexed="9"/>
      </font>
    </dxf>
    <dxf>
      <font>
        <color theme="5" tint="0.59996337778862885"/>
        <name val="맑은 고딕"/>
        <scheme val="none"/>
      </font>
      <fill>
        <patternFill>
          <bgColor theme="5" tint="0.59996337778862885"/>
        </patternFill>
      </fill>
    </dxf>
    <dxf>
      <font>
        <condense val="0"/>
        <extend val="0"/>
        <color indexed="9"/>
      </font>
    </dxf>
    <dxf>
      <font>
        <color theme="5" tint="0.59996337778862885"/>
        <name val="맑은 고딕"/>
        <scheme val="none"/>
      </font>
      <fill>
        <patternFill>
          <bgColor theme="5" tint="0.59996337778862885"/>
        </patternFill>
      </fill>
    </dxf>
    <dxf>
      <font>
        <condense val="0"/>
        <extend val="0"/>
        <color indexed="9"/>
      </font>
    </dxf>
    <dxf>
      <font>
        <color theme="5" tint="0.59996337778862885"/>
        <name val="맑은 고딕"/>
        <scheme val="none"/>
      </font>
      <fill>
        <patternFill>
          <bgColor theme="5" tint="0.59996337778862885"/>
        </patternFill>
      </fill>
    </dxf>
    <dxf>
      <font>
        <condense val="0"/>
        <extend val="0"/>
        <color indexed="9"/>
      </font>
    </dxf>
    <dxf>
      <font>
        <color theme="5" tint="0.59996337778862885"/>
        <name val="맑은 고딕"/>
        <scheme val="none"/>
      </font>
      <fill>
        <patternFill>
          <bgColor theme="5" tint="0.59996337778862885"/>
        </patternFill>
      </fill>
    </dxf>
    <dxf>
      <font>
        <condense val="0"/>
        <extend val="0"/>
        <color indexed="9"/>
      </font>
    </dxf>
    <dxf>
      <font>
        <color theme="5" tint="0.59996337778862885"/>
        <name val="맑은 고딕"/>
        <scheme val="none"/>
      </font>
      <fill>
        <patternFill>
          <bgColor theme="5" tint="0.59996337778862885"/>
        </patternFill>
      </fill>
    </dxf>
    <dxf>
      <font>
        <condense val="0"/>
        <extend val="0"/>
        <color indexed="9"/>
      </font>
    </dxf>
    <dxf>
      <font>
        <color theme="5" tint="0.59996337778862885"/>
        <name val="맑은 고딕"/>
        <scheme val="none"/>
      </font>
      <fill>
        <patternFill>
          <bgColor theme="5" tint="0.59996337778862885"/>
        </patternFill>
      </fill>
    </dxf>
    <dxf>
      <font>
        <condense val="0"/>
        <extend val="0"/>
        <color indexed="9"/>
      </font>
    </dxf>
    <dxf>
      <font>
        <color theme="5" tint="0.59996337778862885"/>
        <name val="맑은 고딕"/>
        <scheme val="none"/>
      </font>
      <fill>
        <patternFill>
          <bgColor theme="5" tint="0.59996337778862885"/>
        </patternFill>
      </fill>
    </dxf>
    <dxf>
      <font>
        <condense val="0"/>
        <extend val="0"/>
        <color indexed="9"/>
      </font>
    </dxf>
    <dxf>
      <font>
        <color theme="5" tint="0.59996337778862885"/>
        <name val="맑은 고딕"/>
        <scheme val="none"/>
      </font>
      <fill>
        <patternFill>
          <bgColor theme="5" tint="0.59996337778862885"/>
        </patternFill>
      </fill>
    </dxf>
    <dxf>
      <font>
        <condense val="0"/>
        <extend val="0"/>
        <color indexed="9"/>
      </font>
    </dxf>
    <dxf>
      <font>
        <color theme="5" tint="0.59996337778862885"/>
        <name val="맑은 고딕"/>
        <scheme val="none"/>
      </font>
      <fill>
        <patternFill>
          <bgColor theme="5" tint="0.59996337778862885"/>
        </patternFill>
      </fill>
    </dxf>
    <dxf>
      <font>
        <condense val="0"/>
        <extend val="0"/>
        <color indexed="9"/>
      </font>
    </dxf>
    <dxf>
      <font>
        <color theme="5" tint="0.59996337778862885"/>
        <name val="맑은 고딕"/>
        <scheme val="none"/>
      </font>
      <fill>
        <patternFill>
          <bgColor theme="5" tint="0.59996337778862885"/>
        </patternFill>
      </fill>
    </dxf>
    <dxf>
      <font>
        <condense val="0"/>
        <extend val="0"/>
        <color indexed="9"/>
      </font>
    </dxf>
    <dxf>
      <font>
        <color theme="5" tint="0.59996337778862885"/>
        <name val="맑은 고딕"/>
        <scheme val="none"/>
      </font>
      <fill>
        <patternFill>
          <bgColor theme="5" tint="0.59996337778862885"/>
        </patternFill>
      </fill>
    </dxf>
    <dxf>
      <font>
        <condense val="0"/>
        <extend val="0"/>
        <color indexed="9"/>
      </font>
    </dxf>
    <dxf>
      <font>
        <color theme="5" tint="0.59996337778862885"/>
        <name val="맑은 고딕"/>
        <scheme val="none"/>
      </font>
      <fill>
        <patternFill>
          <bgColor theme="5" tint="0.59996337778862885"/>
        </patternFill>
      </fill>
    </dxf>
    <dxf>
      <font>
        <condense val="0"/>
        <extend val="0"/>
        <color indexed="9"/>
      </font>
    </dxf>
    <dxf>
      <font>
        <color theme="5" tint="0.59996337778862885"/>
        <name val="맑은 고딕"/>
        <scheme val="none"/>
      </font>
      <fill>
        <patternFill>
          <bgColor theme="5" tint="0.59996337778862885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FFEB9C"/>
      <color rgb="FFCCFF99"/>
      <color rgb="FF00FF00"/>
      <color rgb="FF0080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A96"/>
  <sheetViews>
    <sheetView tabSelected="1" topLeftCell="A16" zoomScale="115" zoomScaleNormal="115" workbookViewId="0">
      <pane xSplit="13" topLeftCell="O1" activePane="topRight" state="frozen"/>
      <selection activeCell="B1" sqref="B1"/>
      <selection pane="topRight" activeCell="O20" sqref="O20"/>
    </sheetView>
  </sheetViews>
  <sheetFormatPr defaultColWidth="9.375" defaultRowHeight="15" customHeight="1" x14ac:dyDescent="0.2"/>
  <cols>
    <col min="1" max="1" width="8.875" style="5" customWidth="1"/>
    <col min="2" max="2" width="11.5" style="1" customWidth="1"/>
    <col min="3" max="3" width="14.5" style="1" customWidth="1"/>
    <col min="4" max="4" width="35.25" style="1" customWidth="1"/>
    <col min="5" max="5" width="18.25" style="1" customWidth="1"/>
    <col min="6" max="7" width="14.875" style="6" bestFit="1" customWidth="1"/>
    <col min="8" max="8" width="10.625" style="7" customWidth="1"/>
    <col min="9" max="9" width="7.125" style="1" customWidth="1"/>
    <col min="10" max="10" width="9.5" style="1" customWidth="1"/>
    <col min="11" max="12" width="14.875" style="6" hidden="1" customWidth="1"/>
    <col min="13" max="13" width="7.125" style="7" hidden="1" customWidth="1"/>
    <col min="14" max="14" width="12.125" style="7" hidden="1" customWidth="1"/>
    <col min="15" max="16" width="6.625" style="1" customWidth="1"/>
    <col min="17" max="17" width="6.625" style="19" customWidth="1"/>
    <col min="18" max="27" width="6.625" style="1" customWidth="1"/>
    <col min="28" max="16384" width="9.375" style="1"/>
  </cols>
  <sheetData>
    <row r="1" spans="1:27" ht="34.5" customHeight="1" x14ac:dyDescent="0.2">
      <c r="A1" s="101" t="s">
        <v>81</v>
      </c>
      <c r="B1" s="101"/>
      <c r="C1" s="101"/>
      <c r="D1" s="101"/>
      <c r="E1" s="101"/>
      <c r="F1" s="101"/>
      <c r="G1" s="101"/>
      <c r="H1" s="101"/>
      <c r="I1" s="2"/>
      <c r="J1" s="3"/>
      <c r="K1" s="4"/>
      <c r="L1" s="1"/>
      <c r="M1" s="11"/>
      <c r="N1" s="12"/>
    </row>
    <row r="2" spans="1:27" ht="15" customHeight="1" x14ac:dyDescent="0.2">
      <c r="A2" s="102" t="s">
        <v>7</v>
      </c>
      <c r="B2" s="102"/>
      <c r="C2" s="111" t="s">
        <v>2</v>
      </c>
      <c r="D2" s="112"/>
      <c r="E2" s="108" t="s">
        <v>8</v>
      </c>
      <c r="F2" s="105" t="s">
        <v>9</v>
      </c>
      <c r="G2" s="106"/>
      <c r="H2" s="107"/>
      <c r="I2" s="124" t="s">
        <v>10</v>
      </c>
      <c r="J2" s="125"/>
      <c r="K2" s="122" t="s">
        <v>11</v>
      </c>
      <c r="L2" s="123"/>
      <c r="M2" s="123"/>
      <c r="N2" s="130" t="s">
        <v>12</v>
      </c>
      <c r="O2" s="117" t="s">
        <v>78</v>
      </c>
      <c r="P2" s="118"/>
      <c r="Q2" s="118"/>
      <c r="R2" s="118"/>
      <c r="S2" s="117" t="s">
        <v>79</v>
      </c>
      <c r="T2" s="118"/>
      <c r="U2" s="118"/>
      <c r="V2" s="119"/>
      <c r="W2" s="117" t="s">
        <v>80</v>
      </c>
      <c r="X2" s="118"/>
      <c r="Y2" s="118"/>
      <c r="Z2" s="118"/>
      <c r="AA2" s="119"/>
    </row>
    <row r="3" spans="1:27" s="8" customFormat="1" ht="15" customHeight="1" x14ac:dyDescent="0.2">
      <c r="A3" s="102"/>
      <c r="B3" s="102"/>
      <c r="C3" s="113"/>
      <c r="D3" s="114"/>
      <c r="E3" s="110"/>
      <c r="F3" s="103" t="s">
        <v>5</v>
      </c>
      <c r="G3" s="103" t="s">
        <v>4</v>
      </c>
      <c r="H3" s="108" t="s">
        <v>3</v>
      </c>
      <c r="I3" s="126"/>
      <c r="J3" s="127"/>
      <c r="K3" s="103" t="s">
        <v>5</v>
      </c>
      <c r="L3" s="103" t="s">
        <v>4</v>
      </c>
      <c r="M3" s="108" t="s">
        <v>3</v>
      </c>
      <c r="N3" s="131"/>
      <c r="O3" s="59" t="s">
        <v>30</v>
      </c>
      <c r="P3" s="9" t="s">
        <v>31</v>
      </c>
      <c r="Q3" s="20" t="s">
        <v>32</v>
      </c>
      <c r="R3" s="9" t="s">
        <v>51</v>
      </c>
      <c r="S3" s="59" t="s">
        <v>52</v>
      </c>
      <c r="T3" s="13" t="s">
        <v>53</v>
      </c>
      <c r="U3" s="13" t="s">
        <v>54</v>
      </c>
      <c r="V3" s="13" t="s">
        <v>55</v>
      </c>
      <c r="W3" s="59" t="s">
        <v>56</v>
      </c>
      <c r="X3" s="13" t="s">
        <v>57</v>
      </c>
      <c r="Y3" s="13" t="s">
        <v>58</v>
      </c>
      <c r="Z3" s="13" t="s">
        <v>59</v>
      </c>
      <c r="AA3" s="13" t="s">
        <v>60</v>
      </c>
    </row>
    <row r="4" spans="1:27" s="8" customFormat="1" ht="15" customHeight="1" x14ac:dyDescent="0.2">
      <c r="A4" s="102"/>
      <c r="B4" s="102"/>
      <c r="C4" s="115"/>
      <c r="D4" s="116"/>
      <c r="E4" s="110"/>
      <c r="F4" s="104"/>
      <c r="G4" s="104"/>
      <c r="H4" s="109"/>
      <c r="I4" s="128"/>
      <c r="J4" s="129"/>
      <c r="K4" s="104"/>
      <c r="L4" s="104"/>
      <c r="M4" s="110"/>
      <c r="N4" s="131"/>
      <c r="O4" s="60">
        <v>42220</v>
      </c>
      <c r="P4" s="10">
        <v>42227</v>
      </c>
      <c r="Q4" s="21">
        <v>42234</v>
      </c>
      <c r="R4" s="21">
        <v>42241</v>
      </c>
      <c r="S4" s="60">
        <v>42248</v>
      </c>
      <c r="T4" s="21">
        <v>42255</v>
      </c>
      <c r="U4" s="21">
        <v>42262</v>
      </c>
      <c r="V4" s="21">
        <v>42269</v>
      </c>
      <c r="W4" s="60">
        <v>42276</v>
      </c>
      <c r="X4" s="21">
        <v>42283</v>
      </c>
      <c r="Y4" s="21">
        <v>42290</v>
      </c>
      <c r="Z4" s="21">
        <v>42297</v>
      </c>
      <c r="AA4" s="21">
        <v>42304</v>
      </c>
    </row>
    <row r="5" spans="1:27" ht="15" customHeight="1" x14ac:dyDescent="0.2">
      <c r="A5" s="22">
        <v>1</v>
      </c>
      <c r="B5" s="22" t="s">
        <v>6</v>
      </c>
      <c r="C5" s="133" t="s">
        <v>0</v>
      </c>
      <c r="D5" s="134"/>
      <c r="E5" s="23" t="s">
        <v>265</v>
      </c>
      <c r="F5" s="24">
        <f>F6</f>
        <v>42590</v>
      </c>
      <c r="G5" s="24">
        <f>G82</f>
        <v>42673</v>
      </c>
      <c r="H5" s="25">
        <f>IF(NETWORKDAYS(F5,G5)=0,"",NETWORKDAYS(F5,G5))</f>
        <v>60</v>
      </c>
      <c r="I5" s="24"/>
      <c r="J5" s="24"/>
      <c r="K5" s="24">
        <f>MIN(K6:K80)</f>
        <v>0</v>
      </c>
      <c r="L5" s="24">
        <f>MAX(L6:L80)</f>
        <v>0</v>
      </c>
      <c r="M5" s="47">
        <f t="shared" ref="M5:M21" si="0">IF(NETWORKDAYS(K5,L5)=0,0,NETWORKDAYS(K5,L5))</f>
        <v>0</v>
      </c>
      <c r="N5" s="54">
        <f t="shared" ref="N5:N21" si="1">IF(M5=0,0,+H5-M5)</f>
        <v>0</v>
      </c>
      <c r="O5" s="14">
        <f t="shared" ref="O5:Y14" si="2">O$4</f>
        <v>42220</v>
      </c>
      <c r="P5" s="26">
        <f t="shared" si="2"/>
        <v>42227</v>
      </c>
      <c r="Q5" s="26">
        <f t="shared" si="2"/>
        <v>42234</v>
      </c>
      <c r="R5" s="26">
        <f t="shared" si="2"/>
        <v>42241</v>
      </c>
      <c r="S5" s="26">
        <f t="shared" si="2"/>
        <v>42248</v>
      </c>
      <c r="T5" s="26">
        <f t="shared" si="2"/>
        <v>42255</v>
      </c>
      <c r="U5" s="26">
        <f t="shared" si="2"/>
        <v>42262</v>
      </c>
      <c r="V5" s="26">
        <f t="shared" si="2"/>
        <v>42269</v>
      </c>
      <c r="W5" s="26">
        <f t="shared" si="2"/>
        <v>42276</v>
      </c>
      <c r="X5" s="26">
        <f t="shared" si="2"/>
        <v>42283</v>
      </c>
      <c r="Y5" s="26">
        <f t="shared" si="2"/>
        <v>42290</v>
      </c>
      <c r="Z5" s="26">
        <f>Z$4</f>
        <v>42297</v>
      </c>
      <c r="AA5" s="15">
        <f>AA$4</f>
        <v>42304</v>
      </c>
    </row>
    <row r="6" spans="1:27" s="8" customFormat="1" ht="15" customHeight="1" x14ac:dyDescent="0.2">
      <c r="A6" s="27">
        <v>1.1000000000000001</v>
      </c>
      <c r="B6" s="57">
        <f>H6/H5</f>
        <v>0.11666666666666667</v>
      </c>
      <c r="C6" s="89" t="s">
        <v>17</v>
      </c>
      <c r="D6" s="90"/>
      <c r="E6" s="28" t="s">
        <v>38</v>
      </c>
      <c r="F6" s="29">
        <f>MIN(F7:F12)</f>
        <v>42590</v>
      </c>
      <c r="G6" s="29">
        <f>MAX(G7:G12)</f>
        <v>42598</v>
      </c>
      <c r="H6" s="28">
        <f>IF(NETWORKDAYS(F6,G6)=0,"",NETWORKDAYS(F6,G6))</f>
        <v>7</v>
      </c>
      <c r="I6" s="30">
        <f t="shared" ref="I6:I21" si="3">IF(J6="준비",0,IF(J6="지연",25,IF(J6="진행",50,100)))</f>
        <v>100</v>
      </c>
      <c r="J6" s="31" t="s">
        <v>77</v>
      </c>
      <c r="K6" s="29">
        <f>MIN(K7:K12)</f>
        <v>0</v>
      </c>
      <c r="L6" s="29">
        <f>MAX(L7:L12)</f>
        <v>0</v>
      </c>
      <c r="M6" s="50">
        <f t="shared" si="0"/>
        <v>0</v>
      </c>
      <c r="N6" s="55">
        <f t="shared" si="1"/>
        <v>0</v>
      </c>
      <c r="O6" s="14">
        <f t="shared" si="2"/>
        <v>42220</v>
      </c>
      <c r="P6" s="26">
        <f t="shared" si="2"/>
        <v>42227</v>
      </c>
      <c r="Q6" s="26">
        <f t="shared" si="2"/>
        <v>42234</v>
      </c>
      <c r="R6" s="26">
        <f t="shared" si="2"/>
        <v>42241</v>
      </c>
      <c r="S6" s="26">
        <f t="shared" si="2"/>
        <v>42248</v>
      </c>
      <c r="T6" s="26">
        <f t="shared" si="2"/>
        <v>42255</v>
      </c>
      <c r="U6" s="26">
        <f t="shared" si="2"/>
        <v>42262</v>
      </c>
      <c r="V6" s="26">
        <f t="shared" si="2"/>
        <v>42269</v>
      </c>
      <c r="W6" s="26">
        <f t="shared" ref="W6:AA14" si="4">W$4</f>
        <v>42276</v>
      </c>
      <c r="X6" s="26">
        <f t="shared" si="4"/>
        <v>42283</v>
      </c>
      <c r="Y6" s="26">
        <f t="shared" si="4"/>
        <v>42290</v>
      </c>
      <c r="Z6" s="26">
        <f t="shared" si="4"/>
        <v>42297</v>
      </c>
      <c r="AA6" s="15">
        <f t="shared" si="4"/>
        <v>42304</v>
      </c>
    </row>
    <row r="7" spans="1:27" s="19" customFormat="1" ht="15" customHeight="1" x14ac:dyDescent="0.2">
      <c r="A7" s="44" t="s">
        <v>24</v>
      </c>
      <c r="B7" s="44" t="s">
        <v>194</v>
      </c>
      <c r="C7" s="91" t="s">
        <v>36</v>
      </c>
      <c r="D7" s="92"/>
      <c r="E7" s="56" t="s">
        <v>38</v>
      </c>
      <c r="F7" s="33">
        <v>42590</v>
      </c>
      <c r="G7" s="33">
        <v>42592</v>
      </c>
      <c r="H7" s="34">
        <f t="shared" ref="H7" si="5">IF(NETWORKDAYS(F7,G7)=0,"",NETWORKDAYS(F7,G7))</f>
        <v>3</v>
      </c>
      <c r="I7" s="35">
        <f t="shared" si="3"/>
        <v>100</v>
      </c>
      <c r="J7" s="31" t="s">
        <v>37</v>
      </c>
      <c r="K7" s="33"/>
      <c r="L7" s="33"/>
      <c r="M7" s="49">
        <f t="shared" si="0"/>
        <v>0</v>
      </c>
      <c r="N7" s="53">
        <f t="shared" si="1"/>
        <v>0</v>
      </c>
      <c r="O7" s="14">
        <f t="shared" si="2"/>
        <v>42220</v>
      </c>
      <c r="P7" s="26">
        <f t="shared" si="2"/>
        <v>42227</v>
      </c>
      <c r="Q7" s="26">
        <f t="shared" si="2"/>
        <v>42234</v>
      </c>
      <c r="R7" s="26">
        <f t="shared" si="2"/>
        <v>42241</v>
      </c>
      <c r="S7" s="26">
        <f t="shared" si="2"/>
        <v>42248</v>
      </c>
      <c r="T7" s="26">
        <f t="shared" si="2"/>
        <v>42255</v>
      </c>
      <c r="U7" s="26">
        <f t="shared" si="2"/>
        <v>42262</v>
      </c>
      <c r="V7" s="26">
        <f t="shared" si="2"/>
        <v>42269</v>
      </c>
      <c r="W7" s="26">
        <f t="shared" si="4"/>
        <v>42276</v>
      </c>
      <c r="X7" s="26">
        <f t="shared" si="4"/>
        <v>42283</v>
      </c>
      <c r="Y7" s="26">
        <f t="shared" si="4"/>
        <v>42290</v>
      </c>
      <c r="Z7" s="26">
        <f t="shared" si="4"/>
        <v>42297</v>
      </c>
      <c r="AA7" s="15">
        <f t="shared" si="4"/>
        <v>42304</v>
      </c>
    </row>
    <row r="8" spans="1:27" s="19" customFormat="1" ht="15" customHeight="1" x14ac:dyDescent="0.2">
      <c r="A8" s="44" t="s">
        <v>47</v>
      </c>
      <c r="B8" s="44" t="s">
        <v>195</v>
      </c>
      <c r="C8" s="95" t="s">
        <v>82</v>
      </c>
      <c r="D8" s="96"/>
      <c r="E8" s="56" t="s">
        <v>38</v>
      </c>
      <c r="F8" s="36">
        <v>42593</v>
      </c>
      <c r="G8" s="36">
        <v>42593</v>
      </c>
      <c r="H8" s="32">
        <v>1</v>
      </c>
      <c r="I8" s="35">
        <f t="shared" ref="I8" si="6">IF(J8="준비",0,IF(J8="지연",25,IF(J8="진행",50,100)))</f>
        <v>100</v>
      </c>
      <c r="J8" s="31" t="s">
        <v>50</v>
      </c>
      <c r="K8" s="36"/>
      <c r="L8" s="36"/>
      <c r="M8" s="48"/>
      <c r="N8" s="45"/>
      <c r="O8" s="14">
        <f t="shared" si="2"/>
        <v>42220</v>
      </c>
      <c r="P8" s="26">
        <f t="shared" si="2"/>
        <v>42227</v>
      </c>
      <c r="Q8" s="26">
        <f t="shared" si="2"/>
        <v>42234</v>
      </c>
      <c r="R8" s="26">
        <f t="shared" si="2"/>
        <v>42241</v>
      </c>
      <c r="S8" s="26">
        <f t="shared" si="2"/>
        <v>42248</v>
      </c>
      <c r="T8" s="26">
        <f t="shared" si="2"/>
        <v>42255</v>
      </c>
      <c r="U8" s="26">
        <f t="shared" si="2"/>
        <v>42262</v>
      </c>
      <c r="V8" s="26">
        <f t="shared" si="2"/>
        <v>42269</v>
      </c>
      <c r="W8" s="26">
        <f t="shared" si="4"/>
        <v>42276</v>
      </c>
      <c r="X8" s="26">
        <f t="shared" si="4"/>
        <v>42283</v>
      </c>
      <c r="Y8" s="26">
        <f t="shared" si="4"/>
        <v>42290</v>
      </c>
      <c r="Z8" s="26">
        <f t="shared" si="4"/>
        <v>42297</v>
      </c>
      <c r="AA8" s="15">
        <f t="shared" si="4"/>
        <v>42304</v>
      </c>
    </row>
    <row r="9" spans="1:27" s="19" customFormat="1" ht="15" customHeight="1" x14ac:dyDescent="0.2">
      <c r="A9" s="44" t="s">
        <v>48</v>
      </c>
      <c r="B9" s="44" t="s">
        <v>196</v>
      </c>
      <c r="C9" s="85" t="s">
        <v>85</v>
      </c>
      <c r="D9" s="86"/>
      <c r="E9" s="56" t="s">
        <v>38</v>
      </c>
      <c r="F9" s="36">
        <v>42594</v>
      </c>
      <c r="G9" s="36">
        <v>42594</v>
      </c>
      <c r="H9" s="32">
        <f t="shared" ref="H9" si="7">IF(NETWORKDAYS(F9,G9)=0,"",NETWORKDAYS(F9,G9))</f>
        <v>1</v>
      </c>
      <c r="I9" s="37">
        <f t="shared" ref="I9" si="8">IF(J9="준비",0,IF(J9="지연",25,IF(J9="진행",50,100)))</f>
        <v>100</v>
      </c>
      <c r="J9" s="31" t="s">
        <v>75</v>
      </c>
      <c r="K9" s="36"/>
      <c r="L9" s="36"/>
      <c r="M9" s="48">
        <f t="shared" ref="M9" si="9">IF(NETWORKDAYS(K9,L9)=0,0,NETWORKDAYS(K9,L9))</f>
        <v>0</v>
      </c>
      <c r="N9" s="45">
        <f t="shared" ref="N9" si="10">IF(M9=0,0,+H9-M9)</f>
        <v>0</v>
      </c>
      <c r="O9" s="14">
        <f t="shared" si="2"/>
        <v>42220</v>
      </c>
      <c r="P9" s="26">
        <f t="shared" si="2"/>
        <v>42227</v>
      </c>
      <c r="Q9" s="26">
        <f t="shared" si="2"/>
        <v>42234</v>
      </c>
      <c r="R9" s="26">
        <f t="shared" si="2"/>
        <v>42241</v>
      </c>
      <c r="S9" s="26">
        <f t="shared" si="2"/>
        <v>42248</v>
      </c>
      <c r="T9" s="26">
        <f t="shared" si="2"/>
        <v>42255</v>
      </c>
      <c r="U9" s="26">
        <f t="shared" si="2"/>
        <v>42262</v>
      </c>
      <c r="V9" s="26">
        <f t="shared" si="2"/>
        <v>42269</v>
      </c>
      <c r="W9" s="26">
        <f t="shared" si="4"/>
        <v>42276</v>
      </c>
      <c r="X9" s="26">
        <f t="shared" si="4"/>
        <v>42283</v>
      </c>
      <c r="Y9" s="26">
        <f t="shared" si="4"/>
        <v>42290</v>
      </c>
      <c r="Z9" s="26">
        <f t="shared" si="4"/>
        <v>42297</v>
      </c>
      <c r="AA9" s="15">
        <f t="shared" si="4"/>
        <v>42304</v>
      </c>
    </row>
    <row r="10" spans="1:27" s="19" customFormat="1" ht="15" customHeight="1" x14ac:dyDescent="0.2">
      <c r="A10" s="44" t="s">
        <v>49</v>
      </c>
      <c r="B10" s="44" t="s">
        <v>197</v>
      </c>
      <c r="C10" s="85" t="s">
        <v>88</v>
      </c>
      <c r="D10" s="86"/>
      <c r="E10" s="56" t="s">
        <v>38</v>
      </c>
      <c r="F10" s="36">
        <v>42594</v>
      </c>
      <c r="G10" s="36">
        <v>42594</v>
      </c>
      <c r="H10" s="32">
        <f t="shared" ref="H10:H11" si="11">IF(NETWORKDAYS(F10,G10)=0,"",NETWORKDAYS(F10,G10))</f>
        <v>1</v>
      </c>
      <c r="I10" s="37">
        <f t="shared" ref="I10:I11" si="12">IF(J10="준비",0,IF(J10="지연",25,IF(J10="진행",50,100)))</f>
        <v>100</v>
      </c>
      <c r="J10" s="31" t="s">
        <v>75</v>
      </c>
      <c r="K10" s="36"/>
      <c r="L10" s="36"/>
      <c r="M10" s="48">
        <f t="shared" ref="M10:M11" si="13">IF(NETWORKDAYS(K10,L10)=0,0,NETWORKDAYS(K10,L10))</f>
        <v>0</v>
      </c>
      <c r="N10" s="45">
        <f t="shared" ref="N10:N11" si="14">IF(M10=0,0,+H10-M10)</f>
        <v>0</v>
      </c>
      <c r="O10" s="14">
        <f t="shared" si="2"/>
        <v>42220</v>
      </c>
      <c r="P10" s="26">
        <f t="shared" si="2"/>
        <v>42227</v>
      </c>
      <c r="Q10" s="26">
        <f t="shared" si="2"/>
        <v>42234</v>
      </c>
      <c r="R10" s="26">
        <f t="shared" si="2"/>
        <v>42241</v>
      </c>
      <c r="S10" s="26">
        <f t="shared" si="2"/>
        <v>42248</v>
      </c>
      <c r="T10" s="26">
        <f t="shared" si="2"/>
        <v>42255</v>
      </c>
      <c r="U10" s="26">
        <f t="shared" si="2"/>
        <v>42262</v>
      </c>
      <c r="V10" s="26">
        <f t="shared" si="2"/>
        <v>42269</v>
      </c>
      <c r="W10" s="26">
        <f t="shared" si="4"/>
        <v>42276</v>
      </c>
      <c r="X10" s="26">
        <f t="shared" si="4"/>
        <v>42283</v>
      </c>
      <c r="Y10" s="26">
        <f t="shared" si="4"/>
        <v>42290</v>
      </c>
      <c r="Z10" s="26">
        <f t="shared" si="4"/>
        <v>42297</v>
      </c>
      <c r="AA10" s="15">
        <f t="shared" si="4"/>
        <v>42304</v>
      </c>
    </row>
    <row r="11" spans="1:27" s="19" customFormat="1" ht="15" customHeight="1" x14ac:dyDescent="0.2">
      <c r="A11" s="44" t="s">
        <v>73</v>
      </c>
      <c r="B11" s="44" t="s">
        <v>198</v>
      </c>
      <c r="C11" s="85" t="s">
        <v>83</v>
      </c>
      <c r="D11" s="86"/>
      <c r="E11" s="56" t="s">
        <v>38</v>
      </c>
      <c r="F11" s="36">
        <v>42598</v>
      </c>
      <c r="G11" s="36">
        <v>42598</v>
      </c>
      <c r="H11" s="32">
        <f t="shared" si="11"/>
        <v>1</v>
      </c>
      <c r="I11" s="37">
        <f t="shared" si="12"/>
        <v>100</v>
      </c>
      <c r="J11" s="31" t="s">
        <v>77</v>
      </c>
      <c r="K11" s="36"/>
      <c r="L11" s="36"/>
      <c r="M11" s="48">
        <f t="shared" si="13"/>
        <v>0</v>
      </c>
      <c r="N11" s="45">
        <f t="shared" si="14"/>
        <v>0</v>
      </c>
      <c r="O11" s="14">
        <f t="shared" si="2"/>
        <v>42220</v>
      </c>
      <c r="P11" s="26">
        <f t="shared" si="2"/>
        <v>42227</v>
      </c>
      <c r="Q11" s="26">
        <f t="shared" si="2"/>
        <v>42234</v>
      </c>
      <c r="R11" s="26">
        <f t="shared" si="2"/>
        <v>42241</v>
      </c>
      <c r="S11" s="26">
        <f t="shared" si="2"/>
        <v>42248</v>
      </c>
      <c r="T11" s="26">
        <f t="shared" si="2"/>
        <v>42255</v>
      </c>
      <c r="U11" s="26">
        <f t="shared" si="2"/>
        <v>42262</v>
      </c>
      <c r="V11" s="26">
        <f t="shared" si="2"/>
        <v>42269</v>
      </c>
      <c r="W11" s="26">
        <f t="shared" si="4"/>
        <v>42276</v>
      </c>
      <c r="X11" s="26">
        <f t="shared" si="4"/>
        <v>42283</v>
      </c>
      <c r="Y11" s="26">
        <f t="shared" si="4"/>
        <v>42290</v>
      </c>
      <c r="Z11" s="26">
        <f t="shared" si="4"/>
        <v>42297</v>
      </c>
      <c r="AA11" s="15">
        <f t="shared" si="4"/>
        <v>42304</v>
      </c>
    </row>
    <row r="12" spans="1:27" ht="15" customHeight="1" x14ac:dyDescent="0.2">
      <c r="A12" s="44" t="s">
        <v>74</v>
      </c>
      <c r="B12" s="44" t="s">
        <v>199</v>
      </c>
      <c r="C12" s="85" t="s">
        <v>84</v>
      </c>
      <c r="D12" s="86"/>
      <c r="E12" s="56" t="s">
        <v>38</v>
      </c>
      <c r="F12" s="36">
        <v>42598</v>
      </c>
      <c r="G12" s="36">
        <v>42598</v>
      </c>
      <c r="H12" s="32">
        <f t="shared" ref="H12:H18" si="15">IF(NETWORKDAYS(F12,G12)=0,"",NETWORKDAYS(F12,G12))</f>
        <v>1</v>
      </c>
      <c r="I12" s="37">
        <f t="shared" si="3"/>
        <v>100</v>
      </c>
      <c r="J12" s="31" t="s">
        <v>77</v>
      </c>
      <c r="K12" s="36"/>
      <c r="L12" s="36"/>
      <c r="M12" s="48">
        <f t="shared" si="0"/>
        <v>0</v>
      </c>
      <c r="N12" s="45">
        <f t="shared" si="1"/>
        <v>0</v>
      </c>
      <c r="O12" s="14">
        <f t="shared" si="2"/>
        <v>42220</v>
      </c>
      <c r="P12" s="26">
        <f t="shared" si="2"/>
        <v>42227</v>
      </c>
      <c r="Q12" s="26">
        <f t="shared" si="2"/>
        <v>42234</v>
      </c>
      <c r="R12" s="26">
        <f t="shared" si="2"/>
        <v>42241</v>
      </c>
      <c r="S12" s="26">
        <f t="shared" si="2"/>
        <v>42248</v>
      </c>
      <c r="T12" s="26">
        <f t="shared" si="2"/>
        <v>42255</v>
      </c>
      <c r="U12" s="26">
        <f t="shared" si="2"/>
        <v>42262</v>
      </c>
      <c r="V12" s="26">
        <f t="shared" si="2"/>
        <v>42269</v>
      </c>
      <c r="W12" s="26">
        <f t="shared" si="4"/>
        <v>42276</v>
      </c>
      <c r="X12" s="26">
        <f t="shared" si="4"/>
        <v>42283</v>
      </c>
      <c r="Y12" s="26">
        <f t="shared" si="4"/>
        <v>42290</v>
      </c>
      <c r="Z12" s="26">
        <f t="shared" si="4"/>
        <v>42297</v>
      </c>
      <c r="AA12" s="15">
        <f t="shared" si="4"/>
        <v>42304</v>
      </c>
    </row>
    <row r="13" spans="1:27" s="8" customFormat="1" ht="15" customHeight="1" x14ac:dyDescent="0.2">
      <c r="A13" s="27">
        <v>1.2</v>
      </c>
      <c r="B13" s="57">
        <f>H13/H5</f>
        <v>1.6666666666666666E-2</v>
      </c>
      <c r="C13" s="89" t="s">
        <v>1</v>
      </c>
      <c r="D13" s="90"/>
      <c r="E13" s="28" t="s">
        <v>38</v>
      </c>
      <c r="F13" s="29">
        <f>MIN(F14:F14)</f>
        <v>42598</v>
      </c>
      <c r="G13" s="29">
        <f>MAX(G14:G14)</f>
        <v>42598</v>
      </c>
      <c r="H13" s="28">
        <f t="shared" si="15"/>
        <v>1</v>
      </c>
      <c r="I13" s="30">
        <f t="shared" si="3"/>
        <v>100</v>
      </c>
      <c r="J13" s="31" t="s">
        <v>77</v>
      </c>
      <c r="K13" s="29">
        <f>MIN(K14:K14)</f>
        <v>0</v>
      </c>
      <c r="L13" s="29">
        <f>MAX(L14:L14)</f>
        <v>0</v>
      </c>
      <c r="M13" s="50">
        <f t="shared" si="0"/>
        <v>0</v>
      </c>
      <c r="N13" s="55">
        <f t="shared" si="1"/>
        <v>0</v>
      </c>
      <c r="O13" s="14">
        <f t="shared" si="2"/>
        <v>42220</v>
      </c>
      <c r="P13" s="26">
        <f t="shared" si="2"/>
        <v>42227</v>
      </c>
      <c r="Q13" s="26">
        <f t="shared" si="2"/>
        <v>42234</v>
      </c>
      <c r="R13" s="26">
        <f t="shared" si="2"/>
        <v>42241</v>
      </c>
      <c r="S13" s="26">
        <f>S$4</f>
        <v>42248</v>
      </c>
      <c r="T13" s="26">
        <f t="shared" si="2"/>
        <v>42255</v>
      </c>
      <c r="U13" s="26">
        <f t="shared" si="2"/>
        <v>42262</v>
      </c>
      <c r="V13" s="26">
        <f t="shared" si="2"/>
        <v>42269</v>
      </c>
      <c r="W13" s="26">
        <f t="shared" si="4"/>
        <v>42276</v>
      </c>
      <c r="X13" s="26">
        <f t="shared" si="4"/>
        <v>42283</v>
      </c>
      <c r="Y13" s="26">
        <f t="shared" si="4"/>
        <v>42290</v>
      </c>
      <c r="Z13" s="26">
        <f t="shared" si="4"/>
        <v>42297</v>
      </c>
      <c r="AA13" s="15">
        <f t="shared" si="4"/>
        <v>42304</v>
      </c>
    </row>
    <row r="14" spans="1:27" ht="15" customHeight="1" x14ac:dyDescent="0.2">
      <c r="A14" s="44" t="s">
        <v>23</v>
      </c>
      <c r="B14" s="44" t="s">
        <v>200</v>
      </c>
      <c r="C14" s="97" t="s">
        <v>61</v>
      </c>
      <c r="D14" s="98"/>
      <c r="E14" s="56" t="s">
        <v>38</v>
      </c>
      <c r="F14" s="36">
        <v>42598</v>
      </c>
      <c r="G14" s="36">
        <v>42598</v>
      </c>
      <c r="H14" s="32">
        <f t="shared" si="15"/>
        <v>1</v>
      </c>
      <c r="I14" s="35">
        <f t="shared" si="3"/>
        <v>100</v>
      </c>
      <c r="J14" s="31" t="s">
        <v>77</v>
      </c>
      <c r="K14" s="36"/>
      <c r="L14" s="36"/>
      <c r="M14" s="49">
        <f t="shared" si="0"/>
        <v>0</v>
      </c>
      <c r="N14" s="53">
        <f t="shared" si="1"/>
        <v>0</v>
      </c>
      <c r="O14" s="14">
        <f t="shared" si="2"/>
        <v>42220</v>
      </c>
      <c r="P14" s="26">
        <f t="shared" si="2"/>
        <v>42227</v>
      </c>
      <c r="Q14" s="26">
        <f t="shared" si="2"/>
        <v>42234</v>
      </c>
      <c r="R14" s="26">
        <f t="shared" si="2"/>
        <v>42241</v>
      </c>
      <c r="S14" s="26">
        <f t="shared" si="2"/>
        <v>42248</v>
      </c>
      <c r="T14" s="26">
        <f t="shared" si="2"/>
        <v>42255</v>
      </c>
      <c r="U14" s="26">
        <f t="shared" si="2"/>
        <v>42262</v>
      </c>
      <c r="V14" s="26">
        <f t="shared" si="2"/>
        <v>42269</v>
      </c>
      <c r="W14" s="26">
        <f t="shared" si="4"/>
        <v>42276</v>
      </c>
      <c r="X14" s="26">
        <f t="shared" si="4"/>
        <v>42283</v>
      </c>
      <c r="Y14" s="26">
        <f t="shared" si="4"/>
        <v>42290</v>
      </c>
      <c r="Z14" s="26">
        <f t="shared" si="4"/>
        <v>42297</v>
      </c>
      <c r="AA14" s="15">
        <f t="shared" si="4"/>
        <v>42304</v>
      </c>
    </row>
    <row r="15" spans="1:27" s="8" customFormat="1" ht="15" customHeight="1" x14ac:dyDescent="0.2">
      <c r="A15" s="27">
        <v>1.3</v>
      </c>
      <c r="B15" s="57">
        <f>H15/H5</f>
        <v>0.1</v>
      </c>
      <c r="C15" s="89" t="s">
        <v>86</v>
      </c>
      <c r="D15" s="90"/>
      <c r="E15" s="28" t="s">
        <v>158</v>
      </c>
      <c r="F15" s="29">
        <f>MIN(F16:F20)</f>
        <v>42598</v>
      </c>
      <c r="G15" s="29">
        <f>MAX(G16:G20)</f>
        <v>42605</v>
      </c>
      <c r="H15" s="28">
        <f t="shared" si="15"/>
        <v>6</v>
      </c>
      <c r="I15" s="30">
        <f t="shared" si="3"/>
        <v>100</v>
      </c>
      <c r="J15" s="31" t="s">
        <v>77</v>
      </c>
      <c r="K15" s="29">
        <f>MIN(K16:K20)</f>
        <v>0</v>
      </c>
      <c r="L15" s="29">
        <f>MAX(L16:L20)</f>
        <v>0</v>
      </c>
      <c r="M15" s="50">
        <f t="shared" si="0"/>
        <v>0</v>
      </c>
      <c r="N15" s="55">
        <f t="shared" si="1"/>
        <v>0</v>
      </c>
      <c r="O15" s="14">
        <f t="shared" ref="O15:V21" si="16">O$4</f>
        <v>42220</v>
      </c>
      <c r="P15" s="26">
        <f t="shared" si="16"/>
        <v>42227</v>
      </c>
      <c r="Q15" s="26">
        <f t="shared" si="16"/>
        <v>42234</v>
      </c>
      <c r="R15" s="26">
        <f t="shared" si="16"/>
        <v>42241</v>
      </c>
      <c r="S15" s="26">
        <f t="shared" si="16"/>
        <v>42248</v>
      </c>
      <c r="T15" s="26">
        <f t="shared" si="16"/>
        <v>42255</v>
      </c>
      <c r="U15" s="26">
        <f t="shared" si="16"/>
        <v>42262</v>
      </c>
      <c r="V15" s="26">
        <f t="shared" si="16"/>
        <v>42269</v>
      </c>
      <c r="W15" s="26">
        <f t="shared" ref="W15:AA24" si="17">W$4</f>
        <v>42276</v>
      </c>
      <c r="X15" s="26">
        <f t="shared" si="17"/>
        <v>42283</v>
      </c>
      <c r="Y15" s="26">
        <f t="shared" si="17"/>
        <v>42290</v>
      </c>
      <c r="Z15" s="26">
        <f t="shared" si="17"/>
        <v>42297</v>
      </c>
      <c r="AA15" s="15">
        <f t="shared" si="17"/>
        <v>42304</v>
      </c>
    </row>
    <row r="16" spans="1:27" ht="15" customHeight="1" x14ac:dyDescent="0.2">
      <c r="A16" s="44" t="s">
        <v>22</v>
      </c>
      <c r="B16" s="44" t="s">
        <v>201</v>
      </c>
      <c r="C16" s="91" t="s">
        <v>87</v>
      </c>
      <c r="D16" s="92"/>
      <c r="E16" s="56" t="s">
        <v>38</v>
      </c>
      <c r="F16" s="36">
        <v>42598</v>
      </c>
      <c r="G16" s="36">
        <v>42598</v>
      </c>
      <c r="H16" s="32">
        <f t="shared" si="15"/>
        <v>1</v>
      </c>
      <c r="I16" s="39">
        <f t="shared" si="3"/>
        <v>100</v>
      </c>
      <c r="J16" s="31" t="s">
        <v>37</v>
      </c>
      <c r="K16" s="36"/>
      <c r="L16" s="36"/>
      <c r="M16" s="49">
        <f t="shared" si="0"/>
        <v>0</v>
      </c>
      <c r="N16" s="53">
        <f t="shared" si="1"/>
        <v>0</v>
      </c>
      <c r="O16" s="14">
        <f t="shared" si="16"/>
        <v>42220</v>
      </c>
      <c r="P16" s="26">
        <f t="shared" si="16"/>
        <v>42227</v>
      </c>
      <c r="Q16" s="26">
        <f t="shared" si="16"/>
        <v>42234</v>
      </c>
      <c r="R16" s="26">
        <f t="shared" si="16"/>
        <v>42241</v>
      </c>
      <c r="S16" s="26">
        <f t="shared" si="16"/>
        <v>42248</v>
      </c>
      <c r="T16" s="26">
        <f t="shared" si="16"/>
        <v>42255</v>
      </c>
      <c r="U16" s="26">
        <f t="shared" si="16"/>
        <v>42262</v>
      </c>
      <c r="V16" s="26">
        <f t="shared" si="16"/>
        <v>42269</v>
      </c>
      <c r="W16" s="26">
        <f t="shared" si="17"/>
        <v>42276</v>
      </c>
      <c r="X16" s="26">
        <f t="shared" si="17"/>
        <v>42283</v>
      </c>
      <c r="Y16" s="26">
        <f t="shared" si="17"/>
        <v>42290</v>
      </c>
      <c r="Z16" s="26">
        <f t="shared" si="17"/>
        <v>42297</v>
      </c>
      <c r="AA16" s="15">
        <f t="shared" si="17"/>
        <v>42304</v>
      </c>
    </row>
    <row r="17" spans="1:27" ht="15" customHeight="1" x14ac:dyDescent="0.2">
      <c r="A17" s="44" t="s">
        <v>39</v>
      </c>
      <c r="B17" s="44" t="s">
        <v>202</v>
      </c>
      <c r="C17" s="120" t="s">
        <v>100</v>
      </c>
      <c r="D17" s="121"/>
      <c r="E17" s="56" t="s">
        <v>38</v>
      </c>
      <c r="F17" s="36">
        <v>42599</v>
      </c>
      <c r="G17" s="36">
        <v>42602</v>
      </c>
      <c r="H17" s="32">
        <f t="shared" si="15"/>
        <v>3</v>
      </c>
      <c r="I17" s="39">
        <f t="shared" si="3"/>
        <v>100</v>
      </c>
      <c r="J17" s="31" t="s">
        <v>50</v>
      </c>
      <c r="K17" s="36"/>
      <c r="L17" s="36"/>
      <c r="M17" s="48">
        <f t="shared" si="0"/>
        <v>0</v>
      </c>
      <c r="N17" s="45">
        <f t="shared" si="1"/>
        <v>0</v>
      </c>
      <c r="O17" s="14">
        <f>O$4</f>
        <v>42220</v>
      </c>
      <c r="P17" s="26">
        <f t="shared" si="16"/>
        <v>42227</v>
      </c>
      <c r="Q17" s="26">
        <f t="shared" si="16"/>
        <v>42234</v>
      </c>
      <c r="R17" s="26">
        <f t="shared" si="16"/>
        <v>42241</v>
      </c>
      <c r="S17" s="26">
        <f t="shared" si="16"/>
        <v>42248</v>
      </c>
      <c r="T17" s="26">
        <f t="shared" si="16"/>
        <v>42255</v>
      </c>
      <c r="U17" s="26">
        <f t="shared" si="16"/>
        <v>42262</v>
      </c>
      <c r="V17" s="26">
        <f t="shared" si="16"/>
        <v>42269</v>
      </c>
      <c r="W17" s="26">
        <f t="shared" si="17"/>
        <v>42276</v>
      </c>
      <c r="X17" s="26">
        <f t="shared" si="17"/>
        <v>42283</v>
      </c>
      <c r="Y17" s="26">
        <f t="shared" si="17"/>
        <v>42290</v>
      </c>
      <c r="Z17" s="26">
        <f t="shared" si="17"/>
        <v>42297</v>
      </c>
      <c r="AA17" s="15">
        <f t="shared" si="17"/>
        <v>42304</v>
      </c>
    </row>
    <row r="18" spans="1:27" ht="15" customHeight="1" x14ac:dyDescent="0.2">
      <c r="A18" s="44" t="s">
        <v>40</v>
      </c>
      <c r="B18" s="44" t="s">
        <v>203</v>
      </c>
      <c r="C18" s="85" t="s">
        <v>89</v>
      </c>
      <c r="D18" s="86"/>
      <c r="E18" s="56" t="s">
        <v>38</v>
      </c>
      <c r="F18" s="36">
        <v>42603</v>
      </c>
      <c r="G18" s="36">
        <v>42604</v>
      </c>
      <c r="H18" s="32">
        <f t="shared" si="15"/>
        <v>1</v>
      </c>
      <c r="I18" s="39">
        <f t="shared" si="3"/>
        <v>100</v>
      </c>
      <c r="J18" s="31" t="s">
        <v>50</v>
      </c>
      <c r="K18" s="36"/>
      <c r="L18" s="36"/>
      <c r="M18" s="48">
        <f t="shared" si="0"/>
        <v>0</v>
      </c>
      <c r="N18" s="45">
        <f t="shared" si="1"/>
        <v>0</v>
      </c>
      <c r="O18" s="14">
        <f t="shared" si="16"/>
        <v>42220</v>
      </c>
      <c r="P18" s="26">
        <f t="shared" si="16"/>
        <v>42227</v>
      </c>
      <c r="Q18" s="26">
        <f t="shared" si="16"/>
        <v>42234</v>
      </c>
      <c r="R18" s="26">
        <f t="shared" si="16"/>
        <v>42241</v>
      </c>
      <c r="S18" s="26">
        <f t="shared" si="16"/>
        <v>42248</v>
      </c>
      <c r="T18" s="26">
        <f t="shared" si="16"/>
        <v>42255</v>
      </c>
      <c r="U18" s="26">
        <f t="shared" si="16"/>
        <v>42262</v>
      </c>
      <c r="V18" s="26">
        <f t="shared" si="16"/>
        <v>42269</v>
      </c>
      <c r="W18" s="26">
        <f t="shared" si="17"/>
        <v>42276</v>
      </c>
      <c r="X18" s="26">
        <f t="shared" si="17"/>
        <v>42283</v>
      </c>
      <c r="Y18" s="26">
        <f t="shared" si="17"/>
        <v>42290</v>
      </c>
      <c r="Z18" s="26">
        <f t="shared" si="17"/>
        <v>42297</v>
      </c>
      <c r="AA18" s="15">
        <f t="shared" si="17"/>
        <v>42304</v>
      </c>
    </row>
    <row r="19" spans="1:27" ht="15" customHeight="1" x14ac:dyDescent="0.2">
      <c r="A19" s="44" t="s">
        <v>41</v>
      </c>
      <c r="B19" s="44" t="s">
        <v>204</v>
      </c>
      <c r="C19" s="85" t="s">
        <v>90</v>
      </c>
      <c r="D19" s="86"/>
      <c r="E19" s="56" t="s">
        <v>38</v>
      </c>
      <c r="F19" s="36">
        <v>42603</v>
      </c>
      <c r="G19" s="36">
        <v>42604</v>
      </c>
      <c r="H19" s="32">
        <f t="shared" ref="H19" si="18">IF(NETWORKDAYS(F19,G19)=0,"",NETWORKDAYS(F19,G19))</f>
        <v>1</v>
      </c>
      <c r="I19" s="39">
        <f t="shared" si="3"/>
        <v>100</v>
      </c>
      <c r="J19" s="31" t="s">
        <v>266</v>
      </c>
      <c r="K19" s="36"/>
      <c r="L19" s="36"/>
      <c r="M19" s="48">
        <f t="shared" si="0"/>
        <v>0</v>
      </c>
      <c r="N19" s="45">
        <f t="shared" si="1"/>
        <v>0</v>
      </c>
      <c r="O19" s="14">
        <f t="shared" si="16"/>
        <v>42220</v>
      </c>
      <c r="P19" s="26">
        <f t="shared" si="16"/>
        <v>42227</v>
      </c>
      <c r="Q19" s="26">
        <f t="shared" si="16"/>
        <v>42234</v>
      </c>
      <c r="R19" s="26">
        <f t="shared" si="16"/>
        <v>42241</v>
      </c>
      <c r="S19" s="26">
        <f t="shared" si="16"/>
        <v>42248</v>
      </c>
      <c r="T19" s="26">
        <f t="shared" si="16"/>
        <v>42255</v>
      </c>
      <c r="U19" s="26">
        <f t="shared" si="16"/>
        <v>42262</v>
      </c>
      <c r="V19" s="26">
        <f t="shared" si="16"/>
        <v>42269</v>
      </c>
      <c r="W19" s="26">
        <f t="shared" si="17"/>
        <v>42276</v>
      </c>
      <c r="X19" s="26">
        <f t="shared" si="17"/>
        <v>42283</v>
      </c>
      <c r="Y19" s="26">
        <f t="shared" si="17"/>
        <v>42290</v>
      </c>
      <c r="Z19" s="26">
        <f t="shared" si="17"/>
        <v>42297</v>
      </c>
      <c r="AA19" s="15">
        <f t="shared" si="17"/>
        <v>42304</v>
      </c>
    </row>
    <row r="20" spans="1:27" ht="15" customHeight="1" x14ac:dyDescent="0.2">
      <c r="A20" s="44" t="s">
        <v>91</v>
      </c>
      <c r="B20" s="44" t="s">
        <v>205</v>
      </c>
      <c r="C20" s="85" t="s">
        <v>101</v>
      </c>
      <c r="D20" s="86"/>
      <c r="E20" s="56" t="s">
        <v>38</v>
      </c>
      <c r="F20" s="36">
        <v>42605</v>
      </c>
      <c r="G20" s="36">
        <v>42605</v>
      </c>
      <c r="H20" s="32">
        <f t="shared" ref="H20" si="19">IF(NETWORKDAYS(F20,G20)=0,"",NETWORKDAYS(F20,G20))</f>
        <v>1</v>
      </c>
      <c r="I20" s="39">
        <f t="shared" si="3"/>
        <v>100</v>
      </c>
      <c r="J20" s="31" t="s">
        <v>267</v>
      </c>
      <c r="K20" s="36"/>
      <c r="L20" s="36"/>
      <c r="M20" s="48">
        <f t="shared" si="0"/>
        <v>0</v>
      </c>
      <c r="N20" s="52">
        <f t="shared" si="1"/>
        <v>0</v>
      </c>
      <c r="O20" s="14">
        <f t="shared" si="16"/>
        <v>42220</v>
      </c>
      <c r="P20" s="26">
        <f t="shared" si="16"/>
        <v>42227</v>
      </c>
      <c r="Q20" s="26">
        <f t="shared" si="16"/>
        <v>42234</v>
      </c>
      <c r="R20" s="26">
        <f t="shared" si="16"/>
        <v>42241</v>
      </c>
      <c r="S20" s="26">
        <f t="shared" si="16"/>
        <v>42248</v>
      </c>
      <c r="T20" s="26">
        <f t="shared" si="16"/>
        <v>42255</v>
      </c>
      <c r="U20" s="26">
        <f t="shared" si="16"/>
        <v>42262</v>
      </c>
      <c r="V20" s="26">
        <f t="shared" si="16"/>
        <v>42269</v>
      </c>
      <c r="W20" s="26">
        <f t="shared" si="17"/>
        <v>42276</v>
      </c>
      <c r="X20" s="26">
        <f t="shared" si="17"/>
        <v>42283</v>
      </c>
      <c r="Y20" s="26">
        <f t="shared" si="17"/>
        <v>42290</v>
      </c>
      <c r="Z20" s="26">
        <f t="shared" si="17"/>
        <v>42297</v>
      </c>
      <c r="AA20" s="15">
        <f t="shared" si="17"/>
        <v>42304</v>
      </c>
    </row>
    <row r="21" spans="1:27" s="8" customFormat="1" ht="15" customHeight="1" x14ac:dyDescent="0.2">
      <c r="A21" s="27">
        <v>1.4</v>
      </c>
      <c r="B21" s="57">
        <f>H21/H5</f>
        <v>8.3333333333333329E-2</v>
      </c>
      <c r="C21" s="89" t="s">
        <v>92</v>
      </c>
      <c r="D21" s="90"/>
      <c r="E21" s="28" t="s">
        <v>134</v>
      </c>
      <c r="F21" s="29">
        <f>MIN(F22:F23)</f>
        <v>42606</v>
      </c>
      <c r="G21" s="29">
        <f>MAX(G22:G23)</f>
        <v>42612</v>
      </c>
      <c r="H21" s="28">
        <f>IF(NETWORKDAYS(F21,G21)=0,"",NETWORKDAYS(F21,G21))</f>
        <v>5</v>
      </c>
      <c r="I21" s="30">
        <f t="shared" si="3"/>
        <v>0</v>
      </c>
      <c r="J21" s="31" t="s">
        <v>33</v>
      </c>
      <c r="K21" s="29">
        <f>MIN(K22:K42)</f>
        <v>0</v>
      </c>
      <c r="L21" s="29">
        <f>MAX(L22:L42)</f>
        <v>0</v>
      </c>
      <c r="M21" s="50">
        <f t="shared" si="0"/>
        <v>0</v>
      </c>
      <c r="N21" s="55">
        <f t="shared" si="1"/>
        <v>0</v>
      </c>
      <c r="O21" s="14">
        <f t="shared" si="16"/>
        <v>42220</v>
      </c>
      <c r="P21" s="26">
        <f t="shared" si="16"/>
        <v>42227</v>
      </c>
      <c r="Q21" s="26">
        <f t="shared" si="16"/>
        <v>42234</v>
      </c>
      <c r="R21" s="26">
        <f t="shared" si="16"/>
        <v>42241</v>
      </c>
      <c r="S21" s="26">
        <f t="shared" si="16"/>
        <v>42248</v>
      </c>
      <c r="T21" s="26">
        <f t="shared" si="16"/>
        <v>42255</v>
      </c>
      <c r="U21" s="26">
        <f t="shared" si="16"/>
        <v>42262</v>
      </c>
      <c r="V21" s="26">
        <f t="shared" si="16"/>
        <v>42269</v>
      </c>
      <c r="W21" s="26">
        <f t="shared" si="17"/>
        <v>42276</v>
      </c>
      <c r="X21" s="26">
        <f t="shared" si="17"/>
        <v>42283</v>
      </c>
      <c r="Y21" s="26">
        <f t="shared" si="17"/>
        <v>42290</v>
      </c>
      <c r="Z21" s="26">
        <f t="shared" si="17"/>
        <v>42297</v>
      </c>
      <c r="AA21" s="15">
        <f t="shared" si="17"/>
        <v>42304</v>
      </c>
    </row>
    <row r="22" spans="1:27" ht="13.5" customHeight="1" x14ac:dyDescent="0.2">
      <c r="A22" s="44" t="s">
        <v>21</v>
      </c>
      <c r="B22" s="44" t="s">
        <v>206</v>
      </c>
      <c r="C22" s="97" t="s">
        <v>116</v>
      </c>
      <c r="D22" s="98"/>
      <c r="E22" s="76" t="s">
        <v>107</v>
      </c>
      <c r="F22" s="33">
        <v>42606</v>
      </c>
      <c r="G22" s="33">
        <v>42612</v>
      </c>
      <c r="H22" s="34">
        <f>IF(NETWORKDAYS(F22,G22)=0,"",NETWORKDAYS(F22,G22))</f>
        <v>5</v>
      </c>
      <c r="I22" s="39">
        <f t="shared" ref="I22" si="20">IF(J22="준비",0,IF(J22="지연",25,IF(J22="진행",50,100)))</f>
        <v>0</v>
      </c>
      <c r="J22" s="31" t="s">
        <v>115</v>
      </c>
      <c r="K22" s="36"/>
      <c r="L22" s="36"/>
      <c r="M22" s="48">
        <f t="shared" ref="M22" si="21">IF(NETWORKDAYS(K22,L22)=0,0,NETWORKDAYS(K22,L22))</f>
        <v>0</v>
      </c>
      <c r="N22" s="45">
        <f t="shared" ref="N22" si="22">IF(M22=0,0,+H22-M22)</f>
        <v>0</v>
      </c>
      <c r="O22" s="14">
        <f t="shared" ref="O22:V24" si="23">O$4</f>
        <v>42220</v>
      </c>
      <c r="P22" s="26">
        <f t="shared" si="23"/>
        <v>42227</v>
      </c>
      <c r="Q22" s="26">
        <f t="shared" si="23"/>
        <v>42234</v>
      </c>
      <c r="R22" s="26">
        <f t="shared" si="23"/>
        <v>42241</v>
      </c>
      <c r="S22" s="26">
        <f t="shared" si="23"/>
        <v>42248</v>
      </c>
      <c r="T22" s="26">
        <f t="shared" si="23"/>
        <v>42255</v>
      </c>
      <c r="U22" s="26">
        <f t="shared" si="23"/>
        <v>42262</v>
      </c>
      <c r="V22" s="26">
        <f t="shared" si="23"/>
        <v>42269</v>
      </c>
      <c r="W22" s="26">
        <f t="shared" si="17"/>
        <v>42276</v>
      </c>
      <c r="X22" s="26">
        <f t="shared" si="17"/>
        <v>42283</v>
      </c>
      <c r="Y22" s="26">
        <f t="shared" si="17"/>
        <v>42290</v>
      </c>
      <c r="Z22" s="26">
        <f t="shared" si="17"/>
        <v>42297</v>
      </c>
      <c r="AA22" s="15">
        <f t="shared" si="17"/>
        <v>42304</v>
      </c>
    </row>
    <row r="23" spans="1:27" s="19" customFormat="1" ht="15" customHeight="1" x14ac:dyDescent="0.2">
      <c r="A23" s="44" t="s">
        <v>76</v>
      </c>
      <c r="B23" s="44" t="s">
        <v>207</v>
      </c>
      <c r="C23" s="91" t="s">
        <v>98</v>
      </c>
      <c r="D23" s="92"/>
      <c r="E23" s="56" t="s">
        <v>38</v>
      </c>
      <c r="F23" s="33">
        <v>42606</v>
      </c>
      <c r="G23" s="33">
        <v>42606</v>
      </c>
      <c r="H23" s="34">
        <f>IF(NETWORKDAYS(F23,G23)=0,"",NETWORKDAYS(F23,G23))</f>
        <v>1</v>
      </c>
      <c r="I23" s="39">
        <f>IF(J23="준비",0,IF(J23="지연",25,IF(J23="진행",50,100)))</f>
        <v>0</v>
      </c>
      <c r="J23" s="31" t="s">
        <v>33</v>
      </c>
      <c r="K23" s="36"/>
      <c r="L23" s="36"/>
      <c r="M23" s="48">
        <f t="shared" ref="M23:M24" si="24">IF(NETWORKDAYS(K23,L23)=0,0,NETWORKDAYS(K23,L23))</f>
        <v>0</v>
      </c>
      <c r="N23" s="45">
        <f t="shared" ref="N23:N24" si="25">IF(M23=0,0,+H23-M23)</f>
        <v>0</v>
      </c>
      <c r="O23" s="14">
        <f t="shared" si="23"/>
        <v>42220</v>
      </c>
      <c r="P23" s="26">
        <f t="shared" si="23"/>
        <v>42227</v>
      </c>
      <c r="Q23" s="26">
        <f t="shared" si="23"/>
        <v>42234</v>
      </c>
      <c r="R23" s="26">
        <f t="shared" si="23"/>
        <v>42241</v>
      </c>
      <c r="S23" s="26">
        <f t="shared" si="23"/>
        <v>42248</v>
      </c>
      <c r="T23" s="26">
        <f t="shared" si="23"/>
        <v>42255</v>
      </c>
      <c r="U23" s="26">
        <f t="shared" si="23"/>
        <v>42262</v>
      </c>
      <c r="V23" s="26">
        <f t="shared" si="23"/>
        <v>42269</v>
      </c>
      <c r="W23" s="26">
        <f t="shared" si="17"/>
        <v>42276</v>
      </c>
      <c r="X23" s="26">
        <f t="shared" si="17"/>
        <v>42283</v>
      </c>
      <c r="Y23" s="26">
        <f t="shared" si="17"/>
        <v>42290</v>
      </c>
      <c r="Z23" s="26">
        <f t="shared" si="17"/>
        <v>42297</v>
      </c>
      <c r="AA23" s="15">
        <f t="shared" si="17"/>
        <v>42304</v>
      </c>
    </row>
    <row r="24" spans="1:27" s="8" customFormat="1" ht="15" customHeight="1" x14ac:dyDescent="0.2">
      <c r="A24" s="27">
        <v>1.5</v>
      </c>
      <c r="B24" s="57">
        <f>H24/H5</f>
        <v>0.55000000000000004</v>
      </c>
      <c r="C24" s="89" t="s">
        <v>93</v>
      </c>
      <c r="D24" s="90"/>
      <c r="E24" s="28"/>
      <c r="F24" s="29">
        <f>MIN(F25:F43)</f>
        <v>42606</v>
      </c>
      <c r="G24" s="29">
        <f>MAX(G25:G43)</f>
        <v>42651</v>
      </c>
      <c r="H24" s="28">
        <f t="shared" ref="H24:H27" si="26">IF(NETWORKDAYS(F24,G24)=0,"",NETWORKDAYS(F24,G24))</f>
        <v>33</v>
      </c>
      <c r="I24" s="30">
        <f t="shared" ref="I24" si="27">IF(J24="준비",0,IF(J24="지연",25,IF(J24="진행",50,100)))</f>
        <v>0</v>
      </c>
      <c r="J24" s="31" t="s">
        <v>33</v>
      </c>
      <c r="K24" s="29">
        <f>MIN(K27:K44)</f>
        <v>0</v>
      </c>
      <c r="L24" s="29">
        <f>MAX(L27:L44)</f>
        <v>0</v>
      </c>
      <c r="M24" s="50">
        <f t="shared" si="24"/>
        <v>0</v>
      </c>
      <c r="N24" s="55">
        <f t="shared" si="25"/>
        <v>0</v>
      </c>
      <c r="O24" s="14">
        <f t="shared" si="23"/>
        <v>42220</v>
      </c>
      <c r="P24" s="26">
        <f t="shared" si="23"/>
        <v>42227</v>
      </c>
      <c r="Q24" s="26">
        <f t="shared" si="23"/>
        <v>42234</v>
      </c>
      <c r="R24" s="26">
        <f t="shared" si="23"/>
        <v>42241</v>
      </c>
      <c r="S24" s="26">
        <f t="shared" si="23"/>
        <v>42248</v>
      </c>
      <c r="T24" s="26">
        <f t="shared" si="23"/>
        <v>42255</v>
      </c>
      <c r="U24" s="26">
        <f t="shared" si="23"/>
        <v>42262</v>
      </c>
      <c r="V24" s="26">
        <f t="shared" si="23"/>
        <v>42269</v>
      </c>
      <c r="W24" s="26">
        <f t="shared" si="17"/>
        <v>42276</v>
      </c>
      <c r="X24" s="26">
        <f t="shared" si="17"/>
        <v>42283</v>
      </c>
      <c r="Y24" s="26">
        <f t="shared" si="17"/>
        <v>42290</v>
      </c>
      <c r="Z24" s="26">
        <f t="shared" si="17"/>
        <v>42297</v>
      </c>
      <c r="AA24" s="15">
        <f t="shared" si="17"/>
        <v>42304</v>
      </c>
    </row>
    <row r="25" spans="1:27" s="19" customFormat="1" ht="15" customHeight="1" x14ac:dyDescent="0.2">
      <c r="A25" s="44" t="s">
        <v>95</v>
      </c>
      <c r="B25" s="44" t="s">
        <v>208</v>
      </c>
      <c r="C25" s="97" t="s">
        <v>136</v>
      </c>
      <c r="D25" s="98"/>
      <c r="E25" s="72" t="s">
        <v>140</v>
      </c>
      <c r="F25" s="33">
        <v>42606</v>
      </c>
      <c r="G25" s="33">
        <v>42612</v>
      </c>
      <c r="H25" s="34">
        <f t="shared" si="26"/>
        <v>5</v>
      </c>
      <c r="I25" s="39">
        <f>IF(J25="준비",0,IF(J25="지연",25,IF(J25="진행",50,100)))</f>
        <v>0</v>
      </c>
      <c r="J25" s="31" t="s">
        <v>115</v>
      </c>
      <c r="K25" s="36"/>
      <c r="L25" s="36"/>
      <c r="M25" s="48"/>
      <c r="N25" s="45"/>
      <c r="O25" s="14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15"/>
    </row>
    <row r="26" spans="1:27" s="19" customFormat="1" ht="15" customHeight="1" x14ac:dyDescent="0.2">
      <c r="A26" s="44" t="s">
        <v>26</v>
      </c>
      <c r="B26" s="44" t="s">
        <v>209</v>
      </c>
      <c r="C26" s="65" t="s">
        <v>94</v>
      </c>
      <c r="D26" s="61" t="s">
        <v>96</v>
      </c>
      <c r="E26" s="76" t="s">
        <v>107</v>
      </c>
      <c r="F26" s="33">
        <v>42613</v>
      </c>
      <c r="G26" s="33">
        <v>42620</v>
      </c>
      <c r="H26" s="34">
        <f t="shared" ref="H26" si="28">IF(NETWORKDAYS(F26,G26)=0,"",NETWORKDAYS(F26,G26))</f>
        <v>6</v>
      </c>
      <c r="I26" s="39">
        <f>IF(J26="준비",0,IF(J26="지연",25,IF(J26="진행",50,100)))</f>
        <v>0</v>
      </c>
      <c r="J26" s="31" t="s">
        <v>115</v>
      </c>
      <c r="K26" s="36"/>
      <c r="L26" s="36"/>
      <c r="M26" s="48"/>
      <c r="N26" s="45"/>
      <c r="O26" s="14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15"/>
    </row>
    <row r="27" spans="1:27" s="19" customFormat="1" ht="15" customHeight="1" x14ac:dyDescent="0.2">
      <c r="A27" s="44" t="s">
        <v>27</v>
      </c>
      <c r="B27" s="44" t="s">
        <v>210</v>
      </c>
      <c r="C27" s="66"/>
      <c r="D27" s="61" t="s">
        <v>97</v>
      </c>
      <c r="E27" s="83" t="s">
        <v>112</v>
      </c>
      <c r="F27" s="33">
        <v>42613</v>
      </c>
      <c r="G27" s="33">
        <v>42620</v>
      </c>
      <c r="H27" s="34">
        <f t="shared" si="26"/>
        <v>6</v>
      </c>
      <c r="I27" s="39">
        <f>IF(J27="준비",0,IF(J27="지연",25,IF(J27="진행",50,100)))</f>
        <v>0</v>
      </c>
      <c r="J27" s="31" t="s">
        <v>33</v>
      </c>
      <c r="K27" s="36"/>
      <c r="L27" s="36"/>
      <c r="M27" s="48">
        <f t="shared" ref="M27" si="29">IF(NETWORKDAYS(K27,L27)=0,0,NETWORKDAYS(K27,L27))</f>
        <v>0</v>
      </c>
      <c r="N27" s="45">
        <f t="shared" ref="N27" si="30">IF(M27=0,0,+H27-M27)</f>
        <v>0</v>
      </c>
      <c r="O27" s="14">
        <f t="shared" ref="O27:AA28" si="31">O$4</f>
        <v>42220</v>
      </c>
      <c r="P27" s="26">
        <f t="shared" si="31"/>
        <v>42227</v>
      </c>
      <c r="Q27" s="26">
        <f t="shared" si="31"/>
        <v>42234</v>
      </c>
      <c r="R27" s="26">
        <f t="shared" si="31"/>
        <v>42241</v>
      </c>
      <c r="S27" s="26">
        <f t="shared" si="31"/>
        <v>42248</v>
      </c>
      <c r="T27" s="26">
        <f t="shared" si="31"/>
        <v>42255</v>
      </c>
      <c r="U27" s="26">
        <f t="shared" si="31"/>
        <v>42262</v>
      </c>
      <c r="V27" s="26">
        <f t="shared" si="31"/>
        <v>42269</v>
      </c>
      <c r="W27" s="26">
        <f t="shared" si="31"/>
        <v>42276</v>
      </c>
      <c r="X27" s="26">
        <f t="shared" si="31"/>
        <v>42283</v>
      </c>
      <c r="Y27" s="26">
        <f t="shared" si="31"/>
        <v>42290</v>
      </c>
      <c r="Z27" s="26">
        <f t="shared" si="31"/>
        <v>42297</v>
      </c>
      <c r="AA27" s="15">
        <f t="shared" si="31"/>
        <v>42304</v>
      </c>
    </row>
    <row r="28" spans="1:27" s="19" customFormat="1" ht="15" customHeight="1" x14ac:dyDescent="0.2">
      <c r="A28" s="44" t="s">
        <v>28</v>
      </c>
      <c r="B28" s="44" t="s">
        <v>211</v>
      </c>
      <c r="C28" s="66"/>
      <c r="D28" s="61" t="s">
        <v>108</v>
      </c>
      <c r="E28" s="81" t="s">
        <v>113</v>
      </c>
      <c r="F28" s="33">
        <v>42613</v>
      </c>
      <c r="G28" s="33">
        <v>42620</v>
      </c>
      <c r="H28" s="34">
        <f>IF(NETWORKDAYS(F28,G28)=0,"",NETWORKDAYS(F28,G28))</f>
        <v>6</v>
      </c>
      <c r="I28" s="39">
        <f t="shared" ref="I28" si="32">IF(J28="준비",0,IF(J28="지연",25,IF(J28="진행",50,100)))</f>
        <v>0</v>
      </c>
      <c r="J28" s="31" t="s">
        <v>33</v>
      </c>
      <c r="K28" s="36"/>
      <c r="L28" s="36"/>
      <c r="M28" s="48">
        <f t="shared" ref="M28" si="33">IF(NETWORKDAYS(K28,L28)=0,0,NETWORKDAYS(K28,L28))</f>
        <v>0</v>
      </c>
      <c r="N28" s="45">
        <f t="shared" ref="N28" si="34">IF(M28=0,0,+H28-M28)</f>
        <v>0</v>
      </c>
      <c r="O28" s="14">
        <f t="shared" si="31"/>
        <v>42220</v>
      </c>
      <c r="P28" s="26">
        <f t="shared" si="31"/>
        <v>42227</v>
      </c>
      <c r="Q28" s="26">
        <f t="shared" si="31"/>
        <v>42234</v>
      </c>
      <c r="R28" s="26">
        <f t="shared" si="31"/>
        <v>42241</v>
      </c>
      <c r="S28" s="26">
        <f t="shared" si="31"/>
        <v>42248</v>
      </c>
      <c r="T28" s="26">
        <f t="shared" si="31"/>
        <v>42255</v>
      </c>
      <c r="U28" s="26">
        <f t="shared" si="31"/>
        <v>42262</v>
      </c>
      <c r="V28" s="26">
        <f t="shared" si="31"/>
        <v>42269</v>
      </c>
      <c r="W28" s="26">
        <f t="shared" si="31"/>
        <v>42276</v>
      </c>
      <c r="X28" s="26">
        <f t="shared" si="31"/>
        <v>42283</v>
      </c>
      <c r="Y28" s="26">
        <f t="shared" si="31"/>
        <v>42290</v>
      </c>
      <c r="Z28" s="26">
        <f t="shared" si="31"/>
        <v>42297</v>
      </c>
      <c r="AA28" s="15">
        <f t="shared" si="31"/>
        <v>42304</v>
      </c>
    </row>
    <row r="29" spans="1:27" s="19" customFormat="1" ht="15" customHeight="1" x14ac:dyDescent="0.2">
      <c r="A29" s="44" t="s">
        <v>29</v>
      </c>
      <c r="B29" s="44" t="s">
        <v>212</v>
      </c>
      <c r="C29" s="69" t="s">
        <v>102</v>
      </c>
      <c r="D29" s="61" t="s">
        <v>103</v>
      </c>
      <c r="E29" s="81" t="s">
        <v>114</v>
      </c>
      <c r="F29" s="33">
        <v>42613</v>
      </c>
      <c r="G29" s="33">
        <v>42620</v>
      </c>
      <c r="H29" s="34">
        <f t="shared" ref="H29:H32" si="35">IF(NETWORKDAYS(F29,G29)=0,"",NETWORKDAYS(F29,G29))</f>
        <v>6</v>
      </c>
      <c r="I29" s="39">
        <f t="shared" ref="I29:I40" si="36">IF(J29="준비",0,IF(J29="지연",25,IF(J29="진행",50,100)))</f>
        <v>0</v>
      </c>
      <c r="J29" s="31" t="s">
        <v>33</v>
      </c>
      <c r="K29" s="36"/>
      <c r="L29" s="36"/>
      <c r="M29" s="48"/>
      <c r="N29" s="45"/>
      <c r="O29" s="14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15"/>
    </row>
    <row r="30" spans="1:27" s="19" customFormat="1" ht="15" customHeight="1" x14ac:dyDescent="0.2">
      <c r="A30" s="44" t="s">
        <v>62</v>
      </c>
      <c r="B30" s="44" t="s">
        <v>213</v>
      </c>
      <c r="C30" s="69"/>
      <c r="D30" s="61" t="s">
        <v>104</v>
      </c>
      <c r="E30" s="83" t="s">
        <v>111</v>
      </c>
      <c r="F30" s="33">
        <v>42613</v>
      </c>
      <c r="G30" s="33">
        <v>42620</v>
      </c>
      <c r="H30" s="34">
        <f t="shared" si="35"/>
        <v>6</v>
      </c>
      <c r="I30" s="39">
        <f t="shared" si="36"/>
        <v>0</v>
      </c>
      <c r="J30" s="31" t="s">
        <v>33</v>
      </c>
      <c r="K30" s="36"/>
      <c r="L30" s="36"/>
      <c r="M30" s="48"/>
      <c r="N30" s="45"/>
      <c r="O30" s="14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15"/>
    </row>
    <row r="31" spans="1:27" s="19" customFormat="1" ht="15" customHeight="1" x14ac:dyDescent="0.2">
      <c r="A31" s="44" t="s">
        <v>63</v>
      </c>
      <c r="B31" s="44" t="s">
        <v>214</v>
      </c>
      <c r="C31" s="69"/>
      <c r="D31" s="61" t="s">
        <v>105</v>
      </c>
      <c r="E31" s="71" t="s">
        <v>109</v>
      </c>
      <c r="F31" s="33">
        <v>42613</v>
      </c>
      <c r="G31" s="33">
        <v>42620</v>
      </c>
      <c r="H31" s="34">
        <f t="shared" si="35"/>
        <v>6</v>
      </c>
      <c r="I31" s="39">
        <f t="shared" si="36"/>
        <v>0</v>
      </c>
      <c r="J31" s="31" t="s">
        <v>33</v>
      </c>
      <c r="K31" s="36"/>
      <c r="L31" s="36"/>
      <c r="M31" s="48"/>
      <c r="N31" s="45"/>
      <c r="O31" s="14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15"/>
    </row>
    <row r="32" spans="1:27" s="19" customFormat="1" ht="15" customHeight="1" x14ac:dyDescent="0.2">
      <c r="A32" s="44" t="s">
        <v>64</v>
      </c>
      <c r="B32" s="44" t="s">
        <v>215</v>
      </c>
      <c r="C32" s="69"/>
      <c r="D32" s="61" t="s">
        <v>106</v>
      </c>
      <c r="E32" s="71" t="s">
        <v>110</v>
      </c>
      <c r="F32" s="33">
        <v>42613</v>
      </c>
      <c r="G32" s="33">
        <v>42620</v>
      </c>
      <c r="H32" s="34">
        <f t="shared" si="35"/>
        <v>6</v>
      </c>
      <c r="I32" s="39">
        <f t="shared" si="36"/>
        <v>0</v>
      </c>
      <c r="J32" s="31" t="s">
        <v>33</v>
      </c>
      <c r="K32" s="36"/>
      <c r="L32" s="36"/>
      <c r="M32" s="48"/>
      <c r="N32" s="45"/>
      <c r="O32" s="14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15"/>
    </row>
    <row r="33" spans="1:27" s="19" customFormat="1" ht="15" customHeight="1" x14ac:dyDescent="0.2">
      <c r="A33" s="44" t="s">
        <v>65</v>
      </c>
      <c r="B33" s="44" t="s">
        <v>216</v>
      </c>
      <c r="C33" s="65" t="s">
        <v>117</v>
      </c>
      <c r="D33" s="61" t="s">
        <v>118</v>
      </c>
      <c r="E33" s="71" t="s">
        <v>109</v>
      </c>
      <c r="F33" s="33">
        <v>42621</v>
      </c>
      <c r="G33" s="33">
        <v>42633</v>
      </c>
      <c r="H33" s="34">
        <f t="shared" ref="H33" si="37">IF(NETWORKDAYS(F33,G33)=0,"",NETWORKDAYS(F33,G33))</f>
        <v>9</v>
      </c>
      <c r="I33" s="39">
        <f t="shared" si="36"/>
        <v>0</v>
      </c>
      <c r="J33" s="31" t="s">
        <v>33</v>
      </c>
      <c r="K33" s="36"/>
      <c r="L33" s="36"/>
      <c r="M33" s="48">
        <f>IF(NETWORKDAYS(K33,L33)=0,0,NETWORKDAYS(K33,L33))</f>
        <v>0</v>
      </c>
      <c r="N33" s="45">
        <f>IF(M33=0,0,+H33-M33)</f>
        <v>0</v>
      </c>
      <c r="O33" s="14">
        <f t="shared" ref="O33:AA34" si="38">O$4</f>
        <v>42220</v>
      </c>
      <c r="P33" s="26">
        <f t="shared" si="38"/>
        <v>42227</v>
      </c>
      <c r="Q33" s="26">
        <f t="shared" si="38"/>
        <v>42234</v>
      </c>
      <c r="R33" s="26">
        <f t="shared" si="38"/>
        <v>42241</v>
      </c>
      <c r="S33" s="26">
        <f t="shared" si="38"/>
        <v>42248</v>
      </c>
      <c r="T33" s="26">
        <f t="shared" si="38"/>
        <v>42255</v>
      </c>
      <c r="U33" s="26">
        <f t="shared" si="38"/>
        <v>42262</v>
      </c>
      <c r="V33" s="26">
        <f t="shared" si="38"/>
        <v>42269</v>
      </c>
      <c r="W33" s="26">
        <f t="shared" si="38"/>
        <v>42276</v>
      </c>
      <c r="X33" s="26">
        <f t="shared" si="38"/>
        <v>42283</v>
      </c>
      <c r="Y33" s="26">
        <f t="shared" si="38"/>
        <v>42290</v>
      </c>
      <c r="Z33" s="26">
        <f t="shared" si="38"/>
        <v>42297</v>
      </c>
      <c r="AA33" s="15">
        <f t="shared" si="38"/>
        <v>42304</v>
      </c>
    </row>
    <row r="34" spans="1:27" s="19" customFormat="1" ht="15" customHeight="1" x14ac:dyDescent="0.2">
      <c r="A34" s="44" t="s">
        <v>66</v>
      </c>
      <c r="B34" s="44" t="s">
        <v>217</v>
      </c>
      <c r="C34" s="65"/>
      <c r="D34" s="61" t="s">
        <v>120</v>
      </c>
      <c r="E34" s="83" t="s">
        <v>112</v>
      </c>
      <c r="F34" s="33">
        <v>42621</v>
      </c>
      <c r="G34" s="33">
        <v>42633</v>
      </c>
      <c r="H34" s="34">
        <f t="shared" ref="H34:H43" si="39">IF(NETWORKDAYS(F34,G34)=0,"",NETWORKDAYS(F34,G34))</f>
        <v>9</v>
      </c>
      <c r="I34" s="39">
        <f t="shared" si="36"/>
        <v>0</v>
      </c>
      <c r="J34" s="31" t="s">
        <v>33</v>
      </c>
      <c r="K34" s="36"/>
      <c r="L34" s="36"/>
      <c r="M34" s="48">
        <f>IF(NETWORKDAYS(K34,L34)=0,0,NETWORKDAYS(K34,L34))</f>
        <v>0</v>
      </c>
      <c r="N34" s="45">
        <f>IF(M34=0,0,+H34-M34)</f>
        <v>0</v>
      </c>
      <c r="O34" s="14">
        <f t="shared" si="38"/>
        <v>42220</v>
      </c>
      <c r="P34" s="26">
        <f t="shared" si="38"/>
        <v>42227</v>
      </c>
      <c r="Q34" s="26">
        <f t="shared" si="38"/>
        <v>42234</v>
      </c>
      <c r="R34" s="26">
        <f t="shared" si="38"/>
        <v>42241</v>
      </c>
      <c r="S34" s="26">
        <f t="shared" si="38"/>
        <v>42248</v>
      </c>
      <c r="T34" s="26">
        <f t="shared" si="38"/>
        <v>42255</v>
      </c>
      <c r="U34" s="26">
        <f t="shared" si="38"/>
        <v>42262</v>
      </c>
      <c r="V34" s="26">
        <f t="shared" si="38"/>
        <v>42269</v>
      </c>
      <c r="W34" s="26">
        <f t="shared" si="38"/>
        <v>42276</v>
      </c>
      <c r="X34" s="26">
        <f t="shared" si="38"/>
        <v>42283</v>
      </c>
      <c r="Y34" s="26">
        <f t="shared" si="38"/>
        <v>42290</v>
      </c>
      <c r="Z34" s="26">
        <f t="shared" si="38"/>
        <v>42297</v>
      </c>
      <c r="AA34" s="15">
        <f t="shared" si="38"/>
        <v>42304</v>
      </c>
    </row>
    <row r="35" spans="1:27" s="19" customFormat="1" ht="15" customHeight="1" x14ac:dyDescent="0.2">
      <c r="A35" s="44" t="s">
        <v>99</v>
      </c>
      <c r="B35" s="44" t="s">
        <v>218</v>
      </c>
      <c r="C35" s="65"/>
      <c r="D35" s="61" t="s">
        <v>119</v>
      </c>
      <c r="E35" s="81" t="s">
        <v>114</v>
      </c>
      <c r="F35" s="33">
        <v>42621</v>
      </c>
      <c r="G35" s="33">
        <v>42633</v>
      </c>
      <c r="H35" s="34">
        <f t="shared" si="39"/>
        <v>9</v>
      </c>
      <c r="I35" s="39">
        <f t="shared" si="36"/>
        <v>0</v>
      </c>
      <c r="J35" s="31" t="s">
        <v>33</v>
      </c>
      <c r="K35" s="36"/>
      <c r="L35" s="36"/>
      <c r="M35" s="48"/>
      <c r="N35" s="45"/>
      <c r="O35" s="14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15"/>
    </row>
    <row r="36" spans="1:27" s="19" customFormat="1" ht="15" customHeight="1" x14ac:dyDescent="0.2">
      <c r="A36" s="44" t="s">
        <v>227</v>
      </c>
      <c r="B36" s="44" t="s">
        <v>219</v>
      </c>
      <c r="C36" s="97" t="s">
        <v>121</v>
      </c>
      <c r="D36" s="98"/>
      <c r="E36" s="72" t="s">
        <v>135</v>
      </c>
      <c r="F36" s="33">
        <v>42634</v>
      </c>
      <c r="G36" s="33">
        <v>42643</v>
      </c>
      <c r="H36" s="34">
        <f t="shared" si="39"/>
        <v>8</v>
      </c>
      <c r="I36" s="39">
        <f t="shared" si="36"/>
        <v>0</v>
      </c>
      <c r="J36" s="31" t="s">
        <v>33</v>
      </c>
      <c r="K36" s="36"/>
      <c r="L36" s="36"/>
      <c r="M36" s="48"/>
      <c r="N36" s="45"/>
      <c r="O36" s="14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15"/>
    </row>
    <row r="37" spans="1:27" s="19" customFormat="1" ht="15" customHeight="1" x14ac:dyDescent="0.2">
      <c r="A37" s="44" t="s">
        <v>67</v>
      </c>
      <c r="B37" s="44" t="s">
        <v>220</v>
      </c>
      <c r="C37" s="65" t="s">
        <v>122</v>
      </c>
      <c r="D37" s="66" t="s">
        <v>123</v>
      </c>
      <c r="E37" s="81" t="s">
        <v>174</v>
      </c>
      <c r="F37" s="33">
        <v>42644</v>
      </c>
      <c r="G37" s="33">
        <v>42645</v>
      </c>
      <c r="H37" s="34">
        <v>1</v>
      </c>
      <c r="I37" s="39">
        <f t="shared" si="36"/>
        <v>0</v>
      </c>
      <c r="J37" s="31" t="s">
        <v>33</v>
      </c>
      <c r="K37" s="36"/>
      <c r="L37" s="36"/>
      <c r="M37" s="48"/>
      <c r="N37" s="45"/>
      <c r="O37" s="14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15"/>
    </row>
    <row r="38" spans="1:27" s="19" customFormat="1" ht="15" customHeight="1" x14ac:dyDescent="0.2">
      <c r="A38" s="44" t="s">
        <v>68</v>
      </c>
      <c r="B38" s="44" t="s">
        <v>221</v>
      </c>
      <c r="C38" s="65"/>
      <c r="D38" s="67" t="s">
        <v>124</v>
      </c>
      <c r="E38" s="81" t="s">
        <v>174</v>
      </c>
      <c r="F38" s="33">
        <v>42646</v>
      </c>
      <c r="G38" s="33">
        <v>42648</v>
      </c>
      <c r="H38" s="34">
        <f t="shared" si="39"/>
        <v>3</v>
      </c>
      <c r="I38" s="39">
        <f t="shared" si="36"/>
        <v>0</v>
      </c>
      <c r="J38" s="31" t="s">
        <v>33</v>
      </c>
      <c r="K38" s="36"/>
      <c r="L38" s="36"/>
      <c r="M38" s="48"/>
      <c r="N38" s="45"/>
      <c r="O38" s="14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15"/>
    </row>
    <row r="39" spans="1:27" s="19" customFormat="1" ht="15" customHeight="1" x14ac:dyDescent="0.2">
      <c r="A39" s="44" t="s">
        <v>69</v>
      </c>
      <c r="B39" s="44" t="s">
        <v>222</v>
      </c>
      <c r="C39" s="65"/>
      <c r="D39" s="66" t="s">
        <v>139</v>
      </c>
      <c r="E39" s="81" t="s">
        <v>174</v>
      </c>
      <c r="F39" s="33">
        <v>42649</v>
      </c>
      <c r="G39" s="33">
        <v>42650</v>
      </c>
      <c r="H39" s="34">
        <f t="shared" si="39"/>
        <v>2</v>
      </c>
      <c r="I39" s="39">
        <f t="shared" si="36"/>
        <v>0</v>
      </c>
      <c r="J39" s="31" t="s">
        <v>33</v>
      </c>
      <c r="K39" s="36"/>
      <c r="L39" s="36"/>
      <c r="M39" s="48"/>
      <c r="N39" s="45"/>
      <c r="O39" s="14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15"/>
    </row>
    <row r="40" spans="1:27" s="19" customFormat="1" ht="15" customHeight="1" x14ac:dyDescent="0.2">
      <c r="A40" s="44" t="s">
        <v>70</v>
      </c>
      <c r="B40" s="44" t="s">
        <v>223</v>
      </c>
      <c r="C40" s="68"/>
      <c r="D40" s="19" t="s">
        <v>125</v>
      </c>
      <c r="E40" s="81" t="s">
        <v>174</v>
      </c>
      <c r="F40" s="33">
        <v>42651</v>
      </c>
      <c r="G40" s="33">
        <v>42651</v>
      </c>
      <c r="H40" s="34">
        <v>1</v>
      </c>
      <c r="I40" s="39">
        <f t="shared" si="36"/>
        <v>0</v>
      </c>
      <c r="J40" s="31" t="s">
        <v>33</v>
      </c>
      <c r="K40" s="36"/>
      <c r="L40" s="36"/>
      <c r="M40" s="48"/>
      <c r="N40" s="45"/>
      <c r="O40" s="14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15"/>
    </row>
    <row r="41" spans="1:27" s="19" customFormat="1" ht="15" customHeight="1" x14ac:dyDescent="0.2">
      <c r="A41" s="44" t="s">
        <v>131</v>
      </c>
      <c r="B41" s="44" t="s">
        <v>224</v>
      </c>
      <c r="C41" s="65" t="s">
        <v>127</v>
      </c>
      <c r="D41" s="61" t="s">
        <v>128</v>
      </c>
      <c r="E41" s="70" t="s">
        <v>175</v>
      </c>
      <c r="F41" s="33">
        <v>42644</v>
      </c>
      <c r="G41" s="33">
        <v>42645</v>
      </c>
      <c r="H41" s="34">
        <v>2</v>
      </c>
      <c r="I41" s="39">
        <f t="shared" ref="I41" si="40">IF(J41="준비",0,IF(J41="지연",25,IF(J41="진행",50,100)))</f>
        <v>0</v>
      </c>
      <c r="J41" s="31" t="s">
        <v>33</v>
      </c>
      <c r="K41" s="36"/>
      <c r="L41" s="36"/>
      <c r="M41" s="48">
        <f t="shared" ref="M41" si="41">IF(NETWORKDAYS(K41,L41)=0,0,NETWORKDAYS(K41,L41))</f>
        <v>0</v>
      </c>
      <c r="N41" s="45">
        <f t="shared" ref="N41" si="42">IF(M41=0,0,+H41-M41)</f>
        <v>0</v>
      </c>
      <c r="O41" s="14">
        <f t="shared" ref="O41:AA42" si="43">O$4</f>
        <v>42220</v>
      </c>
      <c r="P41" s="26">
        <f t="shared" si="43"/>
        <v>42227</v>
      </c>
      <c r="Q41" s="26">
        <f t="shared" si="43"/>
        <v>42234</v>
      </c>
      <c r="R41" s="26">
        <f t="shared" si="43"/>
        <v>42241</v>
      </c>
      <c r="S41" s="26">
        <f t="shared" si="43"/>
        <v>42248</v>
      </c>
      <c r="T41" s="26">
        <f t="shared" si="43"/>
        <v>42255</v>
      </c>
      <c r="U41" s="26">
        <f t="shared" si="43"/>
        <v>42262</v>
      </c>
      <c r="V41" s="26">
        <f t="shared" si="43"/>
        <v>42269</v>
      </c>
      <c r="W41" s="26">
        <f t="shared" si="43"/>
        <v>42276</v>
      </c>
      <c r="X41" s="26">
        <f t="shared" si="43"/>
        <v>42283</v>
      </c>
      <c r="Y41" s="26">
        <f t="shared" si="43"/>
        <v>42290</v>
      </c>
      <c r="Z41" s="26">
        <f t="shared" si="43"/>
        <v>42297</v>
      </c>
      <c r="AA41" s="15">
        <f t="shared" si="43"/>
        <v>42304</v>
      </c>
    </row>
    <row r="42" spans="1:27" s="19" customFormat="1" ht="15" customHeight="1" x14ac:dyDescent="0.2">
      <c r="A42" s="44" t="s">
        <v>132</v>
      </c>
      <c r="B42" s="44" t="s">
        <v>225</v>
      </c>
      <c r="C42" s="65"/>
      <c r="D42" s="61" t="s">
        <v>130</v>
      </c>
      <c r="E42" s="70" t="s">
        <v>175</v>
      </c>
      <c r="F42" s="33">
        <v>42646</v>
      </c>
      <c r="G42" s="33">
        <v>42649</v>
      </c>
      <c r="H42" s="34">
        <f t="shared" si="39"/>
        <v>4</v>
      </c>
      <c r="I42" s="39">
        <f t="shared" ref="I42:I43" si="44">IF(J42="준비",0,IF(J42="지연",25,IF(J42="진행",50,100)))</f>
        <v>0</v>
      </c>
      <c r="J42" s="31" t="s">
        <v>33</v>
      </c>
      <c r="K42" s="36"/>
      <c r="L42" s="36"/>
      <c r="M42" s="48">
        <f t="shared" ref="M42" si="45">IF(NETWORKDAYS(K42,L42)=0,0,NETWORKDAYS(K42,L42))</f>
        <v>0</v>
      </c>
      <c r="N42" s="45">
        <f t="shared" ref="N42" si="46">IF(M42=0,0,+H42-M42)</f>
        <v>0</v>
      </c>
      <c r="O42" s="14">
        <f t="shared" si="43"/>
        <v>42220</v>
      </c>
      <c r="P42" s="26">
        <f t="shared" si="43"/>
        <v>42227</v>
      </c>
      <c r="Q42" s="26">
        <f t="shared" si="43"/>
        <v>42234</v>
      </c>
      <c r="R42" s="26">
        <f t="shared" si="43"/>
        <v>42241</v>
      </c>
      <c r="S42" s="26">
        <f t="shared" si="43"/>
        <v>42248</v>
      </c>
      <c r="T42" s="26">
        <f t="shared" si="43"/>
        <v>42255</v>
      </c>
      <c r="U42" s="26">
        <f t="shared" si="43"/>
        <v>42262</v>
      </c>
      <c r="V42" s="26">
        <f t="shared" si="43"/>
        <v>42269</v>
      </c>
      <c r="W42" s="26">
        <f t="shared" si="43"/>
        <v>42276</v>
      </c>
      <c r="X42" s="26">
        <f t="shared" si="43"/>
        <v>42283</v>
      </c>
      <c r="Y42" s="26">
        <f t="shared" si="43"/>
        <v>42290</v>
      </c>
      <c r="Z42" s="26">
        <f t="shared" si="43"/>
        <v>42297</v>
      </c>
      <c r="AA42" s="15">
        <f t="shared" si="43"/>
        <v>42304</v>
      </c>
    </row>
    <row r="43" spans="1:27" s="19" customFormat="1" ht="15" customHeight="1" x14ac:dyDescent="0.2">
      <c r="A43" s="44" t="s">
        <v>133</v>
      </c>
      <c r="B43" s="44" t="s">
        <v>226</v>
      </c>
      <c r="C43" s="65"/>
      <c r="D43" s="61" t="s">
        <v>129</v>
      </c>
      <c r="E43" s="70" t="s">
        <v>175</v>
      </c>
      <c r="F43" s="33">
        <v>42650</v>
      </c>
      <c r="G43" s="33">
        <v>42651</v>
      </c>
      <c r="H43" s="34">
        <f t="shared" si="39"/>
        <v>1</v>
      </c>
      <c r="I43" s="39">
        <f t="shared" si="44"/>
        <v>0</v>
      </c>
      <c r="J43" s="31" t="s">
        <v>33</v>
      </c>
      <c r="K43" s="62"/>
      <c r="L43" s="62"/>
      <c r="M43" s="63"/>
      <c r="N43" s="64"/>
      <c r="O43" s="14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15"/>
    </row>
    <row r="44" spans="1:27" s="19" customFormat="1" ht="15" customHeight="1" x14ac:dyDescent="0.2">
      <c r="A44" s="27">
        <v>1.6</v>
      </c>
      <c r="B44" s="57">
        <f>H44/H5</f>
        <v>0.55000000000000004</v>
      </c>
      <c r="C44" s="89" t="s">
        <v>166</v>
      </c>
      <c r="D44" s="90"/>
      <c r="E44" s="73"/>
      <c r="F44" s="29">
        <f>MIN(F45:F62)</f>
        <v>42606</v>
      </c>
      <c r="G44" s="29">
        <f>MAX(G46:G62)</f>
        <v>42651</v>
      </c>
      <c r="H44" s="28">
        <f t="shared" ref="H44" si="47">IF(NETWORKDAYS(F44,G44)=0,"",NETWORKDAYS(F44,G44))</f>
        <v>33</v>
      </c>
      <c r="I44" s="30">
        <f t="shared" ref="I44:I82" si="48">IF(J44="준비",0,IF(J44="지연",25,IF(J44="진행",50,100)))</f>
        <v>0</v>
      </c>
      <c r="J44" s="31" t="s">
        <v>33</v>
      </c>
      <c r="K44" s="29">
        <f>MIN(K45:K62)</f>
        <v>0</v>
      </c>
      <c r="L44" s="29">
        <f>MAX(L45:L62)</f>
        <v>0</v>
      </c>
      <c r="M44" s="50">
        <f t="shared" ref="M44:M77" si="49">IF(NETWORKDAYS(K44,L44)=0,0,NETWORKDAYS(K44,L44))</f>
        <v>0</v>
      </c>
      <c r="N44" s="55">
        <f t="shared" ref="N44" si="50">IF(M44=0,0,+H44-M44)</f>
        <v>0</v>
      </c>
      <c r="O44" s="14">
        <f t="shared" ref="O44:V44" si="51">O$4</f>
        <v>42220</v>
      </c>
      <c r="P44" s="26">
        <f t="shared" si="51"/>
        <v>42227</v>
      </c>
      <c r="Q44" s="26">
        <f t="shared" si="51"/>
        <v>42234</v>
      </c>
      <c r="R44" s="26">
        <f t="shared" si="51"/>
        <v>42241</v>
      </c>
      <c r="S44" s="26">
        <f t="shared" si="51"/>
        <v>42248</v>
      </c>
      <c r="T44" s="26">
        <f t="shared" si="51"/>
        <v>42255</v>
      </c>
      <c r="U44" s="26">
        <f t="shared" si="51"/>
        <v>42262</v>
      </c>
      <c r="V44" s="26">
        <f t="shared" si="51"/>
        <v>42269</v>
      </c>
      <c r="W44" s="26">
        <f t="shared" ref="W44:AA61" si="52">W$4</f>
        <v>42276</v>
      </c>
      <c r="X44" s="26">
        <f t="shared" si="52"/>
        <v>42283</v>
      </c>
      <c r="Y44" s="26">
        <f t="shared" si="52"/>
        <v>42290</v>
      </c>
      <c r="Z44" s="26">
        <f t="shared" si="52"/>
        <v>42297</v>
      </c>
      <c r="AA44" s="15">
        <f t="shared" si="52"/>
        <v>42304</v>
      </c>
    </row>
    <row r="45" spans="1:27" s="19" customFormat="1" ht="15" customHeight="1" x14ac:dyDescent="0.2">
      <c r="A45" s="44" t="s">
        <v>141</v>
      </c>
      <c r="B45" s="44" t="s">
        <v>228</v>
      </c>
      <c r="C45" s="97" t="s">
        <v>137</v>
      </c>
      <c r="D45" s="98"/>
      <c r="E45" s="75" t="s">
        <v>138</v>
      </c>
      <c r="F45" s="36">
        <v>42606</v>
      </c>
      <c r="G45" s="36">
        <v>42619</v>
      </c>
      <c r="H45" s="32">
        <f>IF(NETWORKDAYS(F45,G45)=0,"",NETWORKDAYS(F45,G45))</f>
        <v>10</v>
      </c>
      <c r="I45" s="39">
        <f>IF(J45="준비",0,IF(J45="지연",25,IF(J45="진행",50,100)))</f>
        <v>0</v>
      </c>
      <c r="J45" s="31" t="s">
        <v>33</v>
      </c>
      <c r="K45" s="36"/>
      <c r="L45" s="36"/>
      <c r="M45" s="48"/>
      <c r="N45" s="45"/>
      <c r="O45" s="14">
        <f t="shared" ref="O45:AA62" si="53">O$4</f>
        <v>42220</v>
      </c>
      <c r="P45" s="26">
        <f t="shared" si="53"/>
        <v>42227</v>
      </c>
      <c r="Q45" s="26">
        <f t="shared" si="53"/>
        <v>42234</v>
      </c>
      <c r="R45" s="26">
        <f t="shared" si="53"/>
        <v>42241</v>
      </c>
      <c r="S45" s="26">
        <f t="shared" si="53"/>
        <v>42248</v>
      </c>
      <c r="T45" s="26">
        <f t="shared" si="53"/>
        <v>42255</v>
      </c>
      <c r="U45" s="26">
        <f t="shared" si="53"/>
        <v>42262</v>
      </c>
      <c r="V45" s="26">
        <f t="shared" si="53"/>
        <v>42269</v>
      </c>
      <c r="W45" s="26">
        <f t="shared" si="52"/>
        <v>42276</v>
      </c>
      <c r="X45" s="26">
        <f t="shared" si="52"/>
        <v>42283</v>
      </c>
      <c r="Y45" s="26">
        <f t="shared" si="52"/>
        <v>42290</v>
      </c>
      <c r="Z45" s="26">
        <f t="shared" si="52"/>
        <v>42297</v>
      </c>
      <c r="AA45" s="15">
        <f t="shared" si="52"/>
        <v>42304</v>
      </c>
    </row>
    <row r="46" spans="1:27" s="19" customFormat="1" ht="15" customHeight="1" x14ac:dyDescent="0.2">
      <c r="A46" s="44" t="s">
        <v>142</v>
      </c>
      <c r="B46" s="44" t="s">
        <v>229</v>
      </c>
      <c r="C46" s="97" t="s">
        <v>159</v>
      </c>
      <c r="D46" s="98"/>
      <c r="E46" s="75" t="s">
        <v>138</v>
      </c>
      <c r="F46" s="36">
        <v>42620</v>
      </c>
      <c r="G46" s="36">
        <v>42623</v>
      </c>
      <c r="H46" s="32">
        <f t="shared" ref="H46:H69" si="54">IF(NETWORKDAYS(F46,G46)=0,"",NETWORKDAYS(F46,G46))</f>
        <v>3</v>
      </c>
      <c r="I46" s="39">
        <f>IF(J46="준비",0,IF(J46="지연",25,IF(J46="진행",50,100)))</f>
        <v>0</v>
      </c>
      <c r="J46" s="31" t="s">
        <v>33</v>
      </c>
      <c r="K46" s="36"/>
      <c r="L46" s="36"/>
      <c r="M46" s="48"/>
      <c r="N46" s="45"/>
      <c r="O46" s="14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15"/>
    </row>
    <row r="47" spans="1:27" s="19" customFormat="1" ht="15" customHeight="1" x14ac:dyDescent="0.2">
      <c r="A47" s="44" t="s">
        <v>160</v>
      </c>
      <c r="B47" s="44" t="s">
        <v>230</v>
      </c>
      <c r="C47" s="65" t="s">
        <v>94</v>
      </c>
      <c r="D47" s="61" t="s">
        <v>96</v>
      </c>
      <c r="E47" s="75" t="s">
        <v>138</v>
      </c>
      <c r="F47" s="36">
        <v>42624</v>
      </c>
      <c r="G47" s="36">
        <v>42625</v>
      </c>
      <c r="H47" s="32">
        <f t="shared" si="54"/>
        <v>1</v>
      </c>
      <c r="I47" s="39">
        <f>IF(J47="준비",0,IF(J47="지연",25,IF(J47="진행",50,100)))</f>
        <v>0</v>
      </c>
      <c r="J47" s="31" t="s">
        <v>33</v>
      </c>
      <c r="K47" s="36"/>
      <c r="L47" s="36"/>
      <c r="M47" s="48"/>
      <c r="N47" s="45"/>
      <c r="O47" s="14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15"/>
    </row>
    <row r="48" spans="1:27" s="19" customFormat="1" ht="15" customHeight="1" x14ac:dyDescent="0.2">
      <c r="A48" s="44" t="s">
        <v>143</v>
      </c>
      <c r="B48" s="44" t="s">
        <v>231</v>
      </c>
      <c r="C48" s="66"/>
      <c r="D48" s="61" t="s">
        <v>108</v>
      </c>
      <c r="E48" s="75" t="s">
        <v>138</v>
      </c>
      <c r="F48" s="36">
        <v>42624</v>
      </c>
      <c r="G48" s="36">
        <v>42625</v>
      </c>
      <c r="H48" s="32">
        <f t="shared" si="54"/>
        <v>1</v>
      </c>
      <c r="I48" s="39">
        <f t="shared" ref="I48:I69" si="55">IF(J48="준비",0,IF(J48="지연",25,IF(J48="진행",50,100)))</f>
        <v>0</v>
      </c>
      <c r="J48" s="31" t="s">
        <v>33</v>
      </c>
      <c r="K48" s="36"/>
      <c r="L48" s="36"/>
      <c r="M48" s="48"/>
      <c r="N48" s="45"/>
      <c r="O48" s="14">
        <f t="shared" si="53"/>
        <v>42220</v>
      </c>
      <c r="P48" s="26">
        <f t="shared" si="53"/>
        <v>42227</v>
      </c>
      <c r="Q48" s="26">
        <f t="shared" si="53"/>
        <v>42234</v>
      </c>
      <c r="R48" s="26">
        <f t="shared" si="53"/>
        <v>42241</v>
      </c>
      <c r="S48" s="26">
        <f t="shared" si="53"/>
        <v>42248</v>
      </c>
      <c r="T48" s="26">
        <f t="shared" si="53"/>
        <v>42255</v>
      </c>
      <c r="U48" s="26">
        <f t="shared" si="53"/>
        <v>42262</v>
      </c>
      <c r="V48" s="26">
        <f t="shared" si="53"/>
        <v>42269</v>
      </c>
      <c r="W48" s="26">
        <f t="shared" si="52"/>
        <v>42276</v>
      </c>
      <c r="X48" s="26">
        <f t="shared" si="52"/>
        <v>42283</v>
      </c>
      <c r="Y48" s="26">
        <f t="shared" si="52"/>
        <v>42290</v>
      </c>
      <c r="Z48" s="26">
        <f t="shared" si="52"/>
        <v>42297</v>
      </c>
      <c r="AA48" s="15">
        <f t="shared" si="52"/>
        <v>42304</v>
      </c>
    </row>
    <row r="49" spans="1:27" s="19" customFormat="1" ht="15" customHeight="1" x14ac:dyDescent="0.2">
      <c r="A49" s="44" t="s">
        <v>144</v>
      </c>
      <c r="B49" s="44" t="s">
        <v>232</v>
      </c>
      <c r="C49" s="69" t="s">
        <v>102</v>
      </c>
      <c r="D49" s="61" t="s">
        <v>103</v>
      </c>
      <c r="E49" s="75" t="s">
        <v>138</v>
      </c>
      <c r="F49" s="36">
        <v>42626</v>
      </c>
      <c r="G49" s="36">
        <v>42628</v>
      </c>
      <c r="H49" s="32">
        <f t="shared" si="54"/>
        <v>3</v>
      </c>
      <c r="I49" s="39">
        <f t="shared" si="55"/>
        <v>0</v>
      </c>
      <c r="J49" s="31" t="s">
        <v>33</v>
      </c>
      <c r="K49" s="36"/>
      <c r="L49" s="36"/>
      <c r="M49" s="48"/>
      <c r="N49" s="45"/>
      <c r="O49" s="14">
        <f t="shared" si="53"/>
        <v>42220</v>
      </c>
      <c r="P49" s="26">
        <f t="shared" si="53"/>
        <v>42227</v>
      </c>
      <c r="Q49" s="26">
        <f t="shared" si="53"/>
        <v>42234</v>
      </c>
      <c r="R49" s="26">
        <f t="shared" si="53"/>
        <v>42241</v>
      </c>
      <c r="S49" s="26">
        <f t="shared" si="53"/>
        <v>42248</v>
      </c>
      <c r="T49" s="26">
        <f t="shared" si="53"/>
        <v>42255</v>
      </c>
      <c r="U49" s="26">
        <f t="shared" si="53"/>
        <v>42262</v>
      </c>
      <c r="V49" s="26">
        <f t="shared" si="53"/>
        <v>42269</v>
      </c>
      <c r="W49" s="26">
        <f t="shared" si="52"/>
        <v>42276</v>
      </c>
      <c r="X49" s="26">
        <f t="shared" si="52"/>
        <v>42283</v>
      </c>
      <c r="Y49" s="26">
        <f t="shared" si="52"/>
        <v>42290</v>
      </c>
      <c r="Z49" s="26">
        <f t="shared" si="52"/>
        <v>42297</v>
      </c>
      <c r="AA49" s="15">
        <f t="shared" si="52"/>
        <v>42304</v>
      </c>
    </row>
    <row r="50" spans="1:27" s="19" customFormat="1" ht="15" customHeight="1" x14ac:dyDescent="0.2">
      <c r="A50" s="44" t="s">
        <v>145</v>
      </c>
      <c r="B50" s="44" t="s">
        <v>233</v>
      </c>
      <c r="C50" s="69"/>
      <c r="D50" s="61" t="s">
        <v>104</v>
      </c>
      <c r="E50" s="75" t="s">
        <v>138</v>
      </c>
      <c r="F50" s="36">
        <v>42629</v>
      </c>
      <c r="G50" s="36">
        <v>42631</v>
      </c>
      <c r="H50" s="32">
        <f t="shared" si="54"/>
        <v>1</v>
      </c>
      <c r="I50" s="39">
        <f t="shared" si="55"/>
        <v>0</v>
      </c>
      <c r="J50" s="31" t="s">
        <v>33</v>
      </c>
      <c r="K50" s="36"/>
      <c r="L50" s="36"/>
      <c r="M50" s="48"/>
      <c r="N50" s="45"/>
      <c r="O50" s="14">
        <f t="shared" si="53"/>
        <v>42220</v>
      </c>
      <c r="P50" s="26">
        <f t="shared" si="53"/>
        <v>42227</v>
      </c>
      <c r="Q50" s="26">
        <f t="shared" si="53"/>
        <v>42234</v>
      </c>
      <c r="R50" s="26">
        <f t="shared" si="53"/>
        <v>42241</v>
      </c>
      <c r="S50" s="26">
        <f t="shared" si="53"/>
        <v>42248</v>
      </c>
      <c r="T50" s="26">
        <f t="shared" si="53"/>
        <v>42255</v>
      </c>
      <c r="U50" s="26">
        <f t="shared" si="53"/>
        <v>42262</v>
      </c>
      <c r="V50" s="26">
        <f t="shared" si="53"/>
        <v>42269</v>
      </c>
      <c r="W50" s="26">
        <f t="shared" si="52"/>
        <v>42276</v>
      </c>
      <c r="X50" s="26">
        <f t="shared" si="52"/>
        <v>42283</v>
      </c>
      <c r="Y50" s="26">
        <f t="shared" si="52"/>
        <v>42290</v>
      </c>
      <c r="Z50" s="26">
        <f t="shared" si="52"/>
        <v>42297</v>
      </c>
      <c r="AA50" s="15">
        <f t="shared" si="52"/>
        <v>42304</v>
      </c>
    </row>
    <row r="51" spans="1:27" s="19" customFormat="1" ht="15" customHeight="1" x14ac:dyDescent="0.2">
      <c r="A51" s="44" t="s">
        <v>146</v>
      </c>
      <c r="B51" s="44" t="s">
        <v>234</v>
      </c>
      <c r="C51" s="69"/>
      <c r="D51" s="61" t="s">
        <v>105</v>
      </c>
      <c r="E51" s="75" t="s">
        <v>138</v>
      </c>
      <c r="F51" s="36">
        <v>42632</v>
      </c>
      <c r="G51" s="36">
        <v>42632</v>
      </c>
      <c r="H51" s="32">
        <f t="shared" si="54"/>
        <v>1</v>
      </c>
      <c r="I51" s="39">
        <f t="shared" si="55"/>
        <v>0</v>
      </c>
      <c r="J51" s="31" t="s">
        <v>33</v>
      </c>
      <c r="K51" s="36"/>
      <c r="L51" s="36"/>
      <c r="M51" s="48"/>
      <c r="N51" s="45"/>
      <c r="O51" s="14">
        <f t="shared" si="53"/>
        <v>42220</v>
      </c>
      <c r="P51" s="26">
        <f t="shared" si="53"/>
        <v>42227</v>
      </c>
      <c r="Q51" s="26">
        <f t="shared" si="53"/>
        <v>42234</v>
      </c>
      <c r="R51" s="26">
        <f t="shared" si="53"/>
        <v>42241</v>
      </c>
      <c r="S51" s="26">
        <f t="shared" si="53"/>
        <v>42248</v>
      </c>
      <c r="T51" s="26">
        <f t="shared" si="53"/>
        <v>42255</v>
      </c>
      <c r="U51" s="26">
        <f t="shared" si="53"/>
        <v>42262</v>
      </c>
      <c r="V51" s="26">
        <f t="shared" si="53"/>
        <v>42269</v>
      </c>
      <c r="W51" s="26">
        <f t="shared" si="52"/>
        <v>42276</v>
      </c>
      <c r="X51" s="26">
        <f t="shared" si="52"/>
        <v>42283</v>
      </c>
      <c r="Y51" s="26">
        <f t="shared" si="52"/>
        <v>42290</v>
      </c>
      <c r="Z51" s="26">
        <f t="shared" si="52"/>
        <v>42297</v>
      </c>
      <c r="AA51" s="15">
        <f t="shared" si="52"/>
        <v>42304</v>
      </c>
    </row>
    <row r="52" spans="1:27" s="19" customFormat="1" ht="15" customHeight="1" x14ac:dyDescent="0.2">
      <c r="A52" s="44" t="s">
        <v>147</v>
      </c>
      <c r="B52" s="44" t="s">
        <v>235</v>
      </c>
      <c r="C52" s="69"/>
      <c r="D52" s="61" t="s">
        <v>106</v>
      </c>
      <c r="E52" s="75" t="s">
        <v>138</v>
      </c>
      <c r="F52" s="36">
        <v>42633</v>
      </c>
      <c r="G52" s="36">
        <v>42633</v>
      </c>
      <c r="H52" s="32">
        <f t="shared" si="54"/>
        <v>1</v>
      </c>
      <c r="I52" s="39">
        <f t="shared" ref="I52" si="56">IF(J52="준비",0,IF(J52="지연",25,IF(J52="진행",50,100)))</f>
        <v>0</v>
      </c>
      <c r="J52" s="31" t="s">
        <v>33</v>
      </c>
      <c r="K52" s="36"/>
      <c r="L52" s="36"/>
      <c r="M52" s="48"/>
      <c r="N52" s="45"/>
      <c r="O52" s="14">
        <f t="shared" si="53"/>
        <v>42220</v>
      </c>
      <c r="P52" s="26">
        <f t="shared" si="53"/>
        <v>42227</v>
      </c>
      <c r="Q52" s="26">
        <f t="shared" si="53"/>
        <v>42234</v>
      </c>
      <c r="R52" s="26">
        <f t="shared" si="53"/>
        <v>42241</v>
      </c>
      <c r="S52" s="26">
        <f t="shared" si="53"/>
        <v>42248</v>
      </c>
      <c r="T52" s="26">
        <f t="shared" si="53"/>
        <v>42255</v>
      </c>
      <c r="U52" s="26">
        <f t="shared" si="53"/>
        <v>42262</v>
      </c>
      <c r="V52" s="26">
        <f t="shared" si="53"/>
        <v>42269</v>
      </c>
      <c r="W52" s="26">
        <f t="shared" si="52"/>
        <v>42276</v>
      </c>
      <c r="X52" s="26">
        <f t="shared" si="52"/>
        <v>42283</v>
      </c>
      <c r="Y52" s="26">
        <f t="shared" si="52"/>
        <v>42290</v>
      </c>
      <c r="Z52" s="26">
        <f t="shared" si="52"/>
        <v>42297</v>
      </c>
      <c r="AA52" s="15">
        <f t="shared" si="52"/>
        <v>42304</v>
      </c>
    </row>
    <row r="53" spans="1:27" s="19" customFormat="1" ht="15" customHeight="1" x14ac:dyDescent="0.2">
      <c r="A53" s="44" t="s">
        <v>148</v>
      </c>
      <c r="B53" s="44" t="s">
        <v>236</v>
      </c>
      <c r="C53" s="65" t="s">
        <v>117</v>
      </c>
      <c r="D53" s="61" t="s">
        <v>118</v>
      </c>
      <c r="E53" s="83" t="s">
        <v>112</v>
      </c>
      <c r="F53" s="36">
        <v>42634</v>
      </c>
      <c r="G53" s="36">
        <v>42636</v>
      </c>
      <c r="H53" s="32">
        <f t="shared" si="54"/>
        <v>3</v>
      </c>
      <c r="I53" s="39">
        <f t="shared" ref="I53" si="57">IF(J53="준비",0,IF(J53="지연",25,IF(J53="진행",50,100)))</f>
        <v>0</v>
      </c>
      <c r="J53" s="31" t="s">
        <v>33</v>
      </c>
      <c r="K53" s="36"/>
      <c r="L53" s="36"/>
      <c r="M53" s="48"/>
      <c r="N53" s="45"/>
      <c r="O53" s="14">
        <f t="shared" si="53"/>
        <v>42220</v>
      </c>
      <c r="P53" s="26">
        <f t="shared" si="53"/>
        <v>42227</v>
      </c>
      <c r="Q53" s="26">
        <f t="shared" si="53"/>
        <v>42234</v>
      </c>
      <c r="R53" s="26">
        <f t="shared" si="53"/>
        <v>42241</v>
      </c>
      <c r="S53" s="26">
        <f t="shared" si="53"/>
        <v>42248</v>
      </c>
      <c r="T53" s="26">
        <f t="shared" si="53"/>
        <v>42255</v>
      </c>
      <c r="U53" s="26">
        <f t="shared" si="53"/>
        <v>42262</v>
      </c>
      <c r="V53" s="26">
        <f t="shared" si="53"/>
        <v>42269</v>
      </c>
      <c r="W53" s="26">
        <f t="shared" si="52"/>
        <v>42276</v>
      </c>
      <c r="X53" s="26">
        <f t="shared" si="52"/>
        <v>42283</v>
      </c>
      <c r="Y53" s="26">
        <f t="shared" si="52"/>
        <v>42290</v>
      </c>
      <c r="Z53" s="26">
        <f t="shared" si="52"/>
        <v>42297</v>
      </c>
      <c r="AA53" s="15">
        <f t="shared" si="52"/>
        <v>42304</v>
      </c>
    </row>
    <row r="54" spans="1:27" s="19" customFormat="1" ht="15" customHeight="1" x14ac:dyDescent="0.2">
      <c r="A54" s="44" t="s">
        <v>149</v>
      </c>
      <c r="B54" s="44" t="s">
        <v>237</v>
      </c>
      <c r="C54" s="65"/>
      <c r="D54" s="61" t="s">
        <v>120</v>
      </c>
      <c r="E54" s="83" t="s">
        <v>112</v>
      </c>
      <c r="F54" s="36">
        <v>42637</v>
      </c>
      <c r="G54" s="36">
        <v>42638</v>
      </c>
      <c r="H54" s="32">
        <v>1</v>
      </c>
      <c r="I54" s="39">
        <f t="shared" si="55"/>
        <v>0</v>
      </c>
      <c r="J54" s="31" t="s">
        <v>33</v>
      </c>
      <c r="K54" s="36"/>
      <c r="L54" s="36"/>
      <c r="M54" s="48"/>
      <c r="N54" s="45"/>
      <c r="O54" s="14">
        <f t="shared" si="53"/>
        <v>42220</v>
      </c>
      <c r="P54" s="26">
        <f t="shared" si="53"/>
        <v>42227</v>
      </c>
      <c r="Q54" s="26">
        <f t="shared" si="53"/>
        <v>42234</v>
      </c>
      <c r="R54" s="26">
        <f t="shared" si="53"/>
        <v>42241</v>
      </c>
      <c r="S54" s="26">
        <f t="shared" si="53"/>
        <v>42248</v>
      </c>
      <c r="T54" s="26">
        <f t="shared" si="53"/>
        <v>42255</v>
      </c>
      <c r="U54" s="26">
        <f t="shared" si="53"/>
        <v>42262</v>
      </c>
      <c r="V54" s="26">
        <f t="shared" si="53"/>
        <v>42269</v>
      </c>
      <c r="W54" s="26">
        <f t="shared" si="52"/>
        <v>42276</v>
      </c>
      <c r="X54" s="26">
        <f t="shared" si="52"/>
        <v>42283</v>
      </c>
      <c r="Y54" s="26">
        <f t="shared" si="52"/>
        <v>42290</v>
      </c>
      <c r="Z54" s="26">
        <f t="shared" si="52"/>
        <v>42297</v>
      </c>
      <c r="AA54" s="15">
        <f t="shared" si="52"/>
        <v>42304</v>
      </c>
    </row>
    <row r="55" spans="1:27" s="19" customFormat="1" ht="15" customHeight="1" x14ac:dyDescent="0.2">
      <c r="A55" s="44" t="s">
        <v>150</v>
      </c>
      <c r="B55" s="44" t="s">
        <v>238</v>
      </c>
      <c r="C55" s="65"/>
      <c r="D55" s="61" t="s">
        <v>119</v>
      </c>
      <c r="E55" s="83" t="s">
        <v>112</v>
      </c>
      <c r="F55" s="36">
        <v>42640</v>
      </c>
      <c r="G55" s="36">
        <v>42641</v>
      </c>
      <c r="H55" s="32">
        <f t="shared" si="54"/>
        <v>2</v>
      </c>
      <c r="I55" s="39">
        <f t="shared" si="55"/>
        <v>0</v>
      </c>
      <c r="J55" s="31" t="s">
        <v>33</v>
      </c>
      <c r="K55" s="36"/>
      <c r="L55" s="36"/>
      <c r="M55" s="48"/>
      <c r="N55" s="45"/>
      <c r="O55" s="14">
        <f t="shared" si="53"/>
        <v>42220</v>
      </c>
      <c r="P55" s="26">
        <f t="shared" si="53"/>
        <v>42227</v>
      </c>
      <c r="Q55" s="26">
        <f t="shared" si="53"/>
        <v>42234</v>
      </c>
      <c r="R55" s="26">
        <f t="shared" si="53"/>
        <v>42241</v>
      </c>
      <c r="S55" s="26">
        <f t="shared" si="53"/>
        <v>42248</v>
      </c>
      <c r="T55" s="26">
        <f t="shared" si="53"/>
        <v>42255</v>
      </c>
      <c r="U55" s="26">
        <f t="shared" si="53"/>
        <v>42262</v>
      </c>
      <c r="V55" s="26">
        <f t="shared" si="53"/>
        <v>42269</v>
      </c>
      <c r="W55" s="26">
        <f t="shared" si="52"/>
        <v>42276</v>
      </c>
      <c r="X55" s="26">
        <f t="shared" si="52"/>
        <v>42283</v>
      </c>
      <c r="Y55" s="26">
        <f t="shared" si="52"/>
        <v>42290</v>
      </c>
      <c r="Z55" s="26">
        <f t="shared" si="52"/>
        <v>42297</v>
      </c>
      <c r="AA55" s="15">
        <f t="shared" si="52"/>
        <v>42304</v>
      </c>
    </row>
    <row r="56" spans="1:27" s="19" customFormat="1" ht="15" customHeight="1" x14ac:dyDescent="0.2">
      <c r="A56" s="44" t="s">
        <v>151</v>
      </c>
      <c r="B56" s="44" t="s">
        <v>239</v>
      </c>
      <c r="C56" s="65" t="s">
        <v>122</v>
      </c>
      <c r="D56" s="66" t="s">
        <v>123</v>
      </c>
      <c r="E56" s="75" t="s">
        <v>138</v>
      </c>
      <c r="F56" s="36">
        <v>42634</v>
      </c>
      <c r="G56" s="36">
        <v>42635</v>
      </c>
      <c r="H56" s="32">
        <f t="shared" si="54"/>
        <v>2</v>
      </c>
      <c r="I56" s="39">
        <f t="shared" si="55"/>
        <v>0</v>
      </c>
      <c r="J56" s="31" t="s">
        <v>33</v>
      </c>
      <c r="K56" s="36"/>
      <c r="L56" s="36"/>
      <c r="M56" s="48"/>
      <c r="N56" s="45"/>
      <c r="O56" s="14">
        <f t="shared" si="53"/>
        <v>42220</v>
      </c>
      <c r="P56" s="26">
        <f t="shared" si="53"/>
        <v>42227</v>
      </c>
      <c r="Q56" s="26">
        <f t="shared" si="53"/>
        <v>42234</v>
      </c>
      <c r="R56" s="26">
        <f t="shared" si="53"/>
        <v>42241</v>
      </c>
      <c r="S56" s="26">
        <f t="shared" si="53"/>
        <v>42248</v>
      </c>
      <c r="T56" s="26">
        <f t="shared" si="53"/>
        <v>42255</v>
      </c>
      <c r="U56" s="26">
        <f t="shared" si="53"/>
        <v>42262</v>
      </c>
      <c r="V56" s="26">
        <f t="shared" si="53"/>
        <v>42269</v>
      </c>
      <c r="W56" s="26">
        <f t="shared" si="52"/>
        <v>42276</v>
      </c>
      <c r="X56" s="26">
        <f t="shared" si="52"/>
        <v>42283</v>
      </c>
      <c r="Y56" s="26">
        <f t="shared" si="52"/>
        <v>42290</v>
      </c>
      <c r="Z56" s="26">
        <f t="shared" si="52"/>
        <v>42297</v>
      </c>
      <c r="AA56" s="15">
        <f t="shared" si="52"/>
        <v>42304</v>
      </c>
    </row>
    <row r="57" spans="1:27" s="19" customFormat="1" ht="15" customHeight="1" x14ac:dyDescent="0.2">
      <c r="A57" s="44" t="s">
        <v>152</v>
      </c>
      <c r="B57" s="44" t="s">
        <v>240</v>
      </c>
      <c r="C57" s="65"/>
      <c r="D57" s="67" t="s">
        <v>124</v>
      </c>
      <c r="E57" s="75" t="s">
        <v>138</v>
      </c>
      <c r="F57" s="36">
        <v>42636</v>
      </c>
      <c r="G57" s="36">
        <v>42637</v>
      </c>
      <c r="H57" s="32">
        <f t="shared" si="54"/>
        <v>1</v>
      </c>
      <c r="I57" s="39">
        <f t="shared" si="55"/>
        <v>0</v>
      </c>
      <c r="J57" s="31" t="s">
        <v>33</v>
      </c>
      <c r="K57" s="36"/>
      <c r="L57" s="36"/>
      <c r="M57" s="48"/>
      <c r="N57" s="45"/>
      <c r="O57" s="14">
        <f t="shared" si="53"/>
        <v>42220</v>
      </c>
      <c r="P57" s="26">
        <f t="shared" si="53"/>
        <v>42227</v>
      </c>
      <c r="Q57" s="26">
        <f t="shared" si="53"/>
        <v>42234</v>
      </c>
      <c r="R57" s="26">
        <f t="shared" si="53"/>
        <v>42241</v>
      </c>
      <c r="S57" s="26">
        <f t="shared" si="53"/>
        <v>42248</v>
      </c>
      <c r="T57" s="26">
        <f t="shared" si="53"/>
        <v>42255</v>
      </c>
      <c r="U57" s="26">
        <f t="shared" si="53"/>
        <v>42262</v>
      </c>
      <c r="V57" s="26">
        <f t="shared" si="53"/>
        <v>42269</v>
      </c>
      <c r="W57" s="26">
        <f t="shared" si="52"/>
        <v>42276</v>
      </c>
      <c r="X57" s="26">
        <f t="shared" si="52"/>
        <v>42283</v>
      </c>
      <c r="Y57" s="26">
        <f t="shared" si="52"/>
        <v>42290</v>
      </c>
      <c r="Z57" s="26">
        <f t="shared" si="52"/>
        <v>42297</v>
      </c>
      <c r="AA57" s="15">
        <f t="shared" si="52"/>
        <v>42304</v>
      </c>
    </row>
    <row r="58" spans="1:27" ht="15" customHeight="1" x14ac:dyDescent="0.2">
      <c r="A58" s="44" t="s">
        <v>153</v>
      </c>
      <c r="B58" s="44" t="s">
        <v>241</v>
      </c>
      <c r="C58" s="65"/>
      <c r="D58" s="66" t="s">
        <v>126</v>
      </c>
      <c r="E58" s="75" t="s">
        <v>138</v>
      </c>
      <c r="F58" s="36">
        <v>42638</v>
      </c>
      <c r="G58" s="36">
        <v>42639</v>
      </c>
      <c r="H58" s="32">
        <f t="shared" si="54"/>
        <v>1</v>
      </c>
      <c r="I58" s="39">
        <f t="shared" si="55"/>
        <v>0</v>
      </c>
      <c r="J58" s="31" t="s">
        <v>33</v>
      </c>
      <c r="K58" s="36"/>
      <c r="L58" s="36"/>
      <c r="M58" s="48">
        <f t="shared" ref="M58" si="58">IF(NETWORKDAYS(K58,L58)=0,0,NETWORKDAYS(K58,L58))</f>
        <v>0</v>
      </c>
      <c r="N58" s="45">
        <f t="shared" ref="N58" si="59">IF(M58=0,0,+H58-M58)</f>
        <v>0</v>
      </c>
      <c r="O58" s="14">
        <f t="shared" si="53"/>
        <v>42220</v>
      </c>
      <c r="P58" s="26">
        <f t="shared" si="53"/>
        <v>42227</v>
      </c>
      <c r="Q58" s="26">
        <f t="shared" si="53"/>
        <v>42234</v>
      </c>
      <c r="R58" s="26">
        <f t="shared" si="53"/>
        <v>42241</v>
      </c>
      <c r="S58" s="26">
        <f t="shared" si="53"/>
        <v>42248</v>
      </c>
      <c r="T58" s="26">
        <f t="shared" si="53"/>
        <v>42255</v>
      </c>
      <c r="U58" s="26">
        <f t="shared" si="53"/>
        <v>42262</v>
      </c>
      <c r="V58" s="26">
        <f t="shared" si="53"/>
        <v>42269</v>
      </c>
      <c r="W58" s="26">
        <f t="shared" si="52"/>
        <v>42276</v>
      </c>
      <c r="X58" s="26">
        <f t="shared" si="52"/>
        <v>42283</v>
      </c>
      <c r="Y58" s="26">
        <f t="shared" si="52"/>
        <v>42290</v>
      </c>
      <c r="Z58" s="26">
        <f t="shared" si="52"/>
        <v>42297</v>
      </c>
      <c r="AA58" s="15">
        <f t="shared" si="52"/>
        <v>42304</v>
      </c>
    </row>
    <row r="59" spans="1:27" s="19" customFormat="1" ht="15" customHeight="1" x14ac:dyDescent="0.2">
      <c r="A59" s="44" t="s">
        <v>154</v>
      </c>
      <c r="B59" s="44" t="s">
        <v>242</v>
      </c>
      <c r="C59" s="68"/>
      <c r="D59" s="19" t="s">
        <v>125</v>
      </c>
      <c r="E59" s="75" t="s">
        <v>138</v>
      </c>
      <c r="F59" s="36">
        <v>42640</v>
      </c>
      <c r="G59" s="36">
        <v>42641</v>
      </c>
      <c r="H59" s="32">
        <f t="shared" si="54"/>
        <v>2</v>
      </c>
      <c r="I59" s="39">
        <f t="shared" ref="I59" si="60">IF(J59="준비",0,IF(J59="지연",25,IF(J59="진행",50,100)))</f>
        <v>0</v>
      </c>
      <c r="J59" s="31" t="s">
        <v>33</v>
      </c>
      <c r="K59" s="36"/>
      <c r="L59" s="36"/>
      <c r="M59" s="48">
        <f t="shared" ref="M59" si="61">IF(NETWORKDAYS(K59,L59)=0,0,NETWORKDAYS(K59,L59))</f>
        <v>0</v>
      </c>
      <c r="N59" s="45">
        <f t="shared" ref="N59" si="62">IF(M59=0,0,+H59-M59)</f>
        <v>0</v>
      </c>
      <c r="O59" s="14">
        <f t="shared" si="53"/>
        <v>42220</v>
      </c>
      <c r="P59" s="26">
        <f t="shared" si="53"/>
        <v>42227</v>
      </c>
      <c r="Q59" s="26">
        <f t="shared" si="53"/>
        <v>42234</v>
      </c>
      <c r="R59" s="26">
        <f t="shared" si="53"/>
        <v>42241</v>
      </c>
      <c r="S59" s="26">
        <f t="shared" si="53"/>
        <v>42248</v>
      </c>
      <c r="T59" s="26">
        <f t="shared" si="53"/>
        <v>42255</v>
      </c>
      <c r="U59" s="26">
        <f t="shared" si="53"/>
        <v>42262</v>
      </c>
      <c r="V59" s="26">
        <f t="shared" si="53"/>
        <v>42269</v>
      </c>
      <c r="W59" s="26">
        <f t="shared" si="52"/>
        <v>42276</v>
      </c>
      <c r="X59" s="26">
        <f t="shared" si="52"/>
        <v>42283</v>
      </c>
      <c r="Y59" s="26">
        <f t="shared" si="52"/>
        <v>42290</v>
      </c>
      <c r="Z59" s="26">
        <f t="shared" si="52"/>
        <v>42297</v>
      </c>
      <c r="AA59" s="15">
        <f t="shared" si="52"/>
        <v>42304</v>
      </c>
    </row>
    <row r="60" spans="1:27" s="19" customFormat="1" ht="15" customHeight="1" x14ac:dyDescent="0.2">
      <c r="A60" s="44" t="s">
        <v>155</v>
      </c>
      <c r="B60" s="44" t="s">
        <v>243</v>
      </c>
      <c r="C60" s="65" t="s">
        <v>127</v>
      </c>
      <c r="D60" s="61" t="s">
        <v>128</v>
      </c>
      <c r="E60" s="83" t="s">
        <v>112</v>
      </c>
      <c r="F60" s="36">
        <v>42642</v>
      </c>
      <c r="G60" s="36">
        <v>42644</v>
      </c>
      <c r="H60" s="32">
        <f t="shared" si="54"/>
        <v>2</v>
      </c>
      <c r="I60" s="39">
        <f t="shared" ref="I60" si="63">IF(J60="준비",0,IF(J60="지연",25,IF(J60="진행",50,100)))</f>
        <v>0</v>
      </c>
      <c r="J60" s="31" t="s">
        <v>33</v>
      </c>
      <c r="K60" s="36"/>
      <c r="L60" s="36"/>
      <c r="M60" s="48">
        <f t="shared" ref="M60" si="64">IF(NETWORKDAYS(K60,L60)=0,0,NETWORKDAYS(K60,L60))</f>
        <v>0</v>
      </c>
      <c r="N60" s="45">
        <f t="shared" ref="N60" si="65">IF(M60=0,0,+H60-M60)</f>
        <v>0</v>
      </c>
      <c r="O60" s="14">
        <f t="shared" si="53"/>
        <v>42220</v>
      </c>
      <c r="P60" s="26">
        <f t="shared" si="53"/>
        <v>42227</v>
      </c>
      <c r="Q60" s="26">
        <f t="shared" si="53"/>
        <v>42234</v>
      </c>
      <c r="R60" s="26">
        <f t="shared" si="53"/>
        <v>42241</v>
      </c>
      <c r="S60" s="26">
        <f t="shared" si="53"/>
        <v>42248</v>
      </c>
      <c r="T60" s="26">
        <f t="shared" si="53"/>
        <v>42255</v>
      </c>
      <c r="U60" s="26">
        <f t="shared" si="53"/>
        <v>42262</v>
      </c>
      <c r="V60" s="26">
        <f t="shared" si="53"/>
        <v>42269</v>
      </c>
      <c r="W60" s="26">
        <f t="shared" si="52"/>
        <v>42276</v>
      </c>
      <c r="X60" s="26">
        <f t="shared" si="52"/>
        <v>42283</v>
      </c>
      <c r="Y60" s="26">
        <f t="shared" si="52"/>
        <v>42290</v>
      </c>
      <c r="Z60" s="26">
        <f t="shared" si="52"/>
        <v>42297</v>
      </c>
      <c r="AA60" s="15">
        <f t="shared" si="52"/>
        <v>42304</v>
      </c>
    </row>
    <row r="61" spans="1:27" s="19" customFormat="1" ht="15" customHeight="1" x14ac:dyDescent="0.2">
      <c r="A61" s="44" t="s">
        <v>156</v>
      </c>
      <c r="B61" s="44" t="s">
        <v>244</v>
      </c>
      <c r="C61" s="65"/>
      <c r="D61" s="61" t="s">
        <v>130</v>
      </c>
      <c r="E61" s="83" t="s">
        <v>112</v>
      </c>
      <c r="F61" s="36">
        <v>42645</v>
      </c>
      <c r="G61" s="36">
        <v>42647</v>
      </c>
      <c r="H61" s="32">
        <f t="shared" si="54"/>
        <v>2</v>
      </c>
      <c r="I61" s="39">
        <f t="shared" ref="I61" si="66">IF(J61="준비",0,IF(J61="지연",25,IF(J61="진행",50,100)))</f>
        <v>0</v>
      </c>
      <c r="J61" s="31" t="s">
        <v>33</v>
      </c>
      <c r="K61" s="36"/>
      <c r="L61" s="36"/>
      <c r="M61" s="48">
        <f t="shared" ref="M61" si="67">IF(NETWORKDAYS(K61,L61)=0,0,NETWORKDAYS(K61,L61))</f>
        <v>0</v>
      </c>
      <c r="N61" s="45">
        <f t="shared" ref="N61" si="68">IF(M61=0,0,+H61-M61)</f>
        <v>0</v>
      </c>
      <c r="O61" s="14">
        <f t="shared" si="53"/>
        <v>42220</v>
      </c>
      <c r="P61" s="26">
        <f t="shared" si="53"/>
        <v>42227</v>
      </c>
      <c r="Q61" s="26">
        <f t="shared" si="53"/>
        <v>42234</v>
      </c>
      <c r="R61" s="26">
        <f t="shared" si="53"/>
        <v>42241</v>
      </c>
      <c r="S61" s="26">
        <f t="shared" si="53"/>
        <v>42248</v>
      </c>
      <c r="T61" s="26">
        <f t="shared" si="53"/>
        <v>42255</v>
      </c>
      <c r="U61" s="26">
        <f t="shared" si="53"/>
        <v>42262</v>
      </c>
      <c r="V61" s="26">
        <f t="shared" si="53"/>
        <v>42269</v>
      </c>
      <c r="W61" s="26">
        <f t="shared" si="52"/>
        <v>42276</v>
      </c>
      <c r="X61" s="26">
        <f t="shared" si="52"/>
        <v>42283</v>
      </c>
      <c r="Y61" s="26">
        <f t="shared" si="52"/>
        <v>42290</v>
      </c>
      <c r="Z61" s="26">
        <f t="shared" si="52"/>
        <v>42297</v>
      </c>
      <c r="AA61" s="15">
        <f t="shared" si="52"/>
        <v>42304</v>
      </c>
    </row>
    <row r="62" spans="1:27" ht="15" customHeight="1" x14ac:dyDescent="0.2">
      <c r="A62" s="44" t="s">
        <v>157</v>
      </c>
      <c r="B62" s="44" t="s">
        <v>245</v>
      </c>
      <c r="C62" s="65"/>
      <c r="D62" s="61" t="s">
        <v>129</v>
      </c>
      <c r="E62" s="83" t="s">
        <v>112</v>
      </c>
      <c r="F62" s="36">
        <v>42648</v>
      </c>
      <c r="G62" s="36">
        <v>42651</v>
      </c>
      <c r="H62" s="32">
        <f t="shared" si="54"/>
        <v>3</v>
      </c>
      <c r="I62" s="39">
        <f t="shared" si="55"/>
        <v>0</v>
      </c>
      <c r="J62" s="31" t="s">
        <v>33</v>
      </c>
      <c r="K62" s="36"/>
      <c r="L62" s="36"/>
      <c r="M62" s="48">
        <f t="shared" ref="M62" si="69">IF(NETWORKDAYS(K62,L62)=0,0,NETWORKDAYS(K62,L62))</f>
        <v>0</v>
      </c>
      <c r="N62" s="45">
        <f t="shared" ref="N62" si="70">IF(M62=0,0,+H62-M62)</f>
        <v>0</v>
      </c>
      <c r="O62" s="14">
        <f t="shared" si="53"/>
        <v>42220</v>
      </c>
      <c r="P62" s="26">
        <f t="shared" si="53"/>
        <v>42227</v>
      </c>
      <c r="Q62" s="26">
        <f t="shared" si="53"/>
        <v>42234</v>
      </c>
      <c r="R62" s="26">
        <f t="shared" si="53"/>
        <v>42241</v>
      </c>
      <c r="S62" s="26">
        <f t="shared" si="53"/>
        <v>42248</v>
      </c>
      <c r="T62" s="26">
        <f t="shared" si="53"/>
        <v>42255</v>
      </c>
      <c r="U62" s="26">
        <f t="shared" si="53"/>
        <v>42262</v>
      </c>
      <c r="V62" s="26">
        <f t="shared" si="53"/>
        <v>42269</v>
      </c>
      <c r="W62" s="26">
        <f t="shared" si="53"/>
        <v>42276</v>
      </c>
      <c r="X62" s="26">
        <f t="shared" si="53"/>
        <v>42283</v>
      </c>
      <c r="Y62" s="26">
        <f t="shared" si="53"/>
        <v>42290</v>
      </c>
      <c r="Z62" s="26">
        <f t="shared" si="53"/>
        <v>42297</v>
      </c>
      <c r="AA62" s="15">
        <f t="shared" si="53"/>
        <v>42304</v>
      </c>
    </row>
    <row r="63" spans="1:27" ht="15" customHeight="1" x14ac:dyDescent="0.2">
      <c r="A63" s="27">
        <v>1.7</v>
      </c>
      <c r="B63" s="57">
        <f>H63/H5</f>
        <v>0.33333333333333331</v>
      </c>
      <c r="C63" s="89" t="s">
        <v>177</v>
      </c>
      <c r="D63" s="90"/>
      <c r="E63" s="73"/>
      <c r="F63" s="29">
        <v>42606</v>
      </c>
      <c r="G63" s="29">
        <v>42633</v>
      </c>
      <c r="H63" s="41">
        <f t="shared" si="54"/>
        <v>20</v>
      </c>
      <c r="I63" s="30">
        <f t="shared" si="55"/>
        <v>0</v>
      </c>
      <c r="J63" s="31" t="s">
        <v>33</v>
      </c>
      <c r="K63" s="40">
        <f>MIN(K64:K77)</f>
        <v>0</v>
      </c>
      <c r="L63" s="40">
        <f>MAX(L64:L77)</f>
        <v>0</v>
      </c>
      <c r="M63" s="50">
        <f t="shared" si="49"/>
        <v>0</v>
      </c>
      <c r="N63" s="55">
        <f>IF(M63=0,0,+H76-M63)</f>
        <v>0</v>
      </c>
      <c r="O63" s="14">
        <f t="shared" ref="O63:V77" si="71">O$4</f>
        <v>42220</v>
      </c>
      <c r="P63" s="26">
        <f t="shared" si="71"/>
        <v>42227</v>
      </c>
      <c r="Q63" s="26">
        <f t="shared" si="71"/>
        <v>42234</v>
      </c>
      <c r="R63" s="26">
        <f t="shared" si="71"/>
        <v>42241</v>
      </c>
      <c r="S63" s="26">
        <f t="shared" si="71"/>
        <v>42248</v>
      </c>
      <c r="T63" s="26">
        <f t="shared" si="71"/>
        <v>42255</v>
      </c>
      <c r="U63" s="26">
        <f t="shared" si="71"/>
        <v>42262</v>
      </c>
      <c r="V63" s="26">
        <f t="shared" si="71"/>
        <v>42269</v>
      </c>
      <c r="W63" s="26">
        <f t="shared" ref="W63:AA63" si="72">W$4</f>
        <v>42276</v>
      </c>
      <c r="X63" s="26">
        <f t="shared" si="72"/>
        <v>42283</v>
      </c>
      <c r="Y63" s="26">
        <f t="shared" si="72"/>
        <v>42290</v>
      </c>
      <c r="Z63" s="26">
        <f t="shared" si="72"/>
        <v>42297</v>
      </c>
      <c r="AA63" s="15">
        <f t="shared" si="72"/>
        <v>42304</v>
      </c>
    </row>
    <row r="64" spans="1:27" ht="15.75" customHeight="1" x14ac:dyDescent="0.2">
      <c r="A64" s="44" t="s">
        <v>168</v>
      </c>
      <c r="B64" s="44" t="s">
        <v>246</v>
      </c>
      <c r="C64" s="91" t="s">
        <v>161</v>
      </c>
      <c r="D64" s="92"/>
      <c r="E64" s="76" t="s">
        <v>107</v>
      </c>
      <c r="F64" s="36">
        <v>42606</v>
      </c>
      <c r="G64" s="36">
        <v>42613</v>
      </c>
      <c r="H64" s="42">
        <f t="shared" si="54"/>
        <v>6</v>
      </c>
      <c r="I64" s="39">
        <f t="shared" si="55"/>
        <v>0</v>
      </c>
      <c r="J64" s="31" t="s">
        <v>33</v>
      </c>
      <c r="K64" s="36"/>
      <c r="L64" s="36"/>
      <c r="M64" s="48">
        <f t="shared" ref="M64" si="73">IF(NETWORKDAYS(K64,L64)=0,0,NETWORKDAYS(K64,L64))</f>
        <v>0</v>
      </c>
      <c r="N64" s="45">
        <f>IF(M64=0,0,+H77-M64)</f>
        <v>0</v>
      </c>
      <c r="O64" s="14">
        <f t="shared" si="71"/>
        <v>42220</v>
      </c>
      <c r="P64" s="26">
        <f t="shared" si="71"/>
        <v>42227</v>
      </c>
      <c r="Q64" s="26">
        <f t="shared" si="71"/>
        <v>42234</v>
      </c>
      <c r="R64" s="26">
        <f t="shared" si="71"/>
        <v>42241</v>
      </c>
      <c r="S64" s="26">
        <f t="shared" si="71"/>
        <v>42248</v>
      </c>
      <c r="T64" s="26">
        <f t="shared" si="71"/>
        <v>42255</v>
      </c>
      <c r="U64" s="26">
        <f t="shared" si="71"/>
        <v>42262</v>
      </c>
      <c r="V64" s="26">
        <f t="shared" si="71"/>
        <v>42269</v>
      </c>
      <c r="W64" s="26">
        <f t="shared" ref="W64:AA81" si="74">W$4</f>
        <v>42276</v>
      </c>
      <c r="X64" s="26">
        <f t="shared" si="74"/>
        <v>42283</v>
      </c>
      <c r="Y64" s="26">
        <f t="shared" si="74"/>
        <v>42290</v>
      </c>
      <c r="Z64" s="26">
        <f t="shared" si="74"/>
        <v>42297</v>
      </c>
      <c r="AA64" s="15">
        <f t="shared" si="74"/>
        <v>42304</v>
      </c>
    </row>
    <row r="65" spans="1:27" ht="15.75" customHeight="1" x14ac:dyDescent="0.2">
      <c r="A65" s="44" t="s">
        <v>169</v>
      </c>
      <c r="B65" s="44" t="s">
        <v>247</v>
      </c>
      <c r="C65" s="99" t="s">
        <v>162</v>
      </c>
      <c r="D65" s="100"/>
      <c r="E65" s="76" t="s">
        <v>107</v>
      </c>
      <c r="F65" s="36">
        <v>42614</v>
      </c>
      <c r="G65" s="36">
        <v>42614</v>
      </c>
      <c r="H65" s="42">
        <f t="shared" si="54"/>
        <v>1</v>
      </c>
      <c r="I65" s="39">
        <f t="shared" si="55"/>
        <v>0</v>
      </c>
      <c r="J65" s="31" t="s">
        <v>33</v>
      </c>
      <c r="K65" s="36"/>
      <c r="L65" s="36"/>
      <c r="M65" s="48">
        <f t="shared" ref="M65" si="75">IF(NETWORKDAYS(K65,L65)=0,0,NETWORKDAYS(K65,L65))</f>
        <v>0</v>
      </c>
      <c r="N65" s="45">
        <f>IF(M65=0,0,+H78-M65)</f>
        <v>0</v>
      </c>
      <c r="O65" s="14">
        <f t="shared" si="71"/>
        <v>42220</v>
      </c>
      <c r="P65" s="26">
        <f t="shared" si="71"/>
        <v>42227</v>
      </c>
      <c r="Q65" s="26">
        <f t="shared" si="71"/>
        <v>42234</v>
      </c>
      <c r="R65" s="26">
        <f t="shared" si="71"/>
        <v>42241</v>
      </c>
      <c r="S65" s="26">
        <f t="shared" si="71"/>
        <v>42248</v>
      </c>
      <c r="T65" s="26">
        <f t="shared" si="71"/>
        <v>42255</v>
      </c>
      <c r="U65" s="26">
        <f t="shared" si="71"/>
        <v>42262</v>
      </c>
      <c r="V65" s="26">
        <f t="shared" si="71"/>
        <v>42269</v>
      </c>
      <c r="W65" s="26">
        <f t="shared" si="74"/>
        <v>42276</v>
      </c>
      <c r="X65" s="26">
        <f t="shared" si="74"/>
        <v>42283</v>
      </c>
      <c r="Y65" s="26">
        <f t="shared" si="74"/>
        <v>42290</v>
      </c>
      <c r="Z65" s="26">
        <f t="shared" si="74"/>
        <v>42297</v>
      </c>
      <c r="AA65" s="15">
        <f t="shared" si="74"/>
        <v>42304</v>
      </c>
    </row>
    <row r="66" spans="1:27" s="19" customFormat="1" ht="15.75" customHeight="1" x14ac:dyDescent="0.2">
      <c r="A66" s="44" t="s">
        <v>170</v>
      </c>
      <c r="B66" s="44" t="s">
        <v>248</v>
      </c>
      <c r="C66" s="85" t="s">
        <v>163</v>
      </c>
      <c r="D66" s="86"/>
      <c r="E66" s="76" t="s">
        <v>107</v>
      </c>
      <c r="F66" s="36">
        <v>42615</v>
      </c>
      <c r="G66" s="36">
        <v>42623</v>
      </c>
      <c r="H66" s="42">
        <f t="shared" si="54"/>
        <v>6</v>
      </c>
      <c r="I66" s="39">
        <f t="shared" si="55"/>
        <v>0</v>
      </c>
      <c r="J66" s="31" t="s">
        <v>33</v>
      </c>
      <c r="K66" s="36"/>
      <c r="L66" s="36"/>
      <c r="M66" s="48"/>
      <c r="N66" s="45"/>
      <c r="O66" s="14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15"/>
    </row>
    <row r="67" spans="1:27" s="19" customFormat="1" ht="15.75" customHeight="1" x14ac:dyDescent="0.2">
      <c r="A67" s="44" t="s">
        <v>171</v>
      </c>
      <c r="B67" s="44" t="s">
        <v>249</v>
      </c>
      <c r="C67" s="85" t="s">
        <v>165</v>
      </c>
      <c r="D67" s="86"/>
      <c r="E67" s="76" t="s">
        <v>107</v>
      </c>
      <c r="F67" s="36">
        <v>42624</v>
      </c>
      <c r="G67" s="36">
        <v>42628</v>
      </c>
      <c r="H67" s="42">
        <f t="shared" si="54"/>
        <v>4</v>
      </c>
      <c r="I67" s="39">
        <f t="shared" si="55"/>
        <v>0</v>
      </c>
      <c r="J67" s="31" t="s">
        <v>33</v>
      </c>
      <c r="K67" s="36"/>
      <c r="L67" s="36"/>
      <c r="M67" s="48"/>
      <c r="N67" s="45"/>
      <c r="O67" s="14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15"/>
    </row>
    <row r="68" spans="1:27" s="19" customFormat="1" ht="15.75" customHeight="1" x14ac:dyDescent="0.2">
      <c r="A68" s="44" t="s">
        <v>172</v>
      </c>
      <c r="B68" s="44" t="s">
        <v>250</v>
      </c>
      <c r="C68" s="85" t="s">
        <v>164</v>
      </c>
      <c r="D68" s="86"/>
      <c r="E68" s="76" t="s">
        <v>107</v>
      </c>
      <c r="F68" s="36">
        <v>42629</v>
      </c>
      <c r="G68" s="36">
        <v>42633</v>
      </c>
      <c r="H68" s="42">
        <f t="shared" si="54"/>
        <v>3</v>
      </c>
      <c r="I68" s="39">
        <f t="shared" si="55"/>
        <v>0</v>
      </c>
      <c r="J68" s="31" t="s">
        <v>33</v>
      </c>
      <c r="K68" s="36"/>
      <c r="L68" s="36"/>
      <c r="M68" s="48"/>
      <c r="N68" s="45"/>
      <c r="O68" s="14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15"/>
    </row>
    <row r="69" spans="1:27" s="19" customFormat="1" ht="15.75" customHeight="1" x14ac:dyDescent="0.2">
      <c r="A69" s="44" t="s">
        <v>173</v>
      </c>
      <c r="B69" s="44" t="s">
        <v>251</v>
      </c>
      <c r="C69" s="85" t="s">
        <v>167</v>
      </c>
      <c r="D69" s="86"/>
      <c r="E69" s="77" t="s">
        <v>176</v>
      </c>
      <c r="F69" s="36">
        <v>42642</v>
      </c>
      <c r="G69" s="36">
        <v>42651</v>
      </c>
      <c r="H69" s="42">
        <f t="shared" si="54"/>
        <v>7</v>
      </c>
      <c r="I69" s="39">
        <f t="shared" si="55"/>
        <v>0</v>
      </c>
      <c r="J69" s="31" t="s">
        <v>33</v>
      </c>
      <c r="K69" s="36"/>
      <c r="L69" s="36"/>
      <c r="M69" s="48"/>
      <c r="N69" s="45"/>
      <c r="O69" s="14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15"/>
    </row>
    <row r="70" spans="1:27" s="19" customFormat="1" ht="16.5" customHeight="1" x14ac:dyDescent="0.2">
      <c r="A70" s="27">
        <v>1.8</v>
      </c>
      <c r="B70" s="57">
        <f>H70/H5</f>
        <v>8.3333333333333329E-2</v>
      </c>
      <c r="C70" s="89" t="s">
        <v>178</v>
      </c>
      <c r="D70" s="90"/>
      <c r="E70" s="73"/>
      <c r="F70" s="29">
        <v>42652</v>
      </c>
      <c r="G70" s="29">
        <v>42659</v>
      </c>
      <c r="H70" s="41">
        <f t="shared" ref="H70:H74" si="76">IF(NETWORKDAYS(F70,G70)=0,"",NETWORKDAYS(F70,G70))</f>
        <v>5</v>
      </c>
      <c r="I70" s="30">
        <f t="shared" ref="I70:I75" si="77">IF(J70="준비",0,IF(J70="지연",25,IF(J70="진행",50,100)))</f>
        <v>0</v>
      </c>
      <c r="J70" s="31" t="s">
        <v>33</v>
      </c>
      <c r="K70" s="36"/>
      <c r="L70" s="36"/>
      <c r="M70" s="48">
        <f t="shared" ref="M70:M72" si="78">IF(NETWORKDAYS(K70,L70)=0,0,NETWORKDAYS(K70,L70))</f>
        <v>0</v>
      </c>
      <c r="N70" s="45">
        <f>IF(M70=0,0,+H74-M70)</f>
        <v>0</v>
      </c>
      <c r="O70" s="14">
        <f t="shared" si="71"/>
        <v>42220</v>
      </c>
      <c r="P70" s="26">
        <f t="shared" si="71"/>
        <v>42227</v>
      </c>
      <c r="Q70" s="26">
        <f t="shared" si="71"/>
        <v>42234</v>
      </c>
      <c r="R70" s="26">
        <f t="shared" si="71"/>
        <v>42241</v>
      </c>
      <c r="S70" s="26">
        <f t="shared" si="71"/>
        <v>42248</v>
      </c>
      <c r="T70" s="26">
        <f t="shared" si="71"/>
        <v>42255</v>
      </c>
      <c r="U70" s="26">
        <f t="shared" si="71"/>
        <v>42262</v>
      </c>
      <c r="V70" s="26">
        <f t="shared" si="71"/>
        <v>42269</v>
      </c>
      <c r="W70" s="26">
        <f t="shared" si="74"/>
        <v>42276</v>
      </c>
      <c r="X70" s="26">
        <f t="shared" si="74"/>
        <v>42283</v>
      </c>
      <c r="Y70" s="26">
        <f t="shared" si="74"/>
        <v>42290</v>
      </c>
      <c r="Z70" s="26">
        <f t="shared" si="74"/>
        <v>42297</v>
      </c>
      <c r="AA70" s="15">
        <f t="shared" si="74"/>
        <v>42304</v>
      </c>
    </row>
    <row r="71" spans="1:27" s="19" customFormat="1" ht="15" customHeight="1" x14ac:dyDescent="0.2">
      <c r="A71" s="44" t="s">
        <v>179</v>
      </c>
      <c r="B71" s="44" t="s">
        <v>252</v>
      </c>
      <c r="C71" s="91" t="s">
        <v>184</v>
      </c>
      <c r="D71" s="92"/>
      <c r="E71" s="84" t="s">
        <v>192</v>
      </c>
      <c r="F71" s="36">
        <v>42652</v>
      </c>
      <c r="G71" s="36">
        <v>42659</v>
      </c>
      <c r="H71" s="42">
        <f t="shared" si="76"/>
        <v>5</v>
      </c>
      <c r="I71" s="39">
        <f t="shared" si="77"/>
        <v>0</v>
      </c>
      <c r="J71" s="31" t="s">
        <v>33</v>
      </c>
      <c r="K71" s="36"/>
      <c r="L71" s="36"/>
      <c r="M71" s="48">
        <f t="shared" si="78"/>
        <v>0</v>
      </c>
      <c r="N71" s="45">
        <f>IF(M71=0,0,+H75-M71)</f>
        <v>0</v>
      </c>
      <c r="O71" s="14">
        <f t="shared" si="71"/>
        <v>42220</v>
      </c>
      <c r="P71" s="26">
        <f t="shared" si="71"/>
        <v>42227</v>
      </c>
      <c r="Q71" s="26">
        <f t="shared" si="71"/>
        <v>42234</v>
      </c>
      <c r="R71" s="26">
        <f t="shared" si="71"/>
        <v>42241</v>
      </c>
      <c r="S71" s="26">
        <f t="shared" si="71"/>
        <v>42248</v>
      </c>
      <c r="T71" s="26">
        <f t="shared" si="71"/>
        <v>42255</v>
      </c>
      <c r="U71" s="26">
        <f t="shared" si="71"/>
        <v>42262</v>
      </c>
      <c r="V71" s="26">
        <f t="shared" si="71"/>
        <v>42269</v>
      </c>
      <c r="W71" s="26">
        <f t="shared" si="74"/>
        <v>42276</v>
      </c>
      <c r="X71" s="26">
        <f t="shared" si="74"/>
        <v>42283</v>
      </c>
      <c r="Y71" s="26">
        <f t="shared" si="74"/>
        <v>42290</v>
      </c>
      <c r="Z71" s="26">
        <f t="shared" si="74"/>
        <v>42297</v>
      </c>
      <c r="AA71" s="15">
        <f t="shared" si="74"/>
        <v>42304</v>
      </c>
    </row>
    <row r="72" spans="1:27" s="8" customFormat="1" ht="15" customHeight="1" x14ac:dyDescent="0.2">
      <c r="A72" s="44" t="s">
        <v>180</v>
      </c>
      <c r="B72" s="44" t="s">
        <v>253</v>
      </c>
      <c r="C72" s="99" t="s">
        <v>186</v>
      </c>
      <c r="D72" s="100"/>
      <c r="E72" s="82" t="s">
        <v>187</v>
      </c>
      <c r="F72" s="36">
        <v>42652</v>
      </c>
      <c r="G72" s="36">
        <v>42659</v>
      </c>
      <c r="H72" s="42">
        <f t="shared" si="76"/>
        <v>5</v>
      </c>
      <c r="I72" s="39">
        <f t="shared" si="77"/>
        <v>0</v>
      </c>
      <c r="J72" s="31" t="s">
        <v>33</v>
      </c>
      <c r="K72" s="40">
        <f>MIN(K73:K74)</f>
        <v>0</v>
      </c>
      <c r="L72" s="40">
        <f>MAX(L73:L74)</f>
        <v>0</v>
      </c>
      <c r="M72" s="50">
        <f t="shared" si="78"/>
        <v>0</v>
      </c>
      <c r="N72" s="55">
        <f>IF(M72=0,0,+H76-M72)</f>
        <v>0</v>
      </c>
      <c r="O72" s="14">
        <f t="shared" si="71"/>
        <v>42220</v>
      </c>
      <c r="P72" s="26">
        <f t="shared" si="71"/>
        <v>42227</v>
      </c>
      <c r="Q72" s="26">
        <f t="shared" si="71"/>
        <v>42234</v>
      </c>
      <c r="R72" s="26">
        <f t="shared" si="71"/>
        <v>42241</v>
      </c>
      <c r="S72" s="26">
        <f t="shared" si="71"/>
        <v>42248</v>
      </c>
      <c r="T72" s="26">
        <f t="shared" si="71"/>
        <v>42255</v>
      </c>
      <c r="U72" s="26">
        <f t="shared" si="71"/>
        <v>42262</v>
      </c>
      <c r="V72" s="26">
        <f t="shared" si="71"/>
        <v>42269</v>
      </c>
      <c r="W72" s="26">
        <f t="shared" si="74"/>
        <v>42276</v>
      </c>
      <c r="X72" s="26">
        <f t="shared" si="74"/>
        <v>42283</v>
      </c>
      <c r="Y72" s="26">
        <f t="shared" si="74"/>
        <v>42290</v>
      </c>
      <c r="Z72" s="26">
        <f t="shared" si="74"/>
        <v>42297</v>
      </c>
      <c r="AA72" s="15">
        <f t="shared" si="74"/>
        <v>42304</v>
      </c>
    </row>
    <row r="73" spans="1:27" s="19" customFormat="1" ht="15" customHeight="1" x14ac:dyDescent="0.2">
      <c r="A73" s="44" t="s">
        <v>181</v>
      </c>
      <c r="B73" s="44" t="s">
        <v>254</v>
      </c>
      <c r="C73" s="93" t="s">
        <v>190</v>
      </c>
      <c r="D73" s="94"/>
      <c r="E73" s="79" t="s">
        <v>193</v>
      </c>
      <c r="F73" s="36">
        <v>42652</v>
      </c>
      <c r="G73" s="36">
        <v>42659</v>
      </c>
      <c r="H73" s="42">
        <f t="shared" si="76"/>
        <v>5</v>
      </c>
      <c r="I73" s="39">
        <f t="shared" si="77"/>
        <v>0</v>
      </c>
      <c r="J73" s="31" t="s">
        <v>33</v>
      </c>
      <c r="K73" s="36"/>
      <c r="L73" s="36"/>
      <c r="M73" s="48">
        <f>IF(NETWORKDAYS(K73,L73)=0,0,NETWORKDAYS(K73,L73))</f>
        <v>0</v>
      </c>
      <c r="N73" s="45"/>
      <c r="O73" s="14">
        <f t="shared" si="71"/>
        <v>42220</v>
      </c>
      <c r="P73" s="26">
        <f t="shared" si="71"/>
        <v>42227</v>
      </c>
      <c r="Q73" s="26">
        <f t="shared" si="71"/>
        <v>42234</v>
      </c>
      <c r="R73" s="26">
        <f t="shared" si="71"/>
        <v>42241</v>
      </c>
      <c r="S73" s="26">
        <f t="shared" si="71"/>
        <v>42248</v>
      </c>
      <c r="T73" s="26">
        <f t="shared" si="71"/>
        <v>42255</v>
      </c>
      <c r="U73" s="26">
        <f t="shared" si="71"/>
        <v>42262</v>
      </c>
      <c r="V73" s="26">
        <f t="shared" si="71"/>
        <v>42269</v>
      </c>
      <c r="W73" s="26">
        <f t="shared" si="74"/>
        <v>42276</v>
      </c>
      <c r="X73" s="26">
        <f t="shared" si="74"/>
        <v>42283</v>
      </c>
      <c r="Y73" s="26">
        <f t="shared" si="74"/>
        <v>42290</v>
      </c>
      <c r="Z73" s="26">
        <f t="shared" si="74"/>
        <v>42297</v>
      </c>
      <c r="AA73" s="15">
        <f t="shared" si="74"/>
        <v>42304</v>
      </c>
    </row>
    <row r="74" spans="1:27" s="19" customFormat="1" ht="15" customHeight="1" x14ac:dyDescent="0.2">
      <c r="A74" s="44" t="s">
        <v>182</v>
      </c>
      <c r="B74" s="44" t="s">
        <v>255</v>
      </c>
      <c r="C74" s="95" t="s">
        <v>189</v>
      </c>
      <c r="D74" s="96"/>
      <c r="E74" s="78" t="s">
        <v>188</v>
      </c>
      <c r="F74" s="36">
        <v>42652</v>
      </c>
      <c r="G74" s="36">
        <v>42659</v>
      </c>
      <c r="H74" s="42">
        <f t="shared" si="76"/>
        <v>5</v>
      </c>
      <c r="I74" s="39">
        <f t="shared" si="77"/>
        <v>0</v>
      </c>
      <c r="J74" s="31" t="s">
        <v>33</v>
      </c>
      <c r="K74" s="38"/>
      <c r="L74" s="38"/>
      <c r="M74" s="51">
        <f>IF(NETWORKDAYS(K74,L74)=0,0,NETWORKDAYS(K74,L74))</f>
        <v>0</v>
      </c>
      <c r="N74" s="46">
        <f>IF(M74=0,0,+H78-M74)</f>
        <v>0</v>
      </c>
      <c r="O74" s="16">
        <f t="shared" si="71"/>
        <v>42220</v>
      </c>
      <c r="P74" s="17">
        <f t="shared" si="71"/>
        <v>42227</v>
      </c>
      <c r="Q74" s="17">
        <f t="shared" si="71"/>
        <v>42234</v>
      </c>
      <c r="R74" s="17">
        <f t="shared" si="71"/>
        <v>42241</v>
      </c>
      <c r="S74" s="17">
        <f t="shared" si="71"/>
        <v>42248</v>
      </c>
      <c r="T74" s="17">
        <f t="shared" si="71"/>
        <v>42255</v>
      </c>
      <c r="U74" s="17">
        <f t="shared" si="71"/>
        <v>42262</v>
      </c>
      <c r="V74" s="17">
        <f t="shared" si="71"/>
        <v>42269</v>
      </c>
      <c r="W74" s="17">
        <f t="shared" si="74"/>
        <v>42276</v>
      </c>
      <c r="X74" s="17">
        <f t="shared" si="74"/>
        <v>42283</v>
      </c>
      <c r="Y74" s="17">
        <f t="shared" si="74"/>
        <v>42290</v>
      </c>
      <c r="Z74" s="17">
        <f t="shared" si="74"/>
        <v>42297</v>
      </c>
      <c r="AA74" s="18">
        <f t="shared" si="74"/>
        <v>42304</v>
      </c>
    </row>
    <row r="75" spans="1:27" s="19" customFormat="1" ht="15" customHeight="1" x14ac:dyDescent="0.2">
      <c r="A75" s="44" t="s">
        <v>183</v>
      </c>
      <c r="B75" s="44" t="s">
        <v>256</v>
      </c>
      <c r="C75" s="95" t="s">
        <v>185</v>
      </c>
      <c r="D75" s="96"/>
      <c r="E75" s="80" t="s">
        <v>191</v>
      </c>
      <c r="F75" s="36">
        <v>42652</v>
      </c>
      <c r="G75" s="36">
        <v>42659</v>
      </c>
      <c r="H75" s="42">
        <v>5</v>
      </c>
      <c r="I75" s="39">
        <f t="shared" si="77"/>
        <v>0</v>
      </c>
      <c r="J75" s="31" t="s">
        <v>33</v>
      </c>
      <c r="K75" s="38"/>
      <c r="L75" s="38"/>
      <c r="M75" s="51">
        <f>IF(NETWORKDAYS(K75,L75)=0,0,NETWORKDAYS(K75,L75))</f>
        <v>0</v>
      </c>
      <c r="N75" s="46">
        <f>IF(M75=0,0,+H79-M75)</f>
        <v>0</v>
      </c>
      <c r="O75" s="16">
        <f t="shared" si="71"/>
        <v>42220</v>
      </c>
      <c r="P75" s="17">
        <f t="shared" si="71"/>
        <v>42227</v>
      </c>
      <c r="Q75" s="17">
        <f t="shared" si="71"/>
        <v>42234</v>
      </c>
      <c r="R75" s="17">
        <f t="shared" si="71"/>
        <v>42241</v>
      </c>
      <c r="S75" s="17">
        <f t="shared" si="71"/>
        <v>42248</v>
      </c>
      <c r="T75" s="17">
        <f t="shared" si="71"/>
        <v>42255</v>
      </c>
      <c r="U75" s="17">
        <f t="shared" si="71"/>
        <v>42262</v>
      </c>
      <c r="V75" s="17">
        <f t="shared" si="71"/>
        <v>42269</v>
      </c>
      <c r="W75" s="17">
        <f t="shared" si="74"/>
        <v>42276</v>
      </c>
      <c r="X75" s="17">
        <f t="shared" si="74"/>
        <v>42283</v>
      </c>
      <c r="Y75" s="17">
        <f t="shared" si="74"/>
        <v>42290</v>
      </c>
      <c r="Z75" s="17">
        <f t="shared" si="74"/>
        <v>42297</v>
      </c>
      <c r="AA75" s="18">
        <f t="shared" si="74"/>
        <v>42304</v>
      </c>
    </row>
    <row r="76" spans="1:27" ht="16.5" customHeight="1" x14ac:dyDescent="0.2">
      <c r="A76" s="27">
        <v>2.1</v>
      </c>
      <c r="B76" s="57">
        <f>H76/H5</f>
        <v>8.3333333333333329E-2</v>
      </c>
      <c r="C76" s="89" t="s">
        <v>13</v>
      </c>
      <c r="D76" s="90"/>
      <c r="E76" s="73"/>
      <c r="F76" s="29">
        <v>42660</v>
      </c>
      <c r="G76" s="29">
        <v>42665</v>
      </c>
      <c r="H76" s="41">
        <f t="shared" ref="H76:H82" si="79">IF(NETWORKDAYS(F76,G76)=0,"",NETWORKDAYS(F76,G76))</f>
        <v>5</v>
      </c>
      <c r="I76" s="30">
        <f t="shared" si="48"/>
        <v>0</v>
      </c>
      <c r="J76" s="31" t="s">
        <v>33</v>
      </c>
      <c r="K76" s="36"/>
      <c r="L76" s="36"/>
      <c r="M76" s="48">
        <f t="shared" si="49"/>
        <v>0</v>
      </c>
      <c r="N76" s="45">
        <f>IF(M76=0,0,+H80-M76)</f>
        <v>0</v>
      </c>
      <c r="O76" s="14">
        <f t="shared" si="71"/>
        <v>42220</v>
      </c>
      <c r="P76" s="26">
        <f t="shared" si="71"/>
        <v>42227</v>
      </c>
      <c r="Q76" s="26">
        <f t="shared" si="71"/>
        <v>42234</v>
      </c>
      <c r="R76" s="26">
        <f t="shared" si="71"/>
        <v>42241</v>
      </c>
      <c r="S76" s="26">
        <f t="shared" si="71"/>
        <v>42248</v>
      </c>
      <c r="T76" s="26">
        <f t="shared" si="71"/>
        <v>42255</v>
      </c>
      <c r="U76" s="26">
        <f t="shared" si="71"/>
        <v>42262</v>
      </c>
      <c r="V76" s="26">
        <f t="shared" si="71"/>
        <v>42269</v>
      </c>
      <c r="W76" s="26">
        <f t="shared" si="74"/>
        <v>42276</v>
      </c>
      <c r="X76" s="26">
        <f t="shared" si="74"/>
        <v>42283</v>
      </c>
      <c r="Y76" s="26">
        <f t="shared" si="74"/>
        <v>42290</v>
      </c>
      <c r="Z76" s="26">
        <f t="shared" si="74"/>
        <v>42297</v>
      </c>
      <c r="AA76" s="15">
        <f t="shared" si="74"/>
        <v>42304</v>
      </c>
    </row>
    <row r="77" spans="1:27" ht="15" customHeight="1" x14ac:dyDescent="0.2">
      <c r="A77" s="44" t="s">
        <v>20</v>
      </c>
      <c r="B77" s="44" t="s">
        <v>257</v>
      </c>
      <c r="C77" s="91" t="s">
        <v>42</v>
      </c>
      <c r="D77" s="92"/>
      <c r="E77" s="56" t="s">
        <v>38</v>
      </c>
      <c r="F77" s="36">
        <v>42660</v>
      </c>
      <c r="G77" s="36">
        <v>42662</v>
      </c>
      <c r="H77" s="42">
        <f t="shared" ref="H77" si="80">IF(NETWORKDAYS(F77,G77)=0,"",NETWORKDAYS(F77,G77))</f>
        <v>3</v>
      </c>
      <c r="I77" s="39">
        <f t="shared" ref="I77" si="81">IF(J77="준비",0,IF(J77="지연",25,IF(J77="진행",50,100)))</f>
        <v>0</v>
      </c>
      <c r="J77" s="31" t="s">
        <v>33</v>
      </c>
      <c r="K77" s="36"/>
      <c r="L77" s="36"/>
      <c r="M77" s="48">
        <f t="shared" si="49"/>
        <v>0</v>
      </c>
      <c r="N77" s="45">
        <f>IF(M77=0,0,+H81-M77)</f>
        <v>0</v>
      </c>
      <c r="O77" s="14">
        <f t="shared" si="71"/>
        <v>42220</v>
      </c>
      <c r="P77" s="26">
        <f t="shared" si="71"/>
        <v>42227</v>
      </c>
      <c r="Q77" s="26">
        <f t="shared" si="71"/>
        <v>42234</v>
      </c>
      <c r="R77" s="26">
        <f t="shared" si="71"/>
        <v>42241</v>
      </c>
      <c r="S77" s="26">
        <f t="shared" si="71"/>
        <v>42248</v>
      </c>
      <c r="T77" s="26">
        <f t="shared" si="71"/>
        <v>42255</v>
      </c>
      <c r="U77" s="26">
        <f t="shared" si="71"/>
        <v>42262</v>
      </c>
      <c r="V77" s="26">
        <f t="shared" si="71"/>
        <v>42269</v>
      </c>
      <c r="W77" s="26">
        <f t="shared" si="74"/>
        <v>42276</v>
      </c>
      <c r="X77" s="26">
        <f t="shared" si="74"/>
        <v>42283</v>
      </c>
      <c r="Y77" s="26">
        <f t="shared" si="74"/>
        <v>42290</v>
      </c>
      <c r="Z77" s="26">
        <f t="shared" si="74"/>
        <v>42297</v>
      </c>
      <c r="AA77" s="15">
        <f t="shared" si="74"/>
        <v>42304</v>
      </c>
    </row>
    <row r="78" spans="1:27" s="8" customFormat="1" ht="15" customHeight="1" x14ac:dyDescent="0.2">
      <c r="A78" s="44" t="s">
        <v>20</v>
      </c>
      <c r="B78" s="44" t="s">
        <v>258</v>
      </c>
      <c r="C78" s="99" t="s">
        <v>43</v>
      </c>
      <c r="D78" s="100"/>
      <c r="E78" s="56" t="s">
        <v>38</v>
      </c>
      <c r="F78" s="36">
        <v>42660</v>
      </c>
      <c r="G78" s="36">
        <v>42662</v>
      </c>
      <c r="H78" s="42">
        <f t="shared" ref="H78" si="82">IF(NETWORKDAYS(F78,G78)=0,"",NETWORKDAYS(F78,G78))</f>
        <v>3</v>
      </c>
      <c r="I78" s="39">
        <f t="shared" ref="I78" si="83">IF(J78="준비",0,IF(J78="지연",25,IF(J78="진행",50,100)))</f>
        <v>0</v>
      </c>
      <c r="J78" s="31" t="s">
        <v>33</v>
      </c>
      <c r="K78" s="40">
        <f>MIN(K79:K80)</f>
        <v>0</v>
      </c>
      <c r="L78" s="40">
        <f>MAX(L79:L80)</f>
        <v>0</v>
      </c>
      <c r="M78" s="50">
        <f t="shared" ref="M78" si="84">IF(NETWORKDAYS(K78,L78)=0,0,NETWORKDAYS(K78,L78))</f>
        <v>0</v>
      </c>
      <c r="N78" s="55">
        <f>IF(M78=0,0,+H82-M78)</f>
        <v>0</v>
      </c>
      <c r="O78" s="14">
        <f t="shared" ref="O78:V81" si="85">O$4</f>
        <v>42220</v>
      </c>
      <c r="P78" s="26">
        <f t="shared" si="85"/>
        <v>42227</v>
      </c>
      <c r="Q78" s="26">
        <f t="shared" si="85"/>
        <v>42234</v>
      </c>
      <c r="R78" s="26">
        <f t="shared" si="85"/>
        <v>42241</v>
      </c>
      <c r="S78" s="26">
        <f t="shared" si="85"/>
        <v>42248</v>
      </c>
      <c r="T78" s="26">
        <f t="shared" si="85"/>
        <v>42255</v>
      </c>
      <c r="U78" s="26">
        <f t="shared" si="85"/>
        <v>42262</v>
      </c>
      <c r="V78" s="26">
        <f t="shared" si="85"/>
        <v>42269</v>
      </c>
      <c r="W78" s="26">
        <f t="shared" si="74"/>
        <v>42276</v>
      </c>
      <c r="X78" s="26">
        <f t="shared" si="74"/>
        <v>42283</v>
      </c>
      <c r="Y78" s="26">
        <f t="shared" si="74"/>
        <v>42290</v>
      </c>
      <c r="Z78" s="26">
        <f t="shared" si="74"/>
        <v>42297</v>
      </c>
      <c r="AA78" s="15">
        <f t="shared" si="74"/>
        <v>42304</v>
      </c>
    </row>
    <row r="79" spans="1:27" ht="15" customHeight="1" x14ac:dyDescent="0.2">
      <c r="A79" s="44" t="s">
        <v>25</v>
      </c>
      <c r="B79" s="44" t="s">
        <v>259</v>
      </c>
      <c r="C79" s="93" t="s">
        <v>44</v>
      </c>
      <c r="D79" s="94"/>
      <c r="E79" s="56" t="s">
        <v>38</v>
      </c>
      <c r="F79" s="36">
        <v>42663</v>
      </c>
      <c r="G79" s="36">
        <v>42663</v>
      </c>
      <c r="H79" s="42">
        <f t="shared" si="79"/>
        <v>1</v>
      </c>
      <c r="I79" s="39">
        <f t="shared" si="48"/>
        <v>0</v>
      </c>
      <c r="J79" s="31" t="s">
        <v>33</v>
      </c>
      <c r="K79" s="36"/>
      <c r="L79" s="36"/>
      <c r="M79" s="48">
        <f>IF(NETWORKDAYS(K79,L79)=0,0,NETWORKDAYS(K79,L79))</f>
        <v>0</v>
      </c>
      <c r="N79" s="45"/>
      <c r="O79" s="14">
        <f t="shared" si="85"/>
        <v>42220</v>
      </c>
      <c r="P79" s="26">
        <f t="shared" si="85"/>
        <v>42227</v>
      </c>
      <c r="Q79" s="26">
        <f t="shared" si="85"/>
        <v>42234</v>
      </c>
      <c r="R79" s="26">
        <f t="shared" si="85"/>
        <v>42241</v>
      </c>
      <c r="S79" s="26">
        <f t="shared" si="85"/>
        <v>42248</v>
      </c>
      <c r="T79" s="26">
        <f t="shared" si="85"/>
        <v>42255</v>
      </c>
      <c r="U79" s="26">
        <f t="shared" si="85"/>
        <v>42262</v>
      </c>
      <c r="V79" s="26">
        <f t="shared" si="85"/>
        <v>42269</v>
      </c>
      <c r="W79" s="26">
        <f t="shared" si="74"/>
        <v>42276</v>
      </c>
      <c r="X79" s="26">
        <f t="shared" si="74"/>
        <v>42283</v>
      </c>
      <c r="Y79" s="26">
        <f t="shared" si="74"/>
        <v>42290</v>
      </c>
      <c r="Z79" s="26">
        <f t="shared" si="74"/>
        <v>42297</v>
      </c>
      <c r="AA79" s="15">
        <f t="shared" si="74"/>
        <v>42304</v>
      </c>
    </row>
    <row r="80" spans="1:27" ht="15" customHeight="1" x14ac:dyDescent="0.2">
      <c r="A80" s="44" t="s">
        <v>18</v>
      </c>
      <c r="B80" s="44" t="s">
        <v>260</v>
      </c>
      <c r="C80" s="95" t="s">
        <v>45</v>
      </c>
      <c r="D80" s="96"/>
      <c r="E80" s="56" t="s">
        <v>38</v>
      </c>
      <c r="F80" s="36">
        <v>42663</v>
      </c>
      <c r="G80" s="36">
        <v>42665</v>
      </c>
      <c r="H80" s="42">
        <f t="shared" si="79"/>
        <v>2</v>
      </c>
      <c r="I80" s="39">
        <f t="shared" si="48"/>
        <v>0</v>
      </c>
      <c r="J80" s="31" t="s">
        <v>33</v>
      </c>
      <c r="K80" s="38"/>
      <c r="L80" s="38"/>
      <c r="M80" s="51">
        <f>IF(NETWORKDAYS(K80,L80)=0,0,NETWORKDAYS(K80,L80))</f>
        <v>0</v>
      </c>
      <c r="N80" s="46">
        <f>IF(M80=0,0,+H84-M80)</f>
        <v>0</v>
      </c>
      <c r="O80" s="16">
        <f t="shared" si="85"/>
        <v>42220</v>
      </c>
      <c r="P80" s="17">
        <f t="shared" si="85"/>
        <v>42227</v>
      </c>
      <c r="Q80" s="17">
        <f t="shared" si="85"/>
        <v>42234</v>
      </c>
      <c r="R80" s="17">
        <f t="shared" si="85"/>
        <v>42241</v>
      </c>
      <c r="S80" s="17">
        <f t="shared" si="85"/>
        <v>42248</v>
      </c>
      <c r="T80" s="17">
        <f t="shared" si="85"/>
        <v>42255</v>
      </c>
      <c r="U80" s="17">
        <f t="shared" si="85"/>
        <v>42262</v>
      </c>
      <c r="V80" s="17">
        <f t="shared" si="85"/>
        <v>42269</v>
      </c>
      <c r="W80" s="17">
        <f t="shared" si="74"/>
        <v>42276</v>
      </c>
      <c r="X80" s="17">
        <f t="shared" si="74"/>
        <v>42283</v>
      </c>
      <c r="Y80" s="17">
        <f t="shared" si="74"/>
        <v>42290</v>
      </c>
      <c r="Z80" s="17">
        <f t="shared" si="74"/>
        <v>42297</v>
      </c>
      <c r="AA80" s="18">
        <f t="shared" si="74"/>
        <v>42304</v>
      </c>
    </row>
    <row r="81" spans="1:27" s="19" customFormat="1" ht="15" customHeight="1" x14ac:dyDescent="0.2">
      <c r="A81" s="44" t="s">
        <v>19</v>
      </c>
      <c r="B81" s="44" t="s">
        <v>261</v>
      </c>
      <c r="C81" s="95" t="s">
        <v>46</v>
      </c>
      <c r="D81" s="96"/>
      <c r="E81" s="56" t="s">
        <v>38</v>
      </c>
      <c r="F81" s="36">
        <v>42665</v>
      </c>
      <c r="G81" s="36">
        <v>42665</v>
      </c>
      <c r="H81" s="42">
        <v>1</v>
      </c>
      <c r="I81" s="39">
        <f t="shared" ref="I81" si="86">IF(J81="준비",0,IF(J81="지연",25,IF(J81="진행",50,100)))</f>
        <v>0</v>
      </c>
      <c r="J81" s="31" t="s">
        <v>33</v>
      </c>
      <c r="K81" s="38"/>
      <c r="L81" s="38"/>
      <c r="M81" s="51">
        <f>IF(NETWORKDAYS(K81,L81)=0,0,NETWORKDAYS(K81,L81))</f>
        <v>0</v>
      </c>
      <c r="N81" s="46">
        <f>IF(M81=0,0,+H85-M81)</f>
        <v>0</v>
      </c>
      <c r="O81" s="16">
        <f t="shared" si="85"/>
        <v>42220</v>
      </c>
      <c r="P81" s="17">
        <f t="shared" si="85"/>
        <v>42227</v>
      </c>
      <c r="Q81" s="17">
        <f t="shared" si="85"/>
        <v>42234</v>
      </c>
      <c r="R81" s="17">
        <f t="shared" si="85"/>
        <v>42241</v>
      </c>
      <c r="S81" s="17">
        <f t="shared" si="85"/>
        <v>42248</v>
      </c>
      <c r="T81" s="17">
        <f t="shared" si="85"/>
        <v>42255</v>
      </c>
      <c r="U81" s="17">
        <f t="shared" si="85"/>
        <v>42262</v>
      </c>
      <c r="V81" s="17">
        <f t="shared" si="85"/>
        <v>42269</v>
      </c>
      <c r="W81" s="17">
        <f t="shared" si="74"/>
        <v>42276</v>
      </c>
      <c r="X81" s="17">
        <f t="shared" si="74"/>
        <v>42283</v>
      </c>
      <c r="Y81" s="17">
        <f t="shared" si="74"/>
        <v>42290</v>
      </c>
      <c r="Z81" s="17">
        <f t="shared" si="74"/>
        <v>42297</v>
      </c>
      <c r="AA81" s="18">
        <f t="shared" si="74"/>
        <v>42304</v>
      </c>
    </row>
    <row r="82" spans="1:27" ht="15" customHeight="1" x14ac:dyDescent="0.2">
      <c r="A82" s="27">
        <v>2.2000000000000002</v>
      </c>
      <c r="B82" s="57">
        <f>H82/H5</f>
        <v>8.3333333333333329E-2</v>
      </c>
      <c r="C82" s="89" t="s">
        <v>14</v>
      </c>
      <c r="D82" s="90"/>
      <c r="E82" s="73"/>
      <c r="F82" s="29">
        <f>MIN(F83:F85)</f>
        <v>42667</v>
      </c>
      <c r="G82" s="29">
        <f>MAX(G83:G85)</f>
        <v>42673</v>
      </c>
      <c r="H82" s="28">
        <f t="shared" si="79"/>
        <v>5</v>
      </c>
      <c r="I82" s="30">
        <f t="shared" si="48"/>
        <v>0</v>
      </c>
      <c r="J82" s="31" t="s">
        <v>33</v>
      </c>
    </row>
    <row r="83" spans="1:27" ht="15" customHeight="1" x14ac:dyDescent="0.2">
      <c r="A83" s="44" t="s">
        <v>34</v>
      </c>
      <c r="B83" s="44" t="s">
        <v>262</v>
      </c>
      <c r="C83" s="87" t="s">
        <v>15</v>
      </c>
      <c r="D83" s="88"/>
      <c r="E83" s="56" t="s">
        <v>38</v>
      </c>
      <c r="F83" s="36">
        <v>42667</v>
      </c>
      <c r="G83" s="36">
        <v>42672</v>
      </c>
      <c r="H83" s="42">
        <f t="shared" ref="H83:H84" si="87">IF(NETWORKDAYS(F83,G83)=0,"",NETWORKDAYS(F83,G83))</f>
        <v>5</v>
      </c>
      <c r="I83" s="39">
        <f t="shared" ref="I83" si="88">IF(J83="준비",0,IF(J83="지연",25,IF(J83="진행",50,100)))</f>
        <v>0</v>
      </c>
      <c r="J83" s="31" t="s">
        <v>33</v>
      </c>
    </row>
    <row r="84" spans="1:27" ht="15" customHeight="1" x14ac:dyDescent="0.2">
      <c r="A84" s="58" t="s">
        <v>35</v>
      </c>
      <c r="B84" s="44" t="s">
        <v>263</v>
      </c>
      <c r="C84" s="132" t="s">
        <v>72</v>
      </c>
      <c r="D84" s="132"/>
      <c r="E84" s="56" t="s">
        <v>38</v>
      </c>
      <c r="F84" s="36">
        <v>42667</v>
      </c>
      <c r="G84" s="36">
        <v>42672</v>
      </c>
      <c r="H84" s="43">
        <f t="shared" si="87"/>
        <v>5</v>
      </c>
      <c r="I84" s="39">
        <f t="shared" ref="I84" si="89">IF(J84="준비",0,IF(J84="지연",25,IF(J84="진행",50,100)))</f>
        <v>0</v>
      </c>
      <c r="J84" s="31" t="s">
        <v>33</v>
      </c>
    </row>
    <row r="85" spans="1:27" ht="15" customHeight="1" x14ac:dyDescent="0.2">
      <c r="A85" s="58" t="s">
        <v>71</v>
      </c>
      <c r="B85" s="74" t="s">
        <v>264</v>
      </c>
      <c r="C85" s="132" t="s">
        <v>16</v>
      </c>
      <c r="D85" s="132"/>
      <c r="E85" s="56" t="s">
        <v>38</v>
      </c>
      <c r="F85" s="38">
        <v>42673</v>
      </c>
      <c r="G85" s="38">
        <v>42673</v>
      </c>
      <c r="H85" s="43">
        <v>1</v>
      </c>
      <c r="I85" s="39">
        <f t="shared" ref="I85" si="90">IF(J85="준비",0,IF(J85="지연",25,IF(J85="진행",50,100)))</f>
        <v>0</v>
      </c>
      <c r="J85" s="31" t="s">
        <v>33</v>
      </c>
    </row>
    <row r="87" spans="1:27" ht="15" customHeight="1" x14ac:dyDescent="0.2">
      <c r="D87" s="1" t="s">
        <v>268</v>
      </c>
    </row>
    <row r="88" spans="1:27" ht="15" customHeight="1" x14ac:dyDescent="0.2">
      <c r="D88" s="1" t="s">
        <v>269</v>
      </c>
    </row>
    <row r="89" spans="1:27" ht="15" customHeight="1" x14ac:dyDescent="0.2">
      <c r="D89" s="1" t="s">
        <v>270</v>
      </c>
    </row>
    <row r="90" spans="1:27" ht="15" customHeight="1" x14ac:dyDescent="0.2">
      <c r="D90" s="1" t="s">
        <v>271</v>
      </c>
    </row>
    <row r="92" spans="1:27" ht="15" customHeight="1" x14ac:dyDescent="0.2">
      <c r="D92" s="1" t="s">
        <v>272</v>
      </c>
    </row>
    <row r="96" spans="1:27" ht="15" customHeight="1" x14ac:dyDescent="0.2">
      <c r="D96" s="1" t="s">
        <v>273</v>
      </c>
    </row>
  </sheetData>
  <mergeCells count="65">
    <mergeCell ref="C46:D46"/>
    <mergeCell ref="C85:D85"/>
    <mergeCell ref="K3:K4"/>
    <mergeCell ref="L3:L4"/>
    <mergeCell ref="C21:D21"/>
    <mergeCell ref="C44:D44"/>
    <mergeCell ref="C13:D13"/>
    <mergeCell ref="C14:D14"/>
    <mergeCell ref="C15:D15"/>
    <mergeCell ref="C8:D8"/>
    <mergeCell ref="C6:D6"/>
    <mergeCell ref="C7:D7"/>
    <mergeCell ref="C12:D12"/>
    <mergeCell ref="C5:D5"/>
    <mergeCell ref="C84:D84"/>
    <mergeCell ref="C82:D82"/>
    <mergeCell ref="W2:AA2"/>
    <mergeCell ref="C16:D16"/>
    <mergeCell ref="C20:D20"/>
    <mergeCell ref="C17:D17"/>
    <mergeCell ref="C18:D18"/>
    <mergeCell ref="C19:D19"/>
    <mergeCell ref="O2:R2"/>
    <mergeCell ref="S2:V2"/>
    <mergeCell ref="K2:M2"/>
    <mergeCell ref="M3:M4"/>
    <mergeCell ref="I2:J4"/>
    <mergeCell ref="N2:N4"/>
    <mergeCell ref="C9:D9"/>
    <mergeCell ref="C10:D10"/>
    <mergeCell ref="C11:D11"/>
    <mergeCell ref="A1:H1"/>
    <mergeCell ref="A2:B4"/>
    <mergeCell ref="F3:F4"/>
    <mergeCell ref="G3:G4"/>
    <mergeCell ref="F2:H2"/>
    <mergeCell ref="H3:H4"/>
    <mergeCell ref="E2:E4"/>
    <mergeCell ref="C2:D4"/>
    <mergeCell ref="C22:D22"/>
    <mergeCell ref="C81:D81"/>
    <mergeCell ref="C78:D78"/>
    <mergeCell ref="C77:D77"/>
    <mergeCell ref="C79:D79"/>
    <mergeCell ref="C80:D80"/>
    <mergeCell ref="C23:D23"/>
    <mergeCell ref="C24:D24"/>
    <mergeCell ref="C25:D25"/>
    <mergeCell ref="C36:D36"/>
    <mergeCell ref="C45:D45"/>
    <mergeCell ref="C63:D63"/>
    <mergeCell ref="C64:D64"/>
    <mergeCell ref="C65:D65"/>
    <mergeCell ref="C72:D72"/>
    <mergeCell ref="C76:D76"/>
    <mergeCell ref="C66:D66"/>
    <mergeCell ref="C68:D68"/>
    <mergeCell ref="C67:D67"/>
    <mergeCell ref="C69:D69"/>
    <mergeCell ref="C83:D83"/>
    <mergeCell ref="C70:D70"/>
    <mergeCell ref="C71:D71"/>
    <mergeCell ref="C73:D73"/>
    <mergeCell ref="C74:D74"/>
    <mergeCell ref="C75:D75"/>
  </mergeCells>
  <phoneticPr fontId="3" type="noConversion"/>
  <conditionalFormatting sqref="W14:AA14 R13:V14 O5:AA7 R12:AA12 O9:AA10 R15:AA22 O12:Q22 O25:AA26 O47:AA57 O60:AA62 O28:AA44">
    <cfRule type="cellIs" dxfId="27" priority="2083" stopIfTrue="1" operator="between">
      <formula>$F5-6</formula>
      <formula>$G5</formula>
    </cfRule>
    <cfRule type="cellIs" dxfId="26" priority="2084" stopIfTrue="1" operator="notBetween">
      <formula>$F5-6</formula>
      <formula>$G5</formula>
    </cfRule>
  </conditionalFormatting>
  <conditionalFormatting sqref="O76:AA81">
    <cfRule type="cellIs" dxfId="25" priority="395" stopIfTrue="1" operator="between">
      <formula>$F80-6</formula>
      <formula>$G80</formula>
    </cfRule>
    <cfRule type="cellIs" dxfId="24" priority="396" stopIfTrue="1" operator="notBetween">
      <formula>$F80-6</formula>
      <formula>$G80</formula>
    </cfRule>
  </conditionalFormatting>
  <conditionalFormatting sqref="O68:AA69">
    <cfRule type="cellIs" dxfId="23" priority="258" stopIfTrue="1" operator="between">
      <formula>$F80-6</formula>
      <formula>$G80</formula>
    </cfRule>
    <cfRule type="cellIs" dxfId="22" priority="259" stopIfTrue="1" operator="notBetween">
      <formula>$F80-6</formula>
      <formula>$G80</formula>
    </cfRule>
  </conditionalFormatting>
  <conditionalFormatting sqref="W13:Z13">
    <cfRule type="cellIs" dxfId="21" priority="99" stopIfTrue="1" operator="between">
      <formula>$F13-6</formula>
      <formula>$G13</formula>
    </cfRule>
    <cfRule type="cellIs" dxfId="20" priority="100" stopIfTrue="1" operator="notBetween">
      <formula>$F13-6</formula>
      <formula>$G13</formula>
    </cfRule>
  </conditionalFormatting>
  <conditionalFormatting sqref="AA13">
    <cfRule type="cellIs" dxfId="19" priority="55" stopIfTrue="1" operator="between">
      <formula>$F13-6</formula>
      <formula>$G13</formula>
    </cfRule>
    <cfRule type="cellIs" dxfId="18" priority="56" stopIfTrue="1" operator="notBetween">
      <formula>$F13-6</formula>
      <formula>$G13</formula>
    </cfRule>
  </conditionalFormatting>
  <conditionalFormatting sqref="O8:AA8">
    <cfRule type="cellIs" dxfId="17" priority="47" stopIfTrue="1" operator="between">
      <formula>$F8-6</formula>
      <formula>$G8</formula>
    </cfRule>
    <cfRule type="cellIs" dxfId="16" priority="48" stopIfTrue="1" operator="notBetween">
      <formula>$F8-6</formula>
      <formula>$G8</formula>
    </cfRule>
  </conditionalFormatting>
  <conditionalFormatting sqref="O11:AA11">
    <cfRule type="cellIs" dxfId="15" priority="38" stopIfTrue="1" operator="between">
      <formula>$F11-6</formula>
      <formula>$G11</formula>
    </cfRule>
    <cfRule type="cellIs" dxfId="14" priority="39" stopIfTrue="1" operator="notBetween">
      <formula>$F11-6</formula>
      <formula>$G11</formula>
    </cfRule>
  </conditionalFormatting>
  <conditionalFormatting sqref="O23:AA23">
    <cfRule type="cellIs" dxfId="13" priority="35" stopIfTrue="1" operator="between">
      <formula>$F23-6</formula>
      <formula>$G23</formula>
    </cfRule>
    <cfRule type="cellIs" dxfId="12" priority="36" stopIfTrue="1" operator="notBetween">
      <formula>$F23-6</formula>
      <formula>$G23</formula>
    </cfRule>
  </conditionalFormatting>
  <conditionalFormatting sqref="O27:AA27">
    <cfRule type="cellIs" dxfId="11" priority="29" stopIfTrue="1" operator="between">
      <formula>$F27-6</formula>
      <formula>$G27</formula>
    </cfRule>
    <cfRule type="cellIs" dxfId="10" priority="30" stopIfTrue="1" operator="notBetween">
      <formula>$F27-6</formula>
      <formula>$G27</formula>
    </cfRule>
  </conditionalFormatting>
  <conditionalFormatting sqref="O24:AA24">
    <cfRule type="cellIs" dxfId="9" priority="27" stopIfTrue="1" operator="between">
      <formula>$F24-6</formula>
      <formula>$G24</formula>
    </cfRule>
    <cfRule type="cellIs" dxfId="8" priority="28" stopIfTrue="1" operator="notBetween">
      <formula>$F24-6</formula>
      <formula>$G24</formula>
    </cfRule>
  </conditionalFormatting>
  <conditionalFormatting sqref="O58:AA58 O45:AA45">
    <cfRule type="cellIs" dxfId="7" priority="2263" stopIfTrue="1" operator="between">
      <formula>$F45-6</formula>
      <formula>$G46</formula>
    </cfRule>
    <cfRule type="cellIs" dxfId="6" priority="2264" stopIfTrue="1" operator="notBetween">
      <formula>$F45-6</formula>
      <formula>$G46</formula>
    </cfRule>
  </conditionalFormatting>
  <conditionalFormatting sqref="O59:AA59 O46:AA46">
    <cfRule type="cellIs" dxfId="5" priority="2265" stopIfTrue="1" operator="between">
      <formula>$F46-6</formula>
      <formula>#REF!</formula>
    </cfRule>
    <cfRule type="cellIs" dxfId="4" priority="2266" stopIfTrue="1" operator="notBetween">
      <formula>$F46-6</formula>
      <formula>#REF!</formula>
    </cfRule>
  </conditionalFormatting>
  <conditionalFormatting sqref="O63:AA67">
    <cfRule type="cellIs" dxfId="3" priority="2287" stopIfTrue="1" operator="between">
      <formula>$F76-6</formula>
      <formula>$G76</formula>
    </cfRule>
    <cfRule type="cellIs" dxfId="2" priority="2288" stopIfTrue="1" operator="notBetween">
      <formula>$F76-6</formula>
      <formula>$G76</formula>
    </cfRule>
  </conditionalFormatting>
  <conditionalFormatting sqref="O70:AA75">
    <cfRule type="cellIs" dxfId="1" priority="2" stopIfTrue="1" operator="between">
      <formula>$F74-6</formula>
      <formula>$G74</formula>
    </cfRule>
    <cfRule type="cellIs" dxfId="0" priority="3" stopIfTrue="1" operator="notBetween">
      <formula>$F74-6</formula>
      <formula>$G74</formula>
    </cfRule>
  </conditionalFormatting>
  <pageMargins left="0.7" right="0.7" top="0.75" bottom="0.75" header="0.3" footer="0.3"/>
  <pageSetup paperSize="9" scale="49" fitToHeight="0" orientation="landscape" r:id="rId1"/>
  <rowBreaks count="1" manualBreakCount="1">
    <brk id="43" max="30" man="1"/>
  </rowBreaks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041" id="{F8126E27-BAFE-41B0-BA1E-49671991EFDF}">
            <x14:iconSet iconSet="4TrafficLights" showValue="0" custom="1">
              <x14:cfvo type="percent">
                <xm:f>0</xm:f>
              </x14:cfvo>
              <x14:cfvo type="num" gte="0">
                <xm:f>0</xm:f>
              </x14:cfvo>
              <x14:cfvo type="num">
                <xm:f>26</xm:f>
              </x14:cfvo>
              <x14:cfvo type="num">
                <xm:f>51</xm:f>
              </x14:cfvo>
              <x14:cfIcon iconSet="5Quarters" iconId="0"/>
              <x14:cfIcon iconSet="4RedToBlack" iconId="3"/>
              <x14:cfIcon iconSet="3Symbols" iconId="2"/>
              <x14:cfIcon iconSet="3Symbols2" iconId="2"/>
            </x14:iconSet>
          </x14:cfRule>
          <xm:sqref>I13</xm:sqref>
        </x14:conditionalFormatting>
        <x14:conditionalFormatting xmlns:xm="http://schemas.microsoft.com/office/excel/2006/main">
          <x14:cfRule type="iconSet" priority="2039" id="{91E7AE93-357F-4655-AC27-34612B620255}">
            <x14:iconSet iconSet="4TrafficLights" showValue="0" custom="1">
              <x14:cfvo type="percent">
                <xm:f>0</xm:f>
              </x14:cfvo>
              <x14:cfvo type="num" gte="0">
                <xm:f>0</xm:f>
              </x14:cfvo>
              <x14:cfvo type="num">
                <xm:f>26</xm:f>
              </x14:cfvo>
              <x14:cfvo type="num">
                <xm:f>51</xm:f>
              </x14:cfvo>
              <x14:cfIcon iconSet="5Quarters" iconId="0"/>
              <x14:cfIcon iconSet="4RedToBlack" iconId="3"/>
              <x14:cfIcon iconSet="3Symbols" iconId="2"/>
              <x14:cfIcon iconSet="3Symbols2" iconId="2"/>
            </x14:iconSet>
          </x14:cfRule>
          <xm:sqref>I15</xm:sqref>
        </x14:conditionalFormatting>
        <x14:conditionalFormatting xmlns:xm="http://schemas.microsoft.com/office/excel/2006/main">
          <x14:cfRule type="iconSet" priority="2038" id="{E3D7789D-C1E5-4198-B3B4-97063A1606D5}">
            <x14:iconSet iconSet="4TrafficLights" showValue="0" custom="1">
              <x14:cfvo type="percent">
                <xm:f>0</xm:f>
              </x14:cfvo>
              <x14:cfvo type="num" gte="0">
                <xm:f>0</xm:f>
              </x14:cfvo>
              <x14:cfvo type="num">
                <xm:f>26</xm:f>
              </x14:cfvo>
              <x14:cfvo type="num">
                <xm:f>51</xm:f>
              </x14:cfvo>
              <x14:cfIcon iconSet="5Quarters" iconId="0"/>
              <x14:cfIcon iconSet="4RedToBlack" iconId="3"/>
              <x14:cfIcon iconSet="3Symbols" iconId="2"/>
              <x14:cfIcon iconSet="3Symbols2" iconId="2"/>
            </x14:iconSet>
          </x14:cfRule>
          <xm:sqref>I21</xm:sqref>
        </x14:conditionalFormatting>
        <x14:conditionalFormatting xmlns:xm="http://schemas.microsoft.com/office/excel/2006/main">
          <x14:cfRule type="iconSet" priority="2108" id="{FEBD6964-B6BE-48A8-9C3F-D2269E558480}">
            <x14:iconSet iconSet="4TrafficLights" showValue="0" custom="1">
              <x14:cfvo type="percent">
                <xm:f>0</xm:f>
              </x14:cfvo>
              <x14:cfvo type="num" gte="0">
                <xm:f>0</xm:f>
              </x14:cfvo>
              <x14:cfvo type="num">
                <xm:f>26</xm:f>
              </x14:cfvo>
              <x14:cfvo type="num">
                <xm:f>51</xm:f>
              </x14:cfvo>
              <x14:cfIcon iconSet="5Quarters" iconId="0"/>
              <x14:cfIcon iconSet="4RedToBlack" iconId="3"/>
              <x14:cfIcon iconSet="3Symbols" iconId="2"/>
              <x14:cfIcon iconSet="3Symbols2" iconId="2"/>
            </x14:iconSet>
          </x14:cfRule>
          <xm:sqref>I86:I1048576 I1:I2 I16:I20 I6:I7 I12 I79:I80 I14</xm:sqref>
        </x14:conditionalFormatting>
        <x14:conditionalFormatting xmlns:xm="http://schemas.microsoft.com/office/excel/2006/main">
          <x14:cfRule type="iconSet" priority="1803" id="{B773C825-91A0-47B8-AFE6-040FD4DBCDA1}">
            <x14:iconSet iconSet="4TrafficLights" showValue="0" custom="1">
              <x14:cfvo type="percent">
                <xm:f>0</xm:f>
              </x14:cfvo>
              <x14:cfvo type="num" gte="0">
                <xm:f>0</xm:f>
              </x14:cfvo>
              <x14:cfvo type="num">
                <xm:f>26</xm:f>
              </x14:cfvo>
              <x14:cfvo type="num">
                <xm:f>51</xm:f>
              </x14:cfvo>
              <x14:cfIcon iconSet="5Quarters" iconId="0"/>
              <x14:cfIcon iconSet="4RedToBlack" iconId="3"/>
              <x14:cfIcon iconSet="3Symbols" iconId="2"/>
              <x14:cfIcon iconSet="3Symbols2" iconId="2"/>
            </x14:iconSet>
          </x14:cfRule>
          <xm:sqref>I84:I85</xm:sqref>
        </x14:conditionalFormatting>
        <x14:conditionalFormatting xmlns:xm="http://schemas.microsoft.com/office/excel/2006/main">
          <x14:cfRule type="iconSet" priority="1795" id="{544828A2-A7C8-4168-BB98-9C0B6DAB1D89}">
            <x14:iconSet iconSet="4TrafficLights" showValue="0" custom="1">
              <x14:cfvo type="percent">
                <xm:f>0</xm:f>
              </x14:cfvo>
              <x14:cfvo type="num" gte="0">
                <xm:f>0</xm:f>
              </x14:cfvo>
              <x14:cfvo type="num">
                <xm:f>26</xm:f>
              </x14:cfvo>
              <x14:cfvo type="num">
                <xm:f>51</xm:f>
              </x14:cfvo>
              <x14:cfIcon iconSet="5Quarters" iconId="0"/>
              <x14:cfIcon iconSet="4RedToBlack" iconId="3"/>
              <x14:cfIcon iconSet="3Symbols" iconId="2"/>
              <x14:cfIcon iconSet="3Symbols2" iconId="2"/>
            </x14:iconSet>
          </x14:cfRule>
          <xm:sqref>I76</xm:sqref>
        </x14:conditionalFormatting>
        <x14:conditionalFormatting xmlns:xm="http://schemas.microsoft.com/office/excel/2006/main">
          <x14:cfRule type="iconSet" priority="1793" id="{6BC60D75-AA17-4658-A7BE-5AE63C95DA63}">
            <x14:iconSet iconSet="4TrafficLights" showValue="0" custom="1">
              <x14:cfvo type="percent">
                <xm:f>0</xm:f>
              </x14:cfvo>
              <x14:cfvo type="num" gte="0">
                <xm:f>0</xm:f>
              </x14:cfvo>
              <x14:cfvo type="num">
                <xm:f>26</xm:f>
              </x14:cfvo>
              <x14:cfvo type="num">
                <xm:f>51</xm:f>
              </x14:cfvo>
              <x14:cfIcon iconSet="5Quarters" iconId="0"/>
              <x14:cfIcon iconSet="4RedToBlack" iconId="3"/>
              <x14:cfIcon iconSet="3Symbols" iconId="2"/>
              <x14:cfIcon iconSet="3Symbols2" iconId="2"/>
            </x14:iconSet>
          </x14:cfRule>
          <xm:sqref>I82</xm:sqref>
        </x14:conditionalFormatting>
        <x14:conditionalFormatting xmlns:xm="http://schemas.microsoft.com/office/excel/2006/main">
          <x14:cfRule type="iconSet" priority="1779" id="{3761D21E-26D6-45A6-90E2-865C0F0099FA}">
            <x14:iconSet iconSet="4TrafficLights" showValue="0" custom="1">
              <x14:cfvo type="percent">
                <xm:f>0</xm:f>
              </x14:cfvo>
              <x14:cfvo type="num" gte="0">
                <xm:f>0</xm:f>
              </x14:cfvo>
              <x14:cfvo type="num">
                <xm:f>26</xm:f>
              </x14:cfvo>
              <x14:cfvo type="num">
                <xm:f>51</xm:f>
              </x14:cfvo>
              <x14:cfIcon iconSet="5Quarters" iconId="0"/>
              <x14:cfIcon iconSet="4RedToBlack" iconId="3"/>
              <x14:cfIcon iconSet="3Symbols" iconId="2"/>
              <x14:cfIcon iconSet="3Symbols2" iconId="2"/>
            </x14:iconSet>
          </x14:cfRule>
          <xm:sqref>I81</xm:sqref>
        </x14:conditionalFormatting>
        <x14:conditionalFormatting xmlns:xm="http://schemas.microsoft.com/office/excel/2006/main">
          <x14:cfRule type="iconSet" priority="1195" id="{57668AB8-7403-417C-945E-549B70C23A83}">
            <x14:iconSet iconSet="4TrafficLights" showValue="0" custom="1">
              <x14:cfvo type="percent">
                <xm:f>0</xm:f>
              </x14:cfvo>
              <x14:cfvo type="num" gte="0">
                <xm:f>0</xm:f>
              </x14:cfvo>
              <x14:cfvo type="num">
                <xm:f>26</xm:f>
              </x14:cfvo>
              <x14:cfvo type="num">
                <xm:f>51</xm:f>
              </x14:cfvo>
              <x14:cfIcon iconSet="5Quarters" iconId="0"/>
              <x14:cfIcon iconSet="4RedToBlack" iconId="3"/>
              <x14:cfIcon iconSet="3Symbols" iconId="2"/>
              <x14:cfIcon iconSet="3Symbols2" iconId="2"/>
            </x14:iconSet>
          </x14:cfRule>
          <xm:sqref>I77</xm:sqref>
        </x14:conditionalFormatting>
        <x14:conditionalFormatting xmlns:xm="http://schemas.microsoft.com/office/excel/2006/main">
          <x14:cfRule type="iconSet" priority="932" id="{C42E037F-CA24-41E4-AD12-7495280FEF15}">
            <x14:iconSet iconSet="4TrafficLights" showValue="0" custom="1">
              <x14:cfvo type="percent">
                <xm:f>0</xm:f>
              </x14:cfvo>
              <x14:cfvo type="num" gte="0">
                <xm:f>0</xm:f>
              </x14:cfvo>
              <x14:cfvo type="num">
                <xm:f>26</xm:f>
              </x14:cfvo>
              <x14:cfvo type="num">
                <xm:f>51</xm:f>
              </x14:cfvo>
              <x14:cfIcon iconSet="5Quarters" iconId="0"/>
              <x14:cfIcon iconSet="4RedToBlack" iconId="3"/>
              <x14:cfIcon iconSet="3Symbols" iconId="2"/>
              <x14:cfIcon iconSet="3Symbols2" iconId="2"/>
            </x14:iconSet>
          </x14:cfRule>
          <xm:sqref>I44</xm:sqref>
        </x14:conditionalFormatting>
        <x14:conditionalFormatting xmlns:xm="http://schemas.microsoft.com/office/excel/2006/main">
          <x14:cfRule type="iconSet" priority="260" id="{4438EF9D-C6BC-4F3A-A454-310163559DF3}">
            <x14:iconSet iconSet="4TrafficLights" showValue="0" custom="1">
              <x14:cfvo type="percent">
                <xm:f>0</xm:f>
              </x14:cfvo>
              <x14:cfvo type="num" gte="0">
                <xm:f>0</xm:f>
              </x14:cfvo>
              <x14:cfvo type="num">
                <xm:f>26</xm:f>
              </x14:cfvo>
              <x14:cfvo type="num">
                <xm:f>51</xm:f>
              </x14:cfvo>
              <x14:cfIcon iconSet="5Quarters" iconId="0"/>
              <x14:cfIcon iconSet="4RedToBlack" iconId="3"/>
              <x14:cfIcon iconSet="3Symbols" iconId="2"/>
              <x14:cfIcon iconSet="3Symbols2" iconId="2"/>
            </x14:iconSet>
          </x14:cfRule>
          <xm:sqref>I78</xm:sqref>
        </x14:conditionalFormatting>
        <x14:conditionalFormatting xmlns:xm="http://schemas.microsoft.com/office/excel/2006/main">
          <x14:cfRule type="iconSet" priority="49" id="{EAE0EBF7-5736-41D1-B15A-3F95590E85B9}">
            <x14:iconSet iconSet="4TrafficLights" showValue="0" custom="1">
              <x14:cfvo type="percent">
                <xm:f>0</xm:f>
              </x14:cfvo>
              <x14:cfvo type="num" gte="0">
                <xm:f>0</xm:f>
              </x14:cfvo>
              <x14:cfvo type="num">
                <xm:f>26</xm:f>
              </x14:cfvo>
              <x14:cfvo type="num">
                <xm:f>51</xm:f>
              </x14:cfvo>
              <x14:cfIcon iconSet="5Quarters" iconId="0"/>
              <x14:cfIcon iconSet="4RedToBlack" iconId="3"/>
              <x14:cfIcon iconSet="3Symbols" iconId="2"/>
              <x14:cfIcon iconSet="3Symbols2" iconId="2"/>
            </x14:iconSet>
          </x14:cfRule>
          <xm:sqref>I8</xm:sqref>
        </x14:conditionalFormatting>
        <x14:conditionalFormatting xmlns:xm="http://schemas.microsoft.com/office/excel/2006/main">
          <x14:cfRule type="iconSet" priority="2153" id="{AD0DC483-D9E9-4218-ABB7-2ED3244DE5EC}">
            <x14:iconSet iconSet="4TrafficLights" showValue="0" custom="1">
              <x14:cfvo type="percent">
                <xm:f>0</xm:f>
              </x14:cfvo>
              <x14:cfvo type="num" gte="0">
                <xm:f>0</xm:f>
              </x14:cfvo>
              <x14:cfvo type="num">
                <xm:f>26</xm:f>
              </x14:cfvo>
              <x14:cfvo type="num">
                <xm:f>51</xm:f>
              </x14:cfvo>
              <x14:cfIcon iconSet="5Quarters" iconId="0"/>
              <x14:cfIcon iconSet="4RedToBlack" iconId="3"/>
              <x14:cfIcon iconSet="3Symbols" iconId="2"/>
              <x14:cfIcon iconSet="3Symbols2" iconId="2"/>
            </x14:iconSet>
          </x14:cfRule>
          <xm:sqref>I83</xm:sqref>
        </x14:conditionalFormatting>
        <x14:conditionalFormatting xmlns:xm="http://schemas.microsoft.com/office/excel/2006/main">
          <x14:cfRule type="iconSet" priority="40" id="{73838CE6-32F1-46D5-A7F3-28869CDF2C0D}">
            <x14:iconSet iconSet="4TrafficLights" showValue="0" custom="1">
              <x14:cfvo type="percent">
                <xm:f>0</xm:f>
              </x14:cfvo>
              <x14:cfvo type="num" gte="0">
                <xm:f>0</xm:f>
              </x14:cfvo>
              <x14:cfvo type="num">
                <xm:f>26</xm:f>
              </x14:cfvo>
              <x14:cfvo type="num">
                <xm:f>51</xm:f>
              </x14:cfvo>
              <x14:cfIcon iconSet="5Quarters" iconId="0"/>
              <x14:cfIcon iconSet="4RedToBlack" iconId="3"/>
              <x14:cfIcon iconSet="3Symbols" iconId="2"/>
              <x14:cfIcon iconSet="3Symbols2" iconId="2"/>
            </x14:iconSet>
          </x14:cfRule>
          <xm:sqref>I11</xm:sqref>
        </x14:conditionalFormatting>
        <x14:conditionalFormatting xmlns:xm="http://schemas.microsoft.com/office/excel/2006/main">
          <x14:cfRule type="iconSet" priority="2204" id="{FF1D0F96-EC7C-4DFC-8BEF-B0E8FFEB6279}">
            <x14:iconSet iconSet="4TrafficLights" showValue="0" custom="1">
              <x14:cfvo type="percent">
                <xm:f>0</xm:f>
              </x14:cfvo>
              <x14:cfvo type="num" gte="0">
                <xm:f>0</xm:f>
              </x14:cfvo>
              <x14:cfvo type="num">
                <xm:f>26</xm:f>
              </x14:cfvo>
              <x14:cfvo type="num">
                <xm:f>51</xm:f>
              </x14:cfvo>
              <x14:cfIcon iconSet="5Quarters" iconId="0"/>
              <x14:cfIcon iconSet="4RedToBlack" iconId="3"/>
              <x14:cfIcon iconSet="3Symbols" iconId="2"/>
              <x14:cfIcon iconSet="3Symbols2" iconId="2"/>
            </x14:iconSet>
          </x14:cfRule>
          <xm:sqref>I9:I10</xm:sqref>
        </x14:conditionalFormatting>
        <x14:conditionalFormatting xmlns:xm="http://schemas.microsoft.com/office/excel/2006/main">
          <x14:cfRule type="iconSet" priority="37" id="{70FF7798-019B-401D-8685-7A574828A88E}">
            <x14:iconSet iconSet="4TrafficLights" showValue="0" custom="1">
              <x14:cfvo type="percent">
                <xm:f>0</xm:f>
              </x14:cfvo>
              <x14:cfvo type="num" gte="0">
                <xm:f>0</xm:f>
              </x14:cfvo>
              <x14:cfvo type="num">
                <xm:f>26</xm:f>
              </x14:cfvo>
              <x14:cfvo type="num">
                <xm:f>51</xm:f>
              </x14:cfvo>
              <x14:cfIcon iconSet="5Quarters" iconId="0"/>
              <x14:cfIcon iconSet="4RedToBlack" iconId="3"/>
              <x14:cfIcon iconSet="3Symbols" iconId="2"/>
              <x14:cfIcon iconSet="3Symbols2" iconId="2"/>
            </x14:iconSet>
          </x14:cfRule>
          <xm:sqref>I23</xm:sqref>
        </x14:conditionalFormatting>
        <x14:conditionalFormatting xmlns:xm="http://schemas.microsoft.com/office/excel/2006/main">
          <x14:cfRule type="iconSet" priority="34" id="{DCE356D0-DD88-4FE1-BCC9-222AEF7C647A}">
            <x14:iconSet iconSet="4TrafficLights" showValue="0" custom="1">
              <x14:cfvo type="percent">
                <xm:f>0</xm:f>
              </x14:cfvo>
              <x14:cfvo type="num" gte="0">
                <xm:f>0</xm:f>
              </x14:cfvo>
              <x14:cfvo type="num">
                <xm:f>26</xm:f>
              </x14:cfvo>
              <x14:cfvo type="num">
                <xm:f>51</xm:f>
              </x14:cfvo>
              <x14:cfIcon iconSet="5Quarters" iconId="0"/>
              <x14:cfIcon iconSet="4RedToBlack" iconId="3"/>
              <x14:cfIcon iconSet="3Symbols" iconId="2"/>
              <x14:cfIcon iconSet="3Symbols2" iconId="2"/>
            </x14:iconSet>
          </x14:cfRule>
          <xm:sqref>I33:I34</xm:sqref>
        </x14:conditionalFormatting>
        <x14:conditionalFormatting xmlns:xm="http://schemas.microsoft.com/office/excel/2006/main">
          <x14:cfRule type="iconSet" priority="31" id="{5D8DC042-CC77-485E-BCB2-AB4E35B205A3}">
            <x14:iconSet iconSet="4TrafficLights" showValue="0" custom="1">
              <x14:cfvo type="percent">
                <xm:f>0</xm:f>
              </x14:cfvo>
              <x14:cfvo type="num" gte="0">
                <xm:f>0</xm:f>
              </x14:cfvo>
              <x14:cfvo type="num">
                <xm:f>26</xm:f>
              </x14:cfvo>
              <x14:cfvo type="num">
                <xm:f>51</xm:f>
              </x14:cfvo>
              <x14:cfIcon iconSet="5Quarters" iconId="0"/>
              <x14:cfIcon iconSet="4RedToBlack" iconId="3"/>
              <x14:cfIcon iconSet="3Symbols" iconId="2"/>
              <x14:cfIcon iconSet="3Symbols2" iconId="2"/>
            </x14:iconSet>
          </x14:cfRule>
          <xm:sqref>I27</xm:sqref>
        </x14:conditionalFormatting>
        <x14:conditionalFormatting xmlns:xm="http://schemas.microsoft.com/office/excel/2006/main">
          <x14:cfRule type="iconSet" priority="26" id="{5C7CEA44-4874-402B-A654-20C7F62C7803}">
            <x14:iconSet iconSet="4TrafficLights" showValue="0" custom="1">
              <x14:cfvo type="percent">
                <xm:f>0</xm:f>
              </x14:cfvo>
              <x14:cfvo type="num" gte="0">
                <xm:f>0</xm:f>
              </x14:cfvo>
              <x14:cfvo type="num">
                <xm:f>26</xm:f>
              </x14:cfvo>
              <x14:cfvo type="num">
                <xm:f>51</xm:f>
              </x14:cfvo>
              <x14:cfIcon iconSet="5Quarters" iconId="0"/>
              <x14:cfIcon iconSet="4RedToBlack" iconId="3"/>
              <x14:cfIcon iconSet="3Symbols" iconId="2"/>
              <x14:cfIcon iconSet="3Symbols2" iconId="2"/>
            </x14:iconSet>
          </x14:cfRule>
          <xm:sqref>I24</xm:sqref>
        </x14:conditionalFormatting>
        <x14:conditionalFormatting xmlns:xm="http://schemas.microsoft.com/office/excel/2006/main">
          <x14:cfRule type="iconSet" priority="25" id="{5AD1CD90-75B2-41BB-8080-CCFA9661D4A4}">
            <x14:iconSet iconSet="4TrafficLights" showValue="0" custom="1">
              <x14:cfvo type="percent">
                <xm:f>0</xm:f>
              </x14:cfvo>
              <x14:cfvo type="num" gte="0">
                <xm:f>0</xm:f>
              </x14:cfvo>
              <x14:cfvo type="num">
                <xm:f>26</xm:f>
              </x14:cfvo>
              <x14:cfvo type="num">
                <xm:f>51</xm:f>
              </x14:cfvo>
              <x14:cfIcon iconSet="5Quarters" iconId="0"/>
              <x14:cfIcon iconSet="4RedToBlack" iconId="3"/>
              <x14:cfIcon iconSet="3Symbols" iconId="2"/>
              <x14:cfIcon iconSet="3Symbols2" iconId="2"/>
            </x14:iconSet>
          </x14:cfRule>
          <xm:sqref>I29</xm:sqref>
        </x14:conditionalFormatting>
        <x14:conditionalFormatting xmlns:xm="http://schemas.microsoft.com/office/excel/2006/main">
          <x14:cfRule type="iconSet" priority="24" id="{C704727C-4137-4C57-891B-2D9C48461A11}">
            <x14:iconSet iconSet="4TrafficLights" showValue="0" custom="1">
              <x14:cfvo type="percent">
                <xm:f>0</xm:f>
              </x14:cfvo>
              <x14:cfvo type="num" gte="0">
                <xm:f>0</xm:f>
              </x14:cfvo>
              <x14:cfvo type="num">
                <xm:f>26</xm:f>
              </x14:cfvo>
              <x14:cfvo type="num">
                <xm:f>51</xm:f>
              </x14:cfvo>
              <x14:cfIcon iconSet="5Quarters" iconId="0"/>
              <x14:cfIcon iconSet="4RedToBlack" iconId="3"/>
              <x14:cfIcon iconSet="3Symbols" iconId="2"/>
              <x14:cfIcon iconSet="3Symbols2" iconId="2"/>
            </x14:iconSet>
          </x14:cfRule>
          <xm:sqref>I30</xm:sqref>
        </x14:conditionalFormatting>
        <x14:conditionalFormatting xmlns:xm="http://schemas.microsoft.com/office/excel/2006/main">
          <x14:cfRule type="iconSet" priority="14" id="{EF57B677-6A1C-4628-A1B9-D96245F72D3E}">
            <x14:iconSet iconSet="4TrafficLights" showValue="0" custom="1">
              <x14:cfvo type="percent">
                <xm:f>0</xm:f>
              </x14:cfvo>
              <x14:cfvo type="num" gte="0">
                <xm:f>0</xm:f>
              </x14:cfvo>
              <x14:cfvo type="num">
                <xm:f>26</xm:f>
              </x14:cfvo>
              <x14:cfvo type="num">
                <xm:f>51</xm:f>
              </x14:cfvo>
              <x14:cfIcon iconSet="5Quarters" iconId="0"/>
              <x14:cfIcon iconSet="4RedToBlack" iconId="3"/>
              <x14:cfIcon iconSet="3Symbols" iconId="2"/>
              <x14:cfIcon iconSet="3Symbols2" iconId="2"/>
            </x14:iconSet>
          </x14:cfRule>
          <xm:sqref>I25</xm:sqref>
        </x14:conditionalFormatting>
        <x14:conditionalFormatting xmlns:xm="http://schemas.microsoft.com/office/excel/2006/main">
          <x14:cfRule type="iconSet" priority="21" id="{7EB0CED9-6A7A-4129-9234-18D60DB426F7}">
            <x14:iconSet iconSet="4TrafficLights" showValue="0" custom="1">
              <x14:cfvo type="percent">
                <xm:f>0</xm:f>
              </x14:cfvo>
              <x14:cfvo type="num" gte="0">
                <xm:f>0</xm:f>
              </x14:cfvo>
              <x14:cfvo type="num">
                <xm:f>26</xm:f>
              </x14:cfvo>
              <x14:cfvo type="num">
                <xm:f>51</xm:f>
              </x14:cfvo>
              <x14:cfIcon iconSet="5Quarters" iconId="0"/>
              <x14:cfIcon iconSet="4RedToBlack" iconId="3"/>
              <x14:cfIcon iconSet="3Symbols" iconId="2"/>
              <x14:cfIcon iconSet="3Symbols2" iconId="2"/>
            </x14:iconSet>
          </x14:cfRule>
          <xm:sqref>I31</xm:sqref>
        </x14:conditionalFormatting>
        <x14:conditionalFormatting xmlns:xm="http://schemas.microsoft.com/office/excel/2006/main">
          <x14:cfRule type="iconSet" priority="20" id="{A19D20F2-9B62-427C-89E6-71DE202F5950}">
            <x14:iconSet iconSet="4TrafficLights" showValue="0" custom="1">
              <x14:cfvo type="percent">
                <xm:f>0</xm:f>
              </x14:cfvo>
              <x14:cfvo type="num" gte="0">
                <xm:f>0</xm:f>
              </x14:cfvo>
              <x14:cfvo type="num">
                <xm:f>26</xm:f>
              </x14:cfvo>
              <x14:cfvo type="num">
                <xm:f>51</xm:f>
              </x14:cfvo>
              <x14:cfIcon iconSet="5Quarters" iconId="0"/>
              <x14:cfIcon iconSet="4RedToBlack" iconId="3"/>
              <x14:cfIcon iconSet="3Symbols" iconId="2"/>
              <x14:cfIcon iconSet="3Symbols2" iconId="2"/>
            </x14:iconSet>
          </x14:cfRule>
          <xm:sqref>I32</xm:sqref>
        </x14:conditionalFormatting>
        <x14:conditionalFormatting xmlns:xm="http://schemas.microsoft.com/office/excel/2006/main">
          <x14:cfRule type="iconSet" priority="18" id="{3EDD56CE-639F-479E-A123-15CAF1B8DBA1}">
            <x14:iconSet iconSet="4TrafficLights" showValue="0" custom="1">
              <x14:cfvo type="percent">
                <xm:f>0</xm:f>
              </x14:cfvo>
              <x14:cfvo type="num" gte="0">
                <xm:f>0</xm:f>
              </x14:cfvo>
              <x14:cfvo type="num">
                <xm:f>26</xm:f>
              </x14:cfvo>
              <x14:cfvo type="num">
                <xm:f>51</xm:f>
              </x14:cfvo>
              <x14:cfIcon iconSet="5Quarters" iconId="0"/>
              <x14:cfIcon iconSet="4RedToBlack" iconId="3"/>
              <x14:cfIcon iconSet="3Symbols" iconId="2"/>
              <x14:cfIcon iconSet="3Symbols2" iconId="2"/>
            </x14:iconSet>
          </x14:cfRule>
          <xm:sqref>I36</xm:sqref>
        </x14:conditionalFormatting>
        <x14:conditionalFormatting xmlns:xm="http://schemas.microsoft.com/office/excel/2006/main">
          <x14:cfRule type="iconSet" priority="17" id="{B53295BC-4B01-4DF7-AB80-7566757AA969}">
            <x14:iconSet iconSet="4TrafficLights" showValue="0" custom="1">
              <x14:cfvo type="percent">
                <xm:f>0</xm:f>
              </x14:cfvo>
              <x14:cfvo type="num" gte="0">
                <xm:f>0</xm:f>
              </x14:cfvo>
              <x14:cfvo type="num">
                <xm:f>26</xm:f>
              </x14:cfvo>
              <x14:cfvo type="num">
                <xm:f>51</xm:f>
              </x14:cfvo>
              <x14:cfIcon iconSet="5Quarters" iconId="0"/>
              <x14:cfIcon iconSet="4RedToBlack" iconId="3"/>
              <x14:cfIcon iconSet="3Symbols" iconId="2"/>
              <x14:cfIcon iconSet="3Symbols2" iconId="2"/>
            </x14:iconSet>
          </x14:cfRule>
          <xm:sqref>I37</xm:sqref>
        </x14:conditionalFormatting>
        <x14:conditionalFormatting xmlns:xm="http://schemas.microsoft.com/office/excel/2006/main">
          <x14:cfRule type="iconSet" priority="16" id="{FA6C41BF-B95C-4C3B-B025-7B72268E57DC}">
            <x14:iconSet iconSet="4TrafficLights" showValue="0" custom="1">
              <x14:cfvo type="percent">
                <xm:f>0</xm:f>
              </x14:cfvo>
              <x14:cfvo type="num" gte="0">
                <xm:f>0</xm:f>
              </x14:cfvo>
              <x14:cfvo type="num">
                <xm:f>26</xm:f>
              </x14:cfvo>
              <x14:cfvo type="num">
                <xm:f>51</xm:f>
              </x14:cfvo>
              <x14:cfIcon iconSet="5Quarters" iconId="0"/>
              <x14:cfIcon iconSet="4RedToBlack" iconId="3"/>
              <x14:cfIcon iconSet="3Symbols" iconId="2"/>
              <x14:cfIcon iconSet="3Symbols2" iconId="2"/>
            </x14:iconSet>
          </x14:cfRule>
          <xm:sqref>I38</xm:sqref>
        </x14:conditionalFormatting>
        <x14:conditionalFormatting xmlns:xm="http://schemas.microsoft.com/office/excel/2006/main">
          <x14:cfRule type="iconSet" priority="15" id="{48865E2D-58E4-4288-884B-4B96D52A7A03}">
            <x14:iconSet iconSet="4TrafficLights" showValue="0" custom="1">
              <x14:cfvo type="percent">
                <xm:f>0</xm:f>
              </x14:cfvo>
              <x14:cfvo type="num" gte="0">
                <xm:f>0</xm:f>
              </x14:cfvo>
              <x14:cfvo type="num">
                <xm:f>26</xm:f>
              </x14:cfvo>
              <x14:cfvo type="num">
                <xm:f>51</xm:f>
              </x14:cfvo>
              <x14:cfIcon iconSet="5Quarters" iconId="0"/>
              <x14:cfIcon iconSet="4RedToBlack" iconId="3"/>
              <x14:cfIcon iconSet="3Symbols" iconId="2"/>
              <x14:cfIcon iconSet="3Symbols2" iconId="2"/>
            </x14:iconSet>
          </x14:cfRule>
          <xm:sqref>I39</xm:sqref>
        </x14:conditionalFormatting>
        <x14:conditionalFormatting xmlns:xm="http://schemas.microsoft.com/office/excel/2006/main">
          <x14:cfRule type="iconSet" priority="2267" id="{C2AF3A26-7345-4669-BFE0-673B8A6D715A}">
            <x14:iconSet iconSet="4TrafficLights" showValue="0" custom="1">
              <x14:cfvo type="percent">
                <xm:f>0</xm:f>
              </x14:cfvo>
              <x14:cfvo type="num" gte="0">
                <xm:f>0</xm:f>
              </x14:cfvo>
              <x14:cfvo type="num">
                <xm:f>26</xm:f>
              </x14:cfvo>
              <x14:cfvo type="num">
                <xm:f>51</xm:f>
              </x14:cfvo>
              <x14:cfIcon iconSet="5Quarters" iconId="0"/>
              <x14:cfIcon iconSet="4RedToBlack" iconId="3"/>
              <x14:cfIcon iconSet="3Symbols" iconId="2"/>
              <x14:cfIcon iconSet="3Symbols2" iconId="2"/>
            </x14:iconSet>
          </x14:cfRule>
          <xm:sqref>I40</xm:sqref>
        </x14:conditionalFormatting>
        <x14:conditionalFormatting xmlns:xm="http://schemas.microsoft.com/office/excel/2006/main">
          <x14:cfRule type="iconSet" priority="13" id="{B2EC43BA-1E7B-4B86-8D77-5727E4A8FA37}">
            <x14:iconSet iconSet="4TrafficLights" showValue="0" custom="1">
              <x14:cfvo type="percent">
                <xm:f>0</xm:f>
              </x14:cfvo>
              <x14:cfvo type="num" gte="0">
                <xm:f>0</xm:f>
              </x14:cfvo>
              <x14:cfvo type="num">
                <xm:f>26</xm:f>
              </x14:cfvo>
              <x14:cfvo type="num">
                <xm:f>51</xm:f>
              </x14:cfvo>
              <x14:cfIcon iconSet="5Quarters" iconId="0"/>
              <x14:cfIcon iconSet="4RedToBlack" iconId="3"/>
              <x14:cfIcon iconSet="3Symbols" iconId="2"/>
              <x14:cfIcon iconSet="3Symbols2" iconId="2"/>
            </x14:iconSet>
          </x14:cfRule>
          <xm:sqref>I26</xm:sqref>
        </x14:conditionalFormatting>
        <x14:conditionalFormatting xmlns:xm="http://schemas.microsoft.com/office/excel/2006/main">
          <x14:cfRule type="iconSet" priority="12" id="{A7903091-7DB4-4583-85F2-A3669D2BB0D6}">
            <x14:iconSet iconSet="4TrafficLights" showValue="0" custom="1">
              <x14:cfvo type="percent">
                <xm:f>0</xm:f>
              </x14:cfvo>
              <x14:cfvo type="num" gte="0">
                <xm:f>0</xm:f>
              </x14:cfvo>
              <x14:cfvo type="num">
                <xm:f>26</xm:f>
              </x14:cfvo>
              <x14:cfvo type="num">
                <xm:f>51</xm:f>
              </x14:cfvo>
              <x14:cfIcon iconSet="5Quarters" iconId="0"/>
              <x14:cfIcon iconSet="4RedToBlack" iconId="3"/>
              <x14:cfIcon iconSet="3Symbols" iconId="2"/>
              <x14:cfIcon iconSet="3Symbols2" iconId="2"/>
            </x14:iconSet>
          </x14:cfRule>
          <xm:sqref>I47</xm:sqref>
        </x14:conditionalFormatting>
        <x14:conditionalFormatting xmlns:xm="http://schemas.microsoft.com/office/excel/2006/main">
          <x14:cfRule type="iconSet" priority="2251" id="{306ACB41-5F21-4160-84A7-6CE9727356D3}">
            <x14:iconSet iconSet="4TrafficLights" showValue="0" custom="1">
              <x14:cfvo type="percent">
                <xm:f>0</xm:f>
              </x14:cfvo>
              <x14:cfvo type="num" gte="0">
                <xm:f>0</xm:f>
              </x14:cfvo>
              <x14:cfvo type="num">
                <xm:f>26</xm:f>
              </x14:cfvo>
              <x14:cfvo type="num">
                <xm:f>51</xm:f>
              </x14:cfvo>
              <x14:cfIcon iconSet="5Quarters" iconId="0"/>
              <x14:cfIcon iconSet="4RedToBlack" iconId="3"/>
              <x14:cfIcon iconSet="3Symbols" iconId="2"/>
              <x14:cfIcon iconSet="3Symbols2" iconId="2"/>
            </x14:iconSet>
          </x14:cfRule>
          <xm:sqref>I35</xm:sqref>
        </x14:conditionalFormatting>
        <x14:conditionalFormatting xmlns:xm="http://schemas.microsoft.com/office/excel/2006/main">
          <x14:cfRule type="iconSet" priority="2286" id="{9649951F-354D-4268-AA77-799551D35753}">
            <x14:iconSet iconSet="4TrafficLights" showValue="0" custom="1">
              <x14:cfvo type="percent">
                <xm:f>0</xm:f>
              </x14:cfvo>
              <x14:cfvo type="num" gte="0">
                <xm:f>0</xm:f>
              </x14:cfvo>
              <x14:cfvo type="num">
                <xm:f>26</xm:f>
              </x14:cfvo>
              <x14:cfvo type="num">
                <xm:f>51</xm:f>
              </x14:cfvo>
              <x14:cfIcon iconSet="5Quarters" iconId="0"/>
              <x14:cfIcon iconSet="4RedToBlack" iconId="3"/>
              <x14:cfIcon iconSet="3Symbols" iconId="2"/>
              <x14:cfIcon iconSet="3Symbols2" iconId="2"/>
            </x14:iconSet>
          </x14:cfRule>
          <xm:sqref>I55:I56 I49 I51:I53 I58:I62 I45:I46</xm:sqref>
        </x14:conditionalFormatting>
        <x14:conditionalFormatting xmlns:xm="http://schemas.microsoft.com/office/excel/2006/main">
          <x14:cfRule type="iconSet" priority="10" id="{F5568CD6-FC25-4632-A0FF-3C66DF3A466A}">
            <x14:iconSet iconSet="4TrafficLights" showValue="0" custom="1">
              <x14:cfvo type="percent">
                <xm:f>0</xm:f>
              </x14:cfvo>
              <x14:cfvo type="num" gte="0">
                <xm:f>0</xm:f>
              </x14:cfvo>
              <x14:cfvo type="num">
                <xm:f>26</xm:f>
              </x14:cfvo>
              <x14:cfvo type="num">
                <xm:f>51</xm:f>
              </x14:cfvo>
              <x14:cfIcon iconSet="5Quarters" iconId="0"/>
              <x14:cfIcon iconSet="4RedToBlack" iconId="3"/>
              <x14:cfIcon iconSet="3Symbols" iconId="2"/>
              <x14:cfIcon iconSet="3Symbols2" iconId="2"/>
            </x14:iconSet>
          </x14:cfRule>
          <xm:sqref>I63</xm:sqref>
        </x14:conditionalFormatting>
        <x14:conditionalFormatting xmlns:xm="http://schemas.microsoft.com/office/excel/2006/main">
          <x14:cfRule type="iconSet" priority="9" id="{AD38E5BC-D221-4EEF-9CCA-C8ADC73CEB66}">
            <x14:iconSet iconSet="4TrafficLights" showValue="0" custom="1">
              <x14:cfvo type="percent">
                <xm:f>0</xm:f>
              </x14:cfvo>
              <x14:cfvo type="num" gte="0">
                <xm:f>0</xm:f>
              </x14:cfvo>
              <x14:cfvo type="num">
                <xm:f>26</xm:f>
              </x14:cfvo>
              <x14:cfvo type="num">
                <xm:f>51</xm:f>
              </x14:cfvo>
              <x14:cfIcon iconSet="5Quarters" iconId="0"/>
              <x14:cfIcon iconSet="4RedToBlack" iconId="3"/>
              <x14:cfIcon iconSet="3Symbols" iconId="2"/>
              <x14:cfIcon iconSet="3Symbols2" iconId="2"/>
            </x14:iconSet>
          </x14:cfRule>
          <xm:sqref>I64</xm:sqref>
        </x14:conditionalFormatting>
        <x14:conditionalFormatting xmlns:xm="http://schemas.microsoft.com/office/excel/2006/main">
          <x14:cfRule type="iconSet" priority="2310" id="{8AF6ECBB-A7B6-4061-800F-FC65E5C5FEB1}">
            <x14:iconSet iconSet="4TrafficLights" showValue="0" custom="1">
              <x14:cfvo type="percent">
                <xm:f>0</xm:f>
              </x14:cfvo>
              <x14:cfvo type="num" gte="0">
                <xm:f>0</xm:f>
              </x14:cfvo>
              <x14:cfvo type="num">
                <xm:f>26</xm:f>
              </x14:cfvo>
              <x14:cfvo type="num">
                <xm:f>51</xm:f>
              </x14:cfvo>
              <x14:cfIcon iconSet="5Quarters" iconId="0"/>
              <x14:cfIcon iconSet="4RedToBlack" iconId="3"/>
              <x14:cfIcon iconSet="3Symbols" iconId="2"/>
              <x14:cfIcon iconSet="3Symbols2" iconId="2"/>
            </x14:iconSet>
          </x14:cfRule>
          <xm:sqref>I65:I69</xm:sqref>
        </x14:conditionalFormatting>
        <x14:conditionalFormatting xmlns:xm="http://schemas.microsoft.com/office/excel/2006/main">
          <x14:cfRule type="iconSet" priority="2319" id="{FD5DD796-861B-4486-9BDF-01D3442191A3}">
            <x14:iconSet iconSet="4TrafficLights" showValue="0" custom="1">
              <x14:cfvo type="percent">
                <xm:f>0</xm:f>
              </x14:cfvo>
              <x14:cfvo type="num" gte="0">
                <xm:f>0</xm:f>
              </x14:cfvo>
              <x14:cfvo type="num">
                <xm:f>26</xm:f>
              </x14:cfvo>
              <x14:cfvo type="num">
                <xm:f>51</xm:f>
              </x14:cfvo>
              <x14:cfIcon iconSet="5Quarters" iconId="0"/>
              <x14:cfIcon iconSet="4RedToBlack" iconId="3"/>
              <x14:cfIcon iconSet="3Symbols" iconId="2"/>
              <x14:cfIcon iconSet="3Symbols2" iconId="2"/>
            </x14:iconSet>
          </x14:cfRule>
          <xm:sqref>I54 I48 I50 I57</xm:sqref>
        </x14:conditionalFormatting>
        <x14:conditionalFormatting xmlns:xm="http://schemas.microsoft.com/office/excel/2006/main">
          <x14:cfRule type="iconSet" priority="2334" id="{D234B579-A625-40EA-A0C2-A5AE8CBA95FE}">
            <x14:iconSet iconSet="4TrafficLights" showValue="0" custom="1">
              <x14:cfvo type="percent">
                <xm:f>0</xm:f>
              </x14:cfvo>
              <x14:cfvo type="num" gte="0">
                <xm:f>0</xm:f>
              </x14:cfvo>
              <x14:cfvo type="num">
                <xm:f>26</xm:f>
              </x14:cfvo>
              <x14:cfvo type="num">
                <xm:f>51</xm:f>
              </x14:cfvo>
              <x14:cfIcon iconSet="5Quarters" iconId="0"/>
              <x14:cfIcon iconSet="4RedToBlack" iconId="3"/>
              <x14:cfIcon iconSet="3Symbols" iconId="2"/>
              <x14:cfIcon iconSet="3Symbols2" iconId="2"/>
            </x14:iconSet>
          </x14:cfRule>
          <xm:sqref>I41:I43 I22 I28</xm:sqref>
        </x14:conditionalFormatting>
        <x14:conditionalFormatting xmlns:xm="http://schemas.microsoft.com/office/excel/2006/main">
          <x14:cfRule type="iconSet" priority="7" id="{7CC633FD-C23E-405D-A1C8-4DCE1324758B}">
            <x14:iconSet iconSet="4TrafficLights" showValue="0" custom="1">
              <x14:cfvo type="percent">
                <xm:f>0</xm:f>
              </x14:cfvo>
              <x14:cfvo type="num" gte="0">
                <xm:f>0</xm:f>
              </x14:cfvo>
              <x14:cfvo type="num">
                <xm:f>26</xm:f>
              </x14:cfvo>
              <x14:cfvo type="num">
                <xm:f>51</xm:f>
              </x14:cfvo>
              <x14:cfIcon iconSet="5Quarters" iconId="0"/>
              <x14:cfIcon iconSet="4RedToBlack" iconId="3"/>
              <x14:cfIcon iconSet="3Symbols" iconId="2"/>
              <x14:cfIcon iconSet="3Symbols2" iconId="2"/>
            </x14:iconSet>
          </x14:cfRule>
          <xm:sqref>I73:I74</xm:sqref>
        </x14:conditionalFormatting>
        <x14:conditionalFormatting xmlns:xm="http://schemas.microsoft.com/office/excel/2006/main">
          <x14:cfRule type="iconSet" priority="6" id="{CEC6770E-63A7-497B-A332-40153F9A0C3D}">
            <x14:iconSet iconSet="4TrafficLights" showValue="0" custom="1">
              <x14:cfvo type="percent">
                <xm:f>0</xm:f>
              </x14:cfvo>
              <x14:cfvo type="num" gte="0">
                <xm:f>0</xm:f>
              </x14:cfvo>
              <x14:cfvo type="num">
                <xm:f>26</xm:f>
              </x14:cfvo>
              <x14:cfvo type="num">
                <xm:f>51</xm:f>
              </x14:cfvo>
              <x14:cfIcon iconSet="5Quarters" iconId="0"/>
              <x14:cfIcon iconSet="4RedToBlack" iconId="3"/>
              <x14:cfIcon iconSet="3Symbols" iconId="2"/>
              <x14:cfIcon iconSet="3Symbols2" iconId="2"/>
            </x14:iconSet>
          </x14:cfRule>
          <xm:sqref>I70</xm:sqref>
        </x14:conditionalFormatting>
        <x14:conditionalFormatting xmlns:xm="http://schemas.microsoft.com/office/excel/2006/main">
          <x14:cfRule type="iconSet" priority="5" id="{DF6AC518-82CD-4DAF-B197-D3BED2B0F389}">
            <x14:iconSet iconSet="4TrafficLights" showValue="0" custom="1">
              <x14:cfvo type="percent">
                <xm:f>0</xm:f>
              </x14:cfvo>
              <x14:cfvo type="num" gte="0">
                <xm:f>0</xm:f>
              </x14:cfvo>
              <x14:cfvo type="num">
                <xm:f>26</xm:f>
              </x14:cfvo>
              <x14:cfvo type="num">
                <xm:f>51</xm:f>
              </x14:cfvo>
              <x14:cfIcon iconSet="5Quarters" iconId="0"/>
              <x14:cfIcon iconSet="4RedToBlack" iconId="3"/>
              <x14:cfIcon iconSet="3Symbols" iconId="2"/>
              <x14:cfIcon iconSet="3Symbols2" iconId="2"/>
            </x14:iconSet>
          </x14:cfRule>
          <xm:sqref>I75</xm:sqref>
        </x14:conditionalFormatting>
        <x14:conditionalFormatting xmlns:xm="http://schemas.microsoft.com/office/excel/2006/main">
          <x14:cfRule type="iconSet" priority="4" id="{DCAE6AA9-D719-46DA-A0C0-8A6AC92891E8}">
            <x14:iconSet iconSet="4TrafficLights" showValue="0" custom="1">
              <x14:cfvo type="percent">
                <xm:f>0</xm:f>
              </x14:cfvo>
              <x14:cfvo type="num" gte="0">
                <xm:f>0</xm:f>
              </x14:cfvo>
              <x14:cfvo type="num">
                <xm:f>26</xm:f>
              </x14:cfvo>
              <x14:cfvo type="num">
                <xm:f>51</xm:f>
              </x14:cfvo>
              <x14:cfIcon iconSet="5Quarters" iconId="0"/>
              <x14:cfIcon iconSet="4RedToBlack" iconId="3"/>
              <x14:cfIcon iconSet="3Symbols" iconId="2"/>
              <x14:cfIcon iconSet="3Symbols2" iconId="2"/>
            </x14:iconSet>
          </x14:cfRule>
          <xm:sqref>I71</xm:sqref>
        </x14:conditionalFormatting>
        <x14:conditionalFormatting xmlns:xm="http://schemas.microsoft.com/office/excel/2006/main">
          <x14:cfRule type="iconSet" priority="1" id="{2FD1F43D-73B4-45F1-9273-989E7F2719EE}">
            <x14:iconSet iconSet="4TrafficLights" showValue="0" custom="1">
              <x14:cfvo type="percent">
                <xm:f>0</xm:f>
              </x14:cfvo>
              <x14:cfvo type="num" gte="0">
                <xm:f>0</xm:f>
              </x14:cfvo>
              <x14:cfvo type="num">
                <xm:f>26</xm:f>
              </x14:cfvo>
              <x14:cfvo type="num">
                <xm:f>51</xm:f>
              </x14:cfvo>
              <x14:cfIcon iconSet="5Quarters" iconId="0"/>
              <x14:cfIcon iconSet="4RedToBlack" iconId="3"/>
              <x14:cfIcon iconSet="3Symbols" iconId="2"/>
              <x14:cfIcon iconSet="3Symbols2" iconId="2"/>
            </x14:iconSet>
          </x14:cfRule>
          <xm:sqref>I72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5"/>
    </sheetView>
  </sheetViews>
  <sheetFormatPr defaultRowHeight="13.2" x14ac:dyDescent="0.2"/>
  <cols>
    <col min="1" max="1" width="9" customWidth="1"/>
  </cols>
  <sheetData/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527C9F98F17C48981E722052ACC339" ma:contentTypeVersion="0" ma:contentTypeDescription="Create a new document." ma:contentTypeScope="" ma:versionID="d8225a6a30c2ecfe740778ab073feb3f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43F6DA9-64F9-47F6-8D46-43735A0C77E9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7B126C0-1D3B-4F20-BEFE-A2F9322451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5A4EC045-5FFF-4448-8A6E-98F87B84D8D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WBS</vt:lpstr>
      <vt:lpstr>Sheet1</vt:lpstr>
      <vt:lpstr>WBS!Print_Area</vt:lpstr>
    </vt:vector>
  </TitlesOfParts>
  <Company>웅진홀딩스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618</dc:creator>
  <cp:lastModifiedBy>2Seung</cp:lastModifiedBy>
  <cp:lastPrinted>2014-05-14T02:23:19Z</cp:lastPrinted>
  <dcterms:created xsi:type="dcterms:W3CDTF">2011-01-20T11:42:37Z</dcterms:created>
  <dcterms:modified xsi:type="dcterms:W3CDTF">2016-08-22T01:05:15Z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0x01010067527C9F98F17C48981E722052ACC339</vt:lpwstr>
  </property>
  <property fmtid="{D5CDD505-2E9C-101B-9397-08002B2CF9AE}" pid="3" name="_NewReviewCycle">
    <vt:lpwstr/>
  </property>
</Properties>
</file>