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omas deter\Dateien\transfer\"/>
    </mc:Choice>
  </mc:AlternateContent>
  <xr:revisionPtr revIDLastSave="0" documentId="13_ncr:1_{E25069CD-7FBB-4F80-9D8A-8BCC9CBBA1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ckpit" sheetId="1" r:id="rId1"/>
    <sheet name="Page raw" sheetId="2" r:id="rId2"/>
    <sheet name="Task ra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C41" i="1"/>
  <c r="C40" i="1"/>
  <c r="C39" i="1"/>
  <c r="C38" i="1"/>
  <c r="C36" i="1"/>
  <c r="AP3" i="1" s="1"/>
  <c r="C22" i="1"/>
  <c r="C21" i="1"/>
  <c r="C20" i="1"/>
  <c r="C19" i="1"/>
  <c r="C10" i="1"/>
  <c r="C9" i="1"/>
  <c r="C8" i="1"/>
  <c r="C6" i="1"/>
  <c r="C5" i="1"/>
  <c r="AM4" i="1"/>
  <c r="AM5" i="1" s="1"/>
  <c r="AG4" i="1"/>
  <c r="AG5" i="1" s="1"/>
  <c r="C3" i="1"/>
  <c r="AJ3" i="1" s="1"/>
  <c r="AI5" i="1" l="1"/>
  <c r="AG6" i="1"/>
  <c r="AI6" i="1" s="1"/>
  <c r="AI4" i="1"/>
  <c r="AJ4" i="1" s="1"/>
  <c r="AM6" i="1"/>
  <c r="AO5" i="1"/>
  <c r="AO4" i="1"/>
  <c r="AP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G7" i="1" l="1"/>
  <c r="AI7" i="1" s="1"/>
  <c r="AJ5" i="1"/>
  <c r="AJ6" i="1" s="1"/>
  <c r="AP5" i="1"/>
  <c r="AM7" i="1"/>
  <c r="AO6" i="1"/>
  <c r="AP6" i="1" s="1"/>
  <c r="AG8" i="1" l="1"/>
  <c r="AJ7" i="1"/>
  <c r="AM8" i="1"/>
  <c r="AO7" i="1"/>
  <c r="AP7" i="1" s="1"/>
  <c r="AI8" i="1" l="1"/>
  <c r="AJ8" i="1" s="1"/>
  <c r="AG9" i="1"/>
  <c r="AO8" i="1"/>
  <c r="AP8" i="1" s="1"/>
  <c r="AM9" i="1"/>
  <c r="AG10" i="1" l="1"/>
  <c r="AI9" i="1"/>
  <c r="AJ9" i="1" s="1"/>
  <c r="AM10" i="1"/>
  <c r="AO9" i="1"/>
  <c r="AP9" i="1" s="1"/>
  <c r="AI10" i="1" l="1"/>
  <c r="AJ10" i="1" s="1"/>
  <c r="AG11" i="1"/>
  <c r="AM11" i="1"/>
  <c r="AO10" i="1"/>
  <c r="AP10" i="1" s="1"/>
  <c r="AI11" i="1" l="1"/>
  <c r="AJ11" i="1" s="1"/>
  <c r="AG12" i="1"/>
  <c r="AO11" i="1"/>
  <c r="AP11" i="1" s="1"/>
  <c r="AM12" i="1"/>
  <c r="AI12" i="1" l="1"/>
  <c r="AJ12" i="1" s="1"/>
  <c r="AG13" i="1"/>
  <c r="AM13" i="1"/>
  <c r="AO12" i="1"/>
  <c r="AP12" i="1" s="1"/>
  <c r="AG14" i="1" l="1"/>
  <c r="AI13" i="1"/>
  <c r="AJ13" i="1" s="1"/>
  <c r="AO13" i="1"/>
  <c r="AP13" i="1" s="1"/>
  <c r="AM14" i="1"/>
  <c r="AI14" i="1" l="1"/>
  <c r="AJ14" i="1" s="1"/>
  <c r="AG15" i="1"/>
  <c r="AM15" i="1"/>
  <c r="AO14" i="1"/>
  <c r="AP14" i="1" s="1"/>
  <c r="AI15" i="1" l="1"/>
  <c r="AJ15" i="1" s="1"/>
  <c r="AG16" i="1"/>
  <c r="AO15" i="1"/>
  <c r="AP15" i="1" s="1"/>
  <c r="AM16" i="1"/>
  <c r="AG17" i="1" l="1"/>
  <c r="AI16" i="1"/>
  <c r="AJ16" i="1" s="1"/>
  <c r="AM17" i="1"/>
  <c r="AO16" i="1"/>
  <c r="AP16" i="1" s="1"/>
  <c r="AI17" i="1" l="1"/>
  <c r="AJ17" i="1" s="1"/>
  <c r="AG18" i="1"/>
  <c r="AM18" i="1"/>
  <c r="AO17" i="1"/>
  <c r="AP17" i="1" s="1"/>
  <c r="AI18" i="1" l="1"/>
  <c r="AJ18" i="1" s="1"/>
  <c r="AG19" i="1"/>
  <c r="AO18" i="1"/>
  <c r="AP18" i="1" s="1"/>
  <c r="AM19" i="1"/>
  <c r="AG20" i="1" l="1"/>
  <c r="AI19" i="1"/>
  <c r="AJ19" i="1" s="1"/>
  <c r="AM20" i="1"/>
  <c r="AO19" i="1"/>
  <c r="AP19" i="1" s="1"/>
  <c r="AI20" i="1" l="1"/>
  <c r="AJ20" i="1" s="1"/>
  <c r="AG21" i="1"/>
  <c r="AO20" i="1"/>
  <c r="AP20" i="1" s="1"/>
  <c r="AM21" i="1"/>
  <c r="AG22" i="1" l="1"/>
  <c r="AI21" i="1"/>
  <c r="AJ21" i="1" s="1"/>
  <c r="AM22" i="1"/>
  <c r="AO21" i="1"/>
  <c r="AP21" i="1" s="1"/>
  <c r="AI22" i="1" l="1"/>
  <c r="AJ22" i="1" s="1"/>
  <c r="AG23" i="1"/>
  <c r="AM23" i="1"/>
  <c r="AO22" i="1"/>
  <c r="AP22" i="1" s="1"/>
  <c r="AG24" i="1" l="1"/>
  <c r="AI23" i="1"/>
  <c r="AJ23" i="1" s="1"/>
  <c r="AO23" i="1"/>
  <c r="AP23" i="1" s="1"/>
  <c r="AM24" i="1"/>
  <c r="AI24" i="1" l="1"/>
  <c r="AJ24" i="1" s="1"/>
  <c r="AJ25" i="1" s="1"/>
  <c r="AG25" i="1"/>
  <c r="AI25" i="1" s="1"/>
  <c r="AM25" i="1"/>
  <c r="AO25" i="1" s="1"/>
  <c r="AO24" i="1"/>
  <c r="AP24" i="1" s="1"/>
  <c r="AP25" i="1" l="1"/>
</calcChain>
</file>

<file path=xl/sharedStrings.xml><?xml version="1.0" encoding="utf-8"?>
<sst xmlns="http://schemas.openxmlformats.org/spreadsheetml/2006/main" count="639" uniqueCount="239">
  <si>
    <t>PAGES</t>
  </si>
  <si>
    <t>DATE</t>
  </si>
  <si>
    <t>PLANNED</t>
  </si>
  <si>
    <t>NUMBERS</t>
  </si>
  <si>
    <t>ACTUAL</t>
  </si>
  <si>
    <t>TASKS</t>
  </si>
  <si>
    <t>NUMBER</t>
  </si>
  <si>
    <t>Start Repainting:</t>
  </si>
  <si>
    <t>Page Type Normal:</t>
  </si>
  <si>
    <t>Page Type Modal Dialog:</t>
  </si>
  <si>
    <t>Ende Repainting</t>
  </si>
  <si>
    <t>ID</t>
  </si>
  <si>
    <t>PAGE_ID</t>
  </si>
  <si>
    <t>PAGE_NAME</t>
  </si>
  <si>
    <t>PAGE_MODE</t>
  </si>
  <si>
    <t>STATUS</t>
  </si>
  <si>
    <t>PRIORITY</t>
  </si>
  <si>
    <t>START_DATE</t>
  </si>
  <si>
    <t>FINISH_DATE</t>
  </si>
  <si>
    <t>SEC_PI_DYN_ACTUATE_APEX_VW_LIST</t>
  </si>
  <si>
    <t>Normal</t>
  </si>
  <si>
    <t>OPEN</t>
  </si>
  <si>
    <t>SEC_PAGE_DYN_AFFECT_APEX_VW_LIST</t>
  </si>
  <si>
    <t>SEC_ITEM_DYN_AFFECT_APEX_VW_LIST</t>
  </si>
  <si>
    <t>SEC_DYN_SCREEN_APEX_VW_LIST</t>
  </si>
  <si>
    <t>SEC_DYN_FIELD_APEX_VW_LIST</t>
  </si>
  <si>
    <t>SEC_APP_MENU_DEF_APEX_VW_LIST</t>
  </si>
  <si>
    <t>SEC_RUNNING_MAN_DEF_APEX_VW_LIST</t>
  </si>
  <si>
    <t>SEC_RUNNING_MAN_DYN_APEX_VW_LIST</t>
  </si>
  <si>
    <t>Login Page</t>
  </si>
  <si>
    <t>DMS_DROPZONE_CHILD_SHPT_VW_LIST</t>
  </si>
  <si>
    <t>VCO_APPLICATION_MENU_VW_LIST</t>
  </si>
  <si>
    <t>VCO_APPLICATION_PAGES_VW_LIST</t>
  </si>
  <si>
    <t>VCO_RUNNING_MAN_VW_LIST</t>
  </si>
  <si>
    <t>VCO_RUNNING_MAN_PARAM_LIST</t>
  </si>
  <si>
    <t>Change Password</t>
  </si>
  <si>
    <t>RNT_ORDERTAB_DML</t>
  </si>
  <si>
    <t>CTM_CUSTOMS_LIST</t>
  </si>
  <si>
    <t>ASSIGNIBC.RPT</t>
  </si>
  <si>
    <t>Modal Dialog</t>
  </si>
  <si>
    <t>AUTOMATCH_ITI.RPT</t>
  </si>
  <si>
    <t>BOOK_CODA_INVOICE_LINES.RPT</t>
  </si>
  <si>
    <t>BOOK_CR_ON_INC_INV.RPT</t>
  </si>
  <si>
    <t>CANCEL_ITI.RPT</t>
  </si>
  <si>
    <t>CANCEL_OUTTAKELINE.RPT</t>
  </si>
  <si>
    <t>CHANGEORDERINVOICETO.RPT</t>
  </si>
  <si>
    <t>CLOSE.RPT</t>
  </si>
  <si>
    <t>COPY_EQ_TRANSACTION.RPT</t>
  </si>
  <si>
    <t>CX_AUSFUHRBESCHEINIGUNG.RPT</t>
  </si>
  <si>
    <t>CX_CLEANINGCERTIFICATE.RPT</t>
  </si>
  <si>
    <t>DEPOTOUT.RPT</t>
  </si>
  <si>
    <t>EXECUTEIBCDELIVERY.RPT</t>
  </si>
  <si>
    <t>FINDQUOTATION.RPT</t>
  </si>
  <si>
    <t>GENQUOTEFROMORDER.RPT</t>
  </si>
  <si>
    <t>GENQUOTPRODSTOPS.RPT</t>
  </si>
  <si>
    <t>GENQUOTROUTES.RPT</t>
  </si>
  <si>
    <t>INSADRES.RPT</t>
  </si>
  <si>
    <t>MASTER_ORDER_FROM_ORDER.RPT</t>
  </si>
  <si>
    <t>PERFORMANCE_REASON.RPT</t>
  </si>
  <si>
    <t>PLANONEIBC.RPT</t>
  </si>
  <si>
    <t>PROCESSORDER</t>
  </si>
  <si>
    <t>ROLLBACKEXECUTEIBCDELIVERY.RPT</t>
  </si>
  <si>
    <t>ROLLBACKORDER.RPT</t>
  </si>
  <si>
    <t>SHOWMATCHQUOTE.RPT</t>
  </si>
  <si>
    <t>TODO_DONE.RPT</t>
  </si>
  <si>
    <t>CLOSE_INTERMODAL_COST.RPT</t>
  </si>
  <si>
    <t>UNMATCH_INC_INVL.RPT</t>
  </si>
  <si>
    <t>BOOK_MR_CR_ON_INC_INV.RPT</t>
  </si>
  <si>
    <t>REDETERMINE_CUST_SERV_REP.RPT</t>
  </si>
  <si>
    <t>REM_REV_FROM_ITI_DETAIL.RPT</t>
  </si>
  <si>
    <t>MATCH_REV_TO_ITI_DETAILS.RPT</t>
  </si>
  <si>
    <t>DELETE_ITI_HEADER.RPT</t>
  </si>
  <si>
    <t>CHANGE_REMOVE_DEBTOR_NUMBER.RPT</t>
  </si>
  <si>
    <t>DMS_DOC_ARCHIVED_VW_LIST</t>
  </si>
  <si>
    <t>EQUIPMENT_TKCTAB_DML</t>
  </si>
  <si>
    <t>UNASSIGNIBC_IBC.RPT</t>
  </si>
  <si>
    <t>UNASSIGNIBC_OET.RPT</t>
  </si>
  <si>
    <t>UPDATECMRFLAG.RPT</t>
  </si>
  <si>
    <t>CX_EXTRA_COST_NOTIFICATION.RPT</t>
  </si>
  <si>
    <t>CLOSE_INTERMODAL.RPT</t>
  </si>
  <si>
    <t>RNT_SHIPMENT_VWTAB_DML</t>
  </si>
  <si>
    <t>WORKSHOP_AGREEMENT_DEBTOR_OFFTAB_DML</t>
  </si>
  <si>
    <t>INV_COST_CODE_VWTAB_DML</t>
  </si>
  <si>
    <t>V_EQUIP_COMP_TRUTAB_DML</t>
  </si>
  <si>
    <t>COST_CODE_RENTTAB_DML</t>
  </si>
  <si>
    <t>OTHERTAB_DML</t>
  </si>
  <si>
    <t>V_EQUIP_SETT_TKCTAB_DML</t>
  </si>
  <si>
    <t>V_EQ_TYPE_CHASSISTAB_DML</t>
  </si>
  <si>
    <t>QUOTATION_AUX_EQUIP1TAB_DML</t>
  </si>
  <si>
    <t>ADA_TERMS_COND_LIB_DML</t>
  </si>
  <si>
    <t>EMPLOYEETAB_DML</t>
  </si>
  <si>
    <t>V_SUB_GUTSCHRIFT_APEXTAB_DML</t>
  </si>
  <si>
    <t>CONTAINERTAB_DML</t>
  </si>
  <si>
    <t>ACTION_NEWTAB_DML</t>
  </si>
  <si>
    <t>ROLLBACKEXECUTEIBCORDER.RPT</t>
  </si>
  <si>
    <t>EXECUTEIBCORDER.RPT</t>
  </si>
  <si>
    <t>ADA_TERMS_COND_LIST</t>
  </si>
  <si>
    <t>TODOTAB_DML</t>
  </si>
  <si>
    <t>ADA_TERMS_COND_LIB_LIST</t>
  </si>
  <si>
    <t>DMS_Drop_Zone</t>
  </si>
  <si>
    <t>CF_BILLING_METHOD_VW_LIST</t>
  </si>
  <si>
    <t>CF_BILLING_METHOD_VWTAB_DML</t>
  </si>
  <si>
    <t>COMPANY_LIST</t>
  </si>
  <si>
    <t>COMPANY_FINANCIALS_LIST</t>
  </si>
  <si>
    <t>COMPANY_FINANCIALSTAB_DML</t>
  </si>
  <si>
    <t>COM_CFBM_COMPANY_TYPE_LIST</t>
  </si>
  <si>
    <t>ACTION_TKC_EQ_LIST</t>
  </si>
  <si>
    <t>AGENDA_TKC_EQ_LIST</t>
  </si>
  <si>
    <t>EDI_EXT_ORD_UNI_VWTAB_LIST</t>
  </si>
  <si>
    <t>EDI_EXT_ORD_UNI_VW_3_LIST</t>
  </si>
  <si>
    <t>EDI_ORDER2_LIST</t>
  </si>
  <si>
    <t>EDI_ORDER2TAB_DML</t>
  </si>
  <si>
    <t>COM_CFR_HAZARD_DATA_GRPS_LIST</t>
  </si>
  <si>
    <t>EQUIPMENT_TKC_LIST</t>
  </si>
  <si>
    <t>EXE_EVENT_V_EQ_TKC_LIST</t>
  </si>
  <si>
    <t>ITI_DETAILS_LIST</t>
  </si>
  <si>
    <t>ITI_HEADER_LIST</t>
  </si>
  <si>
    <t>MODULE_LIST</t>
  </si>
  <si>
    <t>ORDER_ADMIN_EVT_EXE_LIST</t>
  </si>
  <si>
    <t>ORDER_STOP_LIST</t>
  </si>
  <si>
    <t>PRODUCT_CODE_LIST</t>
  </si>
  <si>
    <t>QUOTATION_ACTION_LIST</t>
  </si>
  <si>
    <t>QUOTATION_AUX_EQUIP_LIST</t>
  </si>
  <si>
    <t>QUOTATION_AUX_EQUIP1_LIST</t>
  </si>
  <si>
    <t>QUOTATION_INTERVAL_LIST</t>
  </si>
  <si>
    <t>QUOTATION_PRODUCT_LIST</t>
  </si>
  <si>
    <t>QUOTATION_ROUTING_LIST</t>
  </si>
  <si>
    <t>V_EQUIP_COMMDEV_TKC_LIST</t>
  </si>
  <si>
    <t>V_EQUIP_COMP_TKC_LIST</t>
  </si>
  <si>
    <t>SHIPMENT_PRODUCTSTOPTAB_DML</t>
  </si>
  <si>
    <t>SHIP_ADMIN_EVT_EXE_LIST</t>
  </si>
  <si>
    <t>SHIP_CLOSURE_EXE_LIST</t>
  </si>
  <si>
    <t>TMS_DEM_LINES_CST_VW_LIST</t>
  </si>
  <si>
    <t>TMS_DEM_LINES_SBC_VW_LIST</t>
  </si>
  <si>
    <t>TODO_LIST</t>
  </si>
  <si>
    <t>V_ADDITIONAL_REVENUE_LIST</t>
  </si>
  <si>
    <t>V_CR_SHIPMENT_LIST</t>
  </si>
  <si>
    <t>V_DEPOT_CONST_TKC_LIST</t>
  </si>
  <si>
    <t>V_DEPOT_CONST_TKCTAB_DML</t>
  </si>
  <si>
    <t>V_EQUIP_DATES_TKC_LIST</t>
  </si>
  <si>
    <t>V_EQUIP_PUMP_TKC_LIST</t>
  </si>
  <si>
    <t>V_EQUIP_SETT_TKC_LIST</t>
  </si>
  <si>
    <t>V_EQUIP_TUBE_TKC_LIST</t>
  </si>
  <si>
    <t>V_QUOTATION_REQUEST_LIST</t>
  </si>
  <si>
    <t>V_QUOTATION_REQUESTTAB_DML</t>
  </si>
  <si>
    <t>V_QUOTE_ROUTE_STOP2_LIST</t>
  </si>
  <si>
    <t>EQUIPMENT_RENTAL_TYPE_LIST</t>
  </si>
  <si>
    <t>ADA_RENTAL_ORDER_VW_LIST</t>
  </si>
  <si>
    <t>ORDER_MASTERTAB_DML</t>
  </si>
  <si>
    <t>ADA_OMA_RENTAL_REQUEST_LIST</t>
  </si>
  <si>
    <t>INV_JJ_CLOSURE_RESULT_LIST</t>
  </si>
  <si>
    <t>INV_SHIP_CLOS_RESULT_COST_VW_LIST</t>
  </si>
  <si>
    <t>INV_SHIP_CLOS_RESULT_REV_VW_LIST</t>
  </si>
  <si>
    <t>TMS_ORDERS_MKT_APEX_VWTAB_DML</t>
  </si>
  <si>
    <t>ADA_OMA_RENTAL_REQUEST_LINE_LIST</t>
  </si>
  <si>
    <t>ADA_RENTAL_CONTRACT_DML</t>
  </si>
  <si>
    <t>ADA_ORDER_RENTAL_RESOURCE_VW_LIST</t>
  </si>
  <si>
    <t>On/Off Hire</t>
  </si>
  <si>
    <t>ADA_OMA_RENTAL_REQUESTTAB_DML</t>
  </si>
  <si>
    <t>ADA_REQUEST_LINES_VWTAB_DML</t>
  </si>
  <si>
    <t>EDI_ESTIMATE_INTRAY_LIST</t>
  </si>
  <si>
    <t>ADA_ERENT_ADD_CR_DML_VW_DML</t>
  </si>
  <si>
    <t>SEC_MAIN_GROUP_LIST</t>
  </si>
  <si>
    <t>SEC_APP_USER_APEX_VW_LIST</t>
  </si>
  <si>
    <t>SEC_MGRP_SGRP_APEX_VW_LIST</t>
  </si>
  <si>
    <t>SEC_SECURITY_GROUP_LIST</t>
  </si>
  <si>
    <t>SEC_PAGE_DEF_APEX_VW_LIST</t>
  </si>
  <si>
    <t>SEC_PAGE_ITEM_DEF_APEX_VW_LIST</t>
  </si>
  <si>
    <t>TMS_SHIPMENT_DETAILS3_APEX_LIST</t>
  </si>
  <si>
    <t>V_SUBSTAT_HIST_TKC_LIST</t>
  </si>
  <si>
    <t>EQ_EQUIPMENT_DEVICES_LIST</t>
  </si>
  <si>
    <t>INV_CFBM_CHANGES_LIST</t>
  </si>
  <si>
    <t>SHE_INCIDENTS_LIST</t>
  </si>
  <si>
    <t>MATCHBOARD_APEX_LIST</t>
  </si>
  <si>
    <t>ACTION_NEW_LIST</t>
  </si>
  <si>
    <t>TMS_SHIPMENTS_MKT_APEX_VW_LIST</t>
  </si>
  <si>
    <t>TMS_ORDERS_MKT_APEX_VW_LIST</t>
  </si>
  <si>
    <t>CONTRACT_TRUCKING_LIST</t>
  </si>
  <si>
    <t>AGREEMENT_LIST</t>
  </si>
  <si>
    <t>AGREEMENT_ACTIVITY_LIST</t>
  </si>
  <si>
    <t>AGREEMENT_VALIDITY_LIST</t>
  </si>
  <si>
    <t>ADA_AGREEMENT_SUR_VW_LIST</t>
  </si>
  <si>
    <t>ADA_CONTRACT_SUR_VW_LIST</t>
  </si>
  <si>
    <t>ADA_RELATION_SUR_VW_LIST</t>
  </si>
  <si>
    <t>MATRIX_AGREEMENT_LIST</t>
  </si>
  <si>
    <t>QTN_QUOTE_ROUTE_SECTIONS_LIST</t>
  </si>
  <si>
    <t>REPAIR_CODE_LIST</t>
  </si>
  <si>
    <t>ORDER_MASTER_LIST</t>
  </si>
  <si>
    <t>ADA_ORDER_ESTIMATE_VW_DML</t>
  </si>
  <si>
    <t>ADA_COST_REV_VW_LIST</t>
  </si>
  <si>
    <t>V_CR_IBC_ORDER_PERTAB_DML</t>
  </si>
  <si>
    <t>COM_ADDR_HNDL_EQM_TRTAB_DML</t>
  </si>
  <si>
    <t>PRODUCT_OVERVIEWTAB_DML</t>
  </si>
  <si>
    <t>TMS_SHIPMENTS_MKT_APEX_VWTAB_DML</t>
  </si>
  <si>
    <t>V_ADDITIONAL_REVENUETAB_DML</t>
  </si>
  <si>
    <t>QUOTATION_ACTIONTAB_DML</t>
  </si>
  <si>
    <t>TMS_FUNCTION_TYPESTAB_DML</t>
  </si>
  <si>
    <t>IBC_OVERVIEW</t>
  </si>
  <si>
    <t>ADA_TERMS_COND_DML</t>
  </si>
  <si>
    <t>Forgot Password</t>
  </si>
  <si>
    <t>Home</t>
  </si>
  <si>
    <t>Hoyer Vista Home dashboard</t>
  </si>
  <si>
    <t>TEST AW</t>
  </si>
  <si>
    <t>CrystalViewer</t>
  </si>
  <si>
    <t>FileViewer</t>
  </si>
  <si>
    <t>Viewer</t>
  </si>
  <si>
    <t>EQ_EQUIPMENT_QUALIFICATIONS_LIST</t>
  </si>
  <si>
    <t>TMS_SHIPMENT_REQUIRED_QUALI_VW_LIST</t>
  </si>
  <si>
    <t>Global Page</t>
  </si>
  <si>
    <t>OTD_PLANNING_CLUSTER_LIST</t>
  </si>
  <si>
    <t>DESCRIPTION</t>
  </si>
  <si>
    <t>CLUSTER_NAME</t>
  </si>
  <si>
    <t>DEVELOPER</t>
  </si>
  <si>
    <t>TESTER</t>
  </si>
  <si>
    <t>HOYER Logo oben rechts</t>
  </si>
  <si>
    <t>ALI CEYHAN</t>
  </si>
  <si>
    <t>MATTHIAS ROM</t>
  </si>
  <si>
    <t xml:space="preserve">A&amp;O Repainting Report as per </t>
  </si>
  <si>
    <t>Project:</t>
  </si>
  <si>
    <t>Confluence:</t>
  </si>
  <si>
    <t>Jira Structure:</t>
  </si>
  <si>
    <t>Vista A&amp;O Jira Structure</t>
  </si>
  <si>
    <t>Vista A&amp;O Project</t>
  </si>
  <si>
    <t>Documentation</t>
  </si>
  <si>
    <t>- Vista A&amp;O - Repainting</t>
  </si>
  <si>
    <t>Number of Pages:</t>
  </si>
  <si>
    <t>Number of Pages Priority 1:</t>
  </si>
  <si>
    <t>Number of Pages Priority 2:</t>
  </si>
  <si>
    <t>Number of Pages Priority 3:</t>
  </si>
  <si>
    <t>Number of Page Status OPEN:</t>
  </si>
  <si>
    <t>Number of Page Status IN PROGRESS:</t>
  </si>
  <si>
    <t>Number of Page Status TESTABLE:</t>
  </si>
  <si>
    <t>Number of Page Status TEST OK:</t>
  </si>
  <si>
    <t>Number of Tasks:</t>
  </si>
  <si>
    <t>Number of Tasks Status OPEN:</t>
  </si>
  <si>
    <t>Number of Tasks Status IN PROGRESS:</t>
  </si>
  <si>
    <t>Number of Tasks Status TESTABLE:</t>
  </si>
  <si>
    <t>Number of Tasks Status TEST OK:</t>
  </si>
  <si>
    <t>VISTA A&amp;O. APEX REFACTORING OF VISTA TO APEX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</si>
</sst>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0" xfId="0" applyFill="1" applyAlignment="1"/>
    <xf numFmtId="0" fontId="5" fillId="0" borderId="0" xfId="0" applyFont="1"/>
    <xf numFmtId="0" fontId="7" fillId="5" borderId="0" xfId="0" applyFont="1" applyFill="1"/>
    <xf numFmtId="0" fontId="10" fillId="5" borderId="0" xfId="0" applyFont="1" applyFill="1"/>
    <xf numFmtId="0" fontId="8" fillId="5" borderId="0" xfId="0" applyFont="1" applyFill="1"/>
    <xf numFmtId="0" fontId="8" fillId="5" borderId="0" xfId="0" quotePrefix="1" applyFont="1" applyFill="1"/>
    <xf numFmtId="0" fontId="9" fillId="5" borderId="0" xfId="1" applyFont="1" applyFill="1"/>
    <xf numFmtId="0" fontId="0" fillId="5" borderId="0" xfId="0" applyFill="1"/>
    <xf numFmtId="0" fontId="0" fillId="2" borderId="0" xfId="0" applyFill="1" applyAlignment="1"/>
    <xf numFmtId="0" fontId="0" fillId="3" borderId="0" xfId="0" applyFill="1" applyAlignme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Page Type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 w="19050">
              <a:solidFill>
                <a:schemeClr val="bg1"/>
              </a:solidFill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Cockpit!$B$5:$B$6</c:f>
              <c:strCache>
                <c:ptCount val="2"/>
                <c:pt idx="0">
                  <c:v>Page Type Normal:</c:v>
                </c:pt>
                <c:pt idx="1">
                  <c:v>Page Type Modal Dialog:</c:v>
                </c:pt>
              </c:strCache>
            </c:strRef>
          </c:cat>
          <c:val>
            <c:numRef>
              <c:f>Cockpit!$C$5:$C$6</c:f>
              <c:numCache>
                <c:formatCode>General</c:formatCode>
                <c:ptCount val="2"/>
                <c:pt idx="0">
                  <c:v>148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D-4B06-8F62-46B7E317CCE2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20D-4B06-8F62-46B7E317CC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20D-4B06-8F62-46B7E317CCE2}"/>
              </c:ext>
            </c:extLst>
          </c:dPt>
          <c:cat>
            <c:strRef>
              <c:f>Cockpit!$B$5:$B$6</c:f>
              <c:strCache>
                <c:ptCount val="2"/>
                <c:pt idx="0">
                  <c:v>Page Type Normal:</c:v>
                </c:pt>
                <c:pt idx="1">
                  <c:v>Page Type Modal Dialog:</c:v>
                </c:pt>
              </c:strCache>
            </c:strRef>
          </c:cat>
          <c:val>
            <c:numRef>
              <c:f>Cockpit!$C$5:$C$6</c:f>
              <c:numCache>
                <c:formatCode>General</c:formatCode>
                <c:ptCount val="2"/>
                <c:pt idx="0">
                  <c:v>148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D-4B06-8F62-46B7E317CCE2}"/>
            </c:ext>
          </c:extLst>
        </c:ser>
        <c:ser>
          <c:idx val="2"/>
          <c:order val="2"/>
          <c:spPr>
            <a:ln>
              <a:prstDash val="solid"/>
            </a:ln>
          </c:spPr>
          <c:cat>
            <c:strRef>
              <c:f>Cockpit!$B$5:$B$6</c:f>
              <c:strCache>
                <c:ptCount val="2"/>
                <c:pt idx="0">
                  <c:v>Page Type Normal:</c:v>
                </c:pt>
                <c:pt idx="1">
                  <c:v>Page Type Modal Dialog:</c:v>
                </c:pt>
              </c:strCache>
            </c:strRef>
          </c:cat>
          <c:val>
            <c:numRef>
              <c:f>Cockpit!$C$5:$C$6</c:f>
              <c:numCache>
                <c:formatCode>General</c:formatCode>
                <c:ptCount val="2"/>
                <c:pt idx="0">
                  <c:v>148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D-4B06-8F62-46B7E317CCE2}"/>
            </c:ext>
          </c:extLst>
        </c:ser>
        <c:ser>
          <c:idx val="3"/>
          <c:order val="3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20D-4B06-8F62-46B7E317CC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20D-4B06-8F62-46B7E317CCE2}"/>
              </c:ext>
            </c:extLst>
          </c:dPt>
          <c:cat>
            <c:strRef>
              <c:f>Cockpit!$B$5:$B$6</c:f>
              <c:strCache>
                <c:ptCount val="2"/>
                <c:pt idx="0">
                  <c:v>Page Type Normal:</c:v>
                </c:pt>
                <c:pt idx="1">
                  <c:v>Page Type Modal Dialog:</c:v>
                </c:pt>
              </c:strCache>
            </c:strRef>
          </c:cat>
          <c:val>
            <c:numRef>
              <c:f>Cockpit!$C$5:$C$6</c:f>
              <c:numCache>
                <c:formatCode>General</c:formatCode>
                <c:ptCount val="2"/>
                <c:pt idx="0">
                  <c:v>148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0D-4B06-8F62-46B7E317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Priority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73-43EB-8006-75E0C7F6BB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73-43EB-8006-75E0C7F6BB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73-43EB-8006-75E0C7F6BB0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Cockpit!$B$8:$B$10</c:f>
              <c:strCache>
                <c:ptCount val="3"/>
                <c:pt idx="0">
                  <c:v>Number of Pages Priority 1:</c:v>
                </c:pt>
                <c:pt idx="1">
                  <c:v>Number of Pages Priority 2:</c:v>
                </c:pt>
                <c:pt idx="2">
                  <c:v>Number of Pages Priority 3:</c:v>
                </c:pt>
              </c:strCache>
            </c:strRef>
          </c:cat>
          <c:val>
            <c:numRef>
              <c:f>Cockpit!$C$8:$C$10</c:f>
              <c:numCache>
                <c:formatCode>General</c:formatCode>
                <c:ptCount val="3"/>
                <c:pt idx="0">
                  <c:v>193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73-43EB-8006-75E0C7F6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Pages Status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57-483C-9C44-335404343B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57-483C-9C44-335404343B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57-483C-9C44-335404343B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657-483C-9C44-335404343BAE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Cockpit!$B$19:$B$22</c:f>
              <c:strCache>
                <c:ptCount val="4"/>
                <c:pt idx="0">
                  <c:v>Number of Page Status OPEN:</c:v>
                </c:pt>
                <c:pt idx="1">
                  <c:v>Number of Page Status IN PROGRESS:</c:v>
                </c:pt>
                <c:pt idx="2">
                  <c:v>Number of Page Status TESTABLE:</c:v>
                </c:pt>
                <c:pt idx="3">
                  <c:v>Number of Page Status TEST OK:</c:v>
                </c:pt>
              </c:strCache>
            </c:strRef>
          </c:cat>
          <c:val>
            <c:numRef>
              <c:f>Cockpit!$C$19:$C$22</c:f>
              <c:numCache>
                <c:formatCode>General</c:formatCode>
                <c:ptCount val="4"/>
                <c:pt idx="0">
                  <c:v>193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7-483C-9C44-33540434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Chart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Cockpit!$AH$2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Cockpit!$AG$3:$AG$25</c:f>
              <c:numCache>
                <c:formatCode>m/d/yyyy</c:formatCode>
                <c:ptCount val="2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45549</c:v>
                </c:pt>
                <c:pt idx="7">
                  <c:v>45550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45556</c:v>
                </c:pt>
                <c:pt idx="14">
                  <c:v>45557</c:v>
                </c:pt>
                <c:pt idx="15">
                  <c:v>45558</c:v>
                </c:pt>
                <c:pt idx="16">
                  <c:v>45559</c:v>
                </c:pt>
                <c:pt idx="17">
                  <c:v>45560</c:v>
                </c:pt>
                <c:pt idx="18">
                  <c:v>45561</c:v>
                </c:pt>
                <c:pt idx="19">
                  <c:v>45562</c:v>
                </c:pt>
                <c:pt idx="20">
                  <c:v>45563</c:v>
                </c:pt>
                <c:pt idx="21">
                  <c:v>45564</c:v>
                </c:pt>
                <c:pt idx="22">
                  <c:v>45565</c:v>
                </c:pt>
              </c:numCache>
            </c:numRef>
          </c:cat>
          <c:val>
            <c:numRef>
              <c:f>Cockpit!$AH$3:$AH$25</c:f>
              <c:numCache>
                <c:formatCode>General</c:formatCode>
                <c:ptCount val="23"/>
                <c:pt idx="0">
                  <c:v>193</c:v>
                </c:pt>
                <c:pt idx="1">
                  <c:v>184</c:v>
                </c:pt>
                <c:pt idx="2">
                  <c:v>175</c:v>
                </c:pt>
                <c:pt idx="3">
                  <c:v>166</c:v>
                </c:pt>
                <c:pt idx="4">
                  <c:v>157</c:v>
                </c:pt>
                <c:pt idx="5">
                  <c:v>148</c:v>
                </c:pt>
                <c:pt idx="6">
                  <c:v>139</c:v>
                </c:pt>
                <c:pt idx="7">
                  <c:v>130</c:v>
                </c:pt>
                <c:pt idx="8">
                  <c:v>121</c:v>
                </c:pt>
                <c:pt idx="9">
                  <c:v>112</c:v>
                </c:pt>
                <c:pt idx="10">
                  <c:v>103</c:v>
                </c:pt>
                <c:pt idx="11">
                  <c:v>94</c:v>
                </c:pt>
                <c:pt idx="12">
                  <c:v>85</c:v>
                </c:pt>
                <c:pt idx="13">
                  <c:v>76</c:v>
                </c:pt>
                <c:pt idx="14">
                  <c:v>67</c:v>
                </c:pt>
                <c:pt idx="15">
                  <c:v>58</c:v>
                </c:pt>
                <c:pt idx="16">
                  <c:v>49</c:v>
                </c:pt>
                <c:pt idx="17">
                  <c:v>40</c:v>
                </c:pt>
                <c:pt idx="18">
                  <c:v>31</c:v>
                </c:pt>
                <c:pt idx="19">
                  <c:v>22</c:v>
                </c:pt>
                <c:pt idx="20">
                  <c:v>13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6-4F52-A867-E2D2038B4BD2}"/>
            </c:ext>
          </c:extLst>
        </c:ser>
        <c:ser>
          <c:idx val="1"/>
          <c:order val="1"/>
          <c:tx>
            <c:strRef>
              <c:f>Cockpit!$AJ$2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Cockpit!$AG$3:$AG$25</c:f>
              <c:numCache>
                <c:formatCode>m/d/yyyy</c:formatCode>
                <c:ptCount val="2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45549</c:v>
                </c:pt>
                <c:pt idx="7">
                  <c:v>45550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45556</c:v>
                </c:pt>
                <c:pt idx="14">
                  <c:v>45557</c:v>
                </c:pt>
                <c:pt idx="15">
                  <c:v>45558</c:v>
                </c:pt>
                <c:pt idx="16">
                  <c:v>45559</c:v>
                </c:pt>
                <c:pt idx="17">
                  <c:v>45560</c:v>
                </c:pt>
                <c:pt idx="18">
                  <c:v>45561</c:v>
                </c:pt>
                <c:pt idx="19">
                  <c:v>45562</c:v>
                </c:pt>
                <c:pt idx="20">
                  <c:v>45563</c:v>
                </c:pt>
                <c:pt idx="21">
                  <c:v>45564</c:v>
                </c:pt>
                <c:pt idx="22">
                  <c:v>45565</c:v>
                </c:pt>
              </c:numCache>
            </c:numRef>
          </c:cat>
          <c:val>
            <c:numRef>
              <c:f>Cockpit!$AJ$3:$AJ$25</c:f>
              <c:numCache>
                <c:formatCode>General</c:formatCode>
                <c:ptCount val="23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193</c:v>
                </c:pt>
                <c:pt idx="4">
                  <c:v>193</c:v>
                </c:pt>
                <c:pt idx="5">
                  <c:v>193</c:v>
                </c:pt>
                <c:pt idx="6">
                  <c:v>193</c:v>
                </c:pt>
                <c:pt idx="7">
                  <c:v>193</c:v>
                </c:pt>
                <c:pt idx="8">
                  <c:v>193</c:v>
                </c:pt>
                <c:pt idx="9">
                  <c:v>193</c:v>
                </c:pt>
                <c:pt idx="10">
                  <c:v>193</c:v>
                </c:pt>
                <c:pt idx="11">
                  <c:v>193</c:v>
                </c:pt>
                <c:pt idx="12">
                  <c:v>193</c:v>
                </c:pt>
                <c:pt idx="13">
                  <c:v>193</c:v>
                </c:pt>
                <c:pt idx="14">
                  <c:v>193</c:v>
                </c:pt>
                <c:pt idx="15">
                  <c:v>193</c:v>
                </c:pt>
                <c:pt idx="16">
                  <c:v>193</c:v>
                </c:pt>
                <c:pt idx="17">
                  <c:v>193</c:v>
                </c:pt>
                <c:pt idx="18">
                  <c:v>193</c:v>
                </c:pt>
                <c:pt idx="19">
                  <c:v>193</c:v>
                </c:pt>
                <c:pt idx="20">
                  <c:v>193</c:v>
                </c:pt>
                <c:pt idx="21">
                  <c:v>193</c:v>
                </c:pt>
                <c:pt idx="22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6-4F52-A867-E2D2038B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77112"/>
        <c:axId val="459877472"/>
      </c:lineChart>
      <c:dateAx>
        <c:axId val="459877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77472"/>
        <c:crosses val="autoZero"/>
        <c:auto val="1"/>
        <c:lblOffset val="100"/>
        <c:baseTimeUnit val="days"/>
      </c:dateAx>
      <c:valAx>
        <c:axId val="4598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77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rnd" cmpd="sng" algn="ctr">
      <a:solidFill>
        <a:sysClr val="windowText" lastClr="000000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Tasks Status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CD-4704-9153-DE2E3C88B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CD-4704-9153-DE2E3C88B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CD-4704-9153-DE2E3C88B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CD-4704-9153-DE2E3C88BA5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Cockpit!$B$38:$B$41</c:f>
              <c:strCache>
                <c:ptCount val="4"/>
                <c:pt idx="0">
                  <c:v>Number of Tasks Status OPEN:</c:v>
                </c:pt>
                <c:pt idx="1">
                  <c:v>Number of Tasks Status IN PROGRESS:</c:v>
                </c:pt>
                <c:pt idx="2">
                  <c:v>Number of Tasks Status TESTABLE:</c:v>
                </c:pt>
                <c:pt idx="3">
                  <c:v>Number of Tasks Status TEST OK:</c:v>
                </c:pt>
              </c:strCache>
            </c:strRef>
          </c:cat>
          <c:val>
            <c:numRef>
              <c:f>Cockpit!$C$38:$C$41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CD-4704-9153-DE2E3C88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</a:t>
            </a:r>
            <a:r>
              <a:rPr lang="de-DE" baseline="0"/>
              <a:t> Down Chart</a:t>
            </a:r>
            <a:endParaRPr lang="de-DE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Cockpit!$AN$2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Cockpit!$AM$3:$AM$25</c:f>
              <c:numCache>
                <c:formatCode>m/d/yyyy</c:formatCode>
                <c:ptCount val="2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45549</c:v>
                </c:pt>
                <c:pt idx="7">
                  <c:v>45550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45556</c:v>
                </c:pt>
                <c:pt idx="14">
                  <c:v>45557</c:v>
                </c:pt>
                <c:pt idx="15">
                  <c:v>45558</c:v>
                </c:pt>
                <c:pt idx="16">
                  <c:v>45559</c:v>
                </c:pt>
                <c:pt idx="17">
                  <c:v>45560</c:v>
                </c:pt>
                <c:pt idx="18">
                  <c:v>45561</c:v>
                </c:pt>
                <c:pt idx="19">
                  <c:v>45562</c:v>
                </c:pt>
                <c:pt idx="20">
                  <c:v>45563</c:v>
                </c:pt>
                <c:pt idx="21">
                  <c:v>45564</c:v>
                </c:pt>
                <c:pt idx="22">
                  <c:v>45565</c:v>
                </c:pt>
              </c:numCache>
            </c:numRef>
          </c:cat>
          <c:val>
            <c:numRef>
              <c:f>Cockpit!$AN$3:$AN$25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D-4015-BFDB-5E3A16196F40}"/>
            </c:ext>
          </c:extLst>
        </c:ser>
        <c:ser>
          <c:idx val="1"/>
          <c:order val="1"/>
          <c:tx>
            <c:strRef>
              <c:f>Cockpit!$AP$2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Cockpit!$AM$3:$AM$25</c:f>
              <c:numCache>
                <c:formatCode>m/d/yyyy</c:formatCode>
                <c:ptCount val="2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45549</c:v>
                </c:pt>
                <c:pt idx="7">
                  <c:v>45550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45556</c:v>
                </c:pt>
                <c:pt idx="14">
                  <c:v>45557</c:v>
                </c:pt>
                <c:pt idx="15">
                  <c:v>45558</c:v>
                </c:pt>
                <c:pt idx="16">
                  <c:v>45559</c:v>
                </c:pt>
                <c:pt idx="17">
                  <c:v>45560</c:v>
                </c:pt>
                <c:pt idx="18">
                  <c:v>45561</c:v>
                </c:pt>
                <c:pt idx="19">
                  <c:v>45562</c:v>
                </c:pt>
                <c:pt idx="20">
                  <c:v>45563</c:v>
                </c:pt>
                <c:pt idx="21">
                  <c:v>45564</c:v>
                </c:pt>
                <c:pt idx="22">
                  <c:v>45565</c:v>
                </c:pt>
              </c:numCache>
            </c:numRef>
          </c:cat>
          <c:val>
            <c:numRef>
              <c:f>Cockpit!$AP$3:$AP$25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D-4015-BFDB-5E3A1619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52160"/>
        <c:axId val="640455400"/>
      </c:lineChart>
      <c:dateAx>
        <c:axId val="64045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455400"/>
        <c:crosses val="autoZero"/>
        <c:auto val="1"/>
        <c:lblOffset val="100"/>
        <c:baseTimeUnit val="days"/>
      </c:dateAx>
      <c:valAx>
        <c:axId val="6404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452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424141</xdr:colOff>
      <xdr:row>2</xdr:row>
      <xdr:rowOff>23812</xdr:rowOff>
    </xdr:from>
    <xdr:to>
      <xdr:col>13</xdr:col>
      <xdr:colOff>123823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2</xdr:row>
      <xdr:rowOff>14287</xdr:rowOff>
    </xdr:from>
    <xdr:to>
      <xdr:col>21</xdr:col>
      <xdr:colOff>328612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427222</xdr:colOff>
      <xdr:row>17</xdr:row>
      <xdr:rowOff>100012</xdr:rowOff>
    </xdr:from>
    <xdr:to>
      <xdr:col>13</xdr:col>
      <xdr:colOff>126904</xdr:colOff>
      <xdr:row>31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17</xdr:row>
      <xdr:rowOff>119062</xdr:rowOff>
    </xdr:from>
    <xdr:to>
      <xdr:col>21</xdr:col>
      <xdr:colOff>314325</xdr:colOff>
      <xdr:row>32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467284</xdr:colOff>
      <xdr:row>35</xdr:row>
      <xdr:rowOff>12606</xdr:rowOff>
    </xdr:from>
    <xdr:to>
      <xdr:col>13</xdr:col>
      <xdr:colOff>166966</xdr:colOff>
      <xdr:row>49</xdr:row>
      <xdr:rowOff>88806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52387</xdr:colOff>
      <xdr:row>34</xdr:row>
      <xdr:rowOff>174251</xdr:rowOff>
    </xdr:from>
    <xdr:to>
      <xdr:col>21</xdr:col>
      <xdr:colOff>357187</xdr:colOff>
      <xdr:row>49</xdr:row>
      <xdr:rowOff>83763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ira-hoyer.apps.teamworkx.cloud/secure/StructureBoard.jspa?s=8" TargetMode="External"/><Relationship Id="rId1" Type="http://schemas.openxmlformats.org/officeDocument/2006/relationships/hyperlink" Target="https://confluence-hoyer.apps.teamworkx.cloud/pages/viewpage.action?pageId=275585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50"/>
  <sheetViews>
    <sheetView tabSelected="1" zoomScale="85" zoomScaleNormal="85" workbookViewId="0">
      <selection activeCell="A58" sqref="A58"/>
    </sheetView>
  </sheetViews>
  <sheetFormatPr baseColWidth="10" defaultColWidth="9.140625" defaultRowHeight="15" x14ac:dyDescent="0.25"/>
  <cols>
    <col min="1" max="1" width="4.5703125" customWidth="1"/>
    <col min="2" max="2" width="31.7109375" bestFit="1" customWidth="1"/>
    <col min="6" max="6" width="9.140625" customWidth="1"/>
    <col min="23" max="23" width="1.7109375" customWidth="1"/>
    <col min="24" max="24" width="17.5703125" bestFit="1" customWidth="1"/>
    <col min="25" max="25" width="77.85546875" customWidth="1"/>
    <col min="26" max="30" width="9.140625" customWidth="1"/>
    <col min="32" max="32" width="15.7109375" bestFit="1" customWidth="1"/>
    <col min="33" max="33" width="10.140625" bestFit="1" customWidth="1"/>
    <col min="34" max="34" width="10.140625" customWidth="1"/>
    <col min="38" max="38" width="15.7109375" bestFit="1" customWidth="1"/>
    <col min="39" max="39" width="10.140625" bestFit="1" customWidth="1"/>
  </cols>
  <sheetData>
    <row r="1" spans="2:42" ht="27.95" customHeight="1" x14ac:dyDescent="0.5">
      <c r="B1" s="11" t="s">
        <v>217</v>
      </c>
      <c r="F1" s="20">
        <f ca="1">TODAY()</f>
        <v>45555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2:42" ht="18.75" x14ac:dyDescent="0.3">
      <c r="B2" s="5"/>
      <c r="C2" s="5"/>
      <c r="D2" s="5"/>
      <c r="E2" s="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X2" s="12" t="s">
        <v>218</v>
      </c>
      <c r="Y2" s="13" t="s">
        <v>238</v>
      </c>
      <c r="AF2" s="2" t="s">
        <v>0</v>
      </c>
      <c r="AG2" s="3" t="s">
        <v>1</v>
      </c>
      <c r="AH2" s="3" t="s">
        <v>2</v>
      </c>
      <c r="AI2" s="3" t="s">
        <v>3</v>
      </c>
      <c r="AJ2" s="3" t="s">
        <v>4</v>
      </c>
      <c r="AK2" s="3"/>
      <c r="AL2" s="2" t="s">
        <v>5</v>
      </c>
      <c r="AM2" s="3" t="s">
        <v>1</v>
      </c>
      <c r="AN2" s="3" t="s">
        <v>2</v>
      </c>
      <c r="AO2" s="3" t="s">
        <v>6</v>
      </c>
      <c r="AP2" s="3" t="s">
        <v>4</v>
      </c>
    </row>
    <row r="3" spans="2:42" ht="15.75" x14ac:dyDescent="0.25">
      <c r="B3" s="6" t="s">
        <v>225</v>
      </c>
      <c r="C3" s="6">
        <f>COUNTA('Page raw'!$B$2:$B5000)</f>
        <v>193</v>
      </c>
      <c r="D3" s="5"/>
      <c r="E3" s="5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X3" s="14"/>
      <c r="Y3" s="15" t="s">
        <v>224</v>
      </c>
      <c r="AF3" s="3" t="s">
        <v>7</v>
      </c>
      <c r="AG3" s="4">
        <v>45543</v>
      </c>
      <c r="AH3" s="3">
        <f>C3</f>
        <v>193</v>
      </c>
      <c r="AI3" s="3">
        <v>0</v>
      </c>
      <c r="AJ3" s="3">
        <f>C3</f>
        <v>193</v>
      </c>
      <c r="AK3" s="3"/>
      <c r="AL3" s="3" t="s">
        <v>7</v>
      </c>
      <c r="AM3" s="4">
        <v>45543</v>
      </c>
      <c r="AN3" s="3">
        <f>C36</f>
        <v>1</v>
      </c>
      <c r="AO3" s="3">
        <v>0</v>
      </c>
      <c r="AP3" s="3">
        <f>C36</f>
        <v>1</v>
      </c>
    </row>
    <row r="4" spans="2:42" ht="15.75" x14ac:dyDescent="0.25">
      <c r="B4" s="5"/>
      <c r="C4" s="5"/>
      <c r="D4" s="5"/>
      <c r="E4" s="5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X4" s="14"/>
      <c r="Y4" s="14"/>
      <c r="AF4" s="3"/>
      <c r="AG4" s="4">
        <f t="shared" ref="AG4:AG25" si="0">AG3+1</f>
        <v>45544</v>
      </c>
      <c r="AH4" s="3">
        <f t="shared" ref="AH4:AH24" si="1">AH3-9</f>
        <v>184</v>
      </c>
      <c r="AI4" s="3">
        <f>COUNTIFS('Page raw'!$E$2:$E$194,"TEST OK",'Page raw'!$H$2:$H$194,Cockpit!AG4)</f>
        <v>0</v>
      </c>
      <c r="AJ4" s="3">
        <f t="shared" ref="AJ4:AJ25" si="2">AJ3-AI4</f>
        <v>193</v>
      </c>
      <c r="AK4" s="3"/>
      <c r="AL4" s="3"/>
      <c r="AM4" s="4">
        <f t="shared" ref="AM4:AM25" si="3">AM3+1</f>
        <v>45544</v>
      </c>
      <c r="AN4" s="3">
        <f>IF(AN3-4&gt;0,AN3-4,AN3)</f>
        <v>1</v>
      </c>
      <c r="AO4" s="3">
        <f>COUNTIFS('Task raw'!$C$2:$C$5000,"TEST OK",'Task raw'!$F$2:$F$5000,Cockpit!AM4)</f>
        <v>0</v>
      </c>
      <c r="AP4" s="3">
        <f t="shared" ref="AP4:AP25" si="4">AP3-AO4</f>
        <v>1</v>
      </c>
    </row>
    <row r="5" spans="2:42" ht="15.75" x14ac:dyDescent="0.25">
      <c r="B5" s="5" t="s">
        <v>8</v>
      </c>
      <c r="C5" s="5">
        <f>COUNTIF('Page raw'!$D$2:$D$323,"Normal")</f>
        <v>148</v>
      </c>
      <c r="D5" s="5"/>
      <c r="E5" s="5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X5" s="14"/>
      <c r="Y5" s="14"/>
      <c r="AF5" s="3"/>
      <c r="AG5" s="4">
        <f t="shared" si="0"/>
        <v>45545</v>
      </c>
      <c r="AH5" s="3">
        <f t="shared" si="1"/>
        <v>175</v>
      </c>
      <c r="AI5" s="3">
        <f>COUNTIFS('Page raw'!$E$2:$E$194,"TEST OK",'Page raw'!$H$2:$H$194,Cockpit!AG5)</f>
        <v>0</v>
      </c>
      <c r="AJ5" s="3">
        <f t="shared" si="2"/>
        <v>193</v>
      </c>
      <c r="AK5" s="3"/>
      <c r="AL5" s="3"/>
      <c r="AM5" s="4">
        <f t="shared" si="3"/>
        <v>45545</v>
      </c>
      <c r="AN5" s="3">
        <f>IF(AN4-4&gt;0,AN4-4,AN4)</f>
        <v>1</v>
      </c>
      <c r="AO5" s="3">
        <f>COUNTIFS('Task raw'!$C$2:$C$5000,"TEST OK",'Task raw'!$F$2:$F$5000,Cockpit!AM5)</f>
        <v>0</v>
      </c>
      <c r="AP5" s="3">
        <f t="shared" si="4"/>
        <v>1</v>
      </c>
    </row>
    <row r="6" spans="2:42" ht="15.75" customHeight="1" x14ac:dyDescent="0.25">
      <c r="B6" s="5" t="s">
        <v>9</v>
      </c>
      <c r="C6" s="5">
        <f>COUNTIF('Page raw'!$D$2:$D$323,"Modal Dialog")</f>
        <v>45</v>
      </c>
      <c r="D6" s="5"/>
      <c r="E6" s="5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X6" s="12" t="s">
        <v>223</v>
      </c>
      <c r="Y6" s="14"/>
      <c r="AF6" s="3"/>
      <c r="AG6" s="4">
        <f t="shared" si="0"/>
        <v>45546</v>
      </c>
      <c r="AH6" s="3">
        <f t="shared" si="1"/>
        <v>166</v>
      </c>
      <c r="AI6" s="3">
        <f>COUNTIFS('Page raw'!$E$2:$E$194,"TEST OK",'Page raw'!$H$2:$H$194,Cockpit!AG6)</f>
        <v>0</v>
      </c>
      <c r="AJ6" s="3">
        <f t="shared" si="2"/>
        <v>193</v>
      </c>
      <c r="AK6" s="3"/>
      <c r="AL6" s="3"/>
      <c r="AM6" s="4">
        <f t="shared" si="3"/>
        <v>45546</v>
      </c>
      <c r="AN6" s="3">
        <f t="shared" ref="AN6:AN24" si="5">IF(AN5-4&gt;0,AN5-4,AN5)</f>
        <v>1</v>
      </c>
      <c r="AO6" s="3">
        <f>COUNTIFS('Task raw'!$C$2:$C$5000,"TEST OK",'Task raw'!$F$2:$F$5000,Cockpit!AM6)</f>
        <v>0</v>
      </c>
      <c r="AP6" s="3">
        <f t="shared" si="4"/>
        <v>1</v>
      </c>
    </row>
    <row r="7" spans="2:42" ht="15.75" customHeight="1" x14ac:dyDescent="0.25">
      <c r="B7" s="5"/>
      <c r="C7" s="5"/>
      <c r="D7" s="5"/>
      <c r="E7" s="5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X7" s="14" t="s">
        <v>219</v>
      </c>
      <c r="Y7" s="16" t="s">
        <v>222</v>
      </c>
      <c r="AF7" s="3"/>
      <c r="AG7" s="4">
        <f t="shared" si="0"/>
        <v>45547</v>
      </c>
      <c r="AH7" s="3">
        <f t="shared" si="1"/>
        <v>157</v>
      </c>
      <c r="AI7" s="3">
        <f>COUNTIFS('Page raw'!$E$2:$E$194,"TEST OK",'Page raw'!$H$2:$H$194,Cockpit!AG7)</f>
        <v>0</v>
      </c>
      <c r="AJ7" s="3">
        <f t="shared" si="2"/>
        <v>193</v>
      </c>
      <c r="AK7" s="3"/>
      <c r="AL7" s="3"/>
      <c r="AM7" s="4">
        <f t="shared" si="3"/>
        <v>45547</v>
      </c>
      <c r="AN7" s="3">
        <f t="shared" si="5"/>
        <v>1</v>
      </c>
      <c r="AO7" s="3">
        <f>COUNTIFS('Task raw'!$C$2:$C$5000,"TEST OK",'Task raw'!$F$2:$F$5000,Cockpit!AM7)</f>
        <v>0</v>
      </c>
      <c r="AP7" s="3">
        <f t="shared" si="4"/>
        <v>1</v>
      </c>
    </row>
    <row r="8" spans="2:42" ht="15.75" x14ac:dyDescent="0.25">
      <c r="B8" s="5" t="s">
        <v>226</v>
      </c>
      <c r="C8" s="5">
        <f>COUNTIF('Page raw'!$F$2:$F$323,"1")</f>
        <v>193</v>
      </c>
      <c r="D8" s="5"/>
      <c r="E8" s="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X8" s="14" t="s">
        <v>220</v>
      </c>
      <c r="Y8" s="16" t="s">
        <v>221</v>
      </c>
      <c r="AF8" s="3"/>
      <c r="AG8" s="4">
        <f t="shared" si="0"/>
        <v>45548</v>
      </c>
      <c r="AH8" s="3">
        <f t="shared" si="1"/>
        <v>148</v>
      </c>
      <c r="AI8" s="3">
        <f>COUNTIFS('Page raw'!$E$2:$E$194,"TEST OK",'Page raw'!$H$2:$H$194,Cockpit!AG8)</f>
        <v>0</v>
      </c>
      <c r="AJ8" s="3">
        <f t="shared" si="2"/>
        <v>193</v>
      </c>
      <c r="AK8" s="3"/>
      <c r="AL8" s="3"/>
      <c r="AM8" s="4">
        <f t="shared" si="3"/>
        <v>45548</v>
      </c>
      <c r="AN8" s="3">
        <f t="shared" si="5"/>
        <v>1</v>
      </c>
      <c r="AO8" s="3">
        <f>COUNTIFS('Task raw'!$C$2:$C$5000,"TEST OK",'Task raw'!$F$2:$F$5000,Cockpit!AM8)</f>
        <v>0</v>
      </c>
      <c r="AP8" s="3">
        <f t="shared" si="4"/>
        <v>1</v>
      </c>
    </row>
    <row r="9" spans="2:42" x14ac:dyDescent="0.25">
      <c r="B9" s="5" t="s">
        <v>227</v>
      </c>
      <c r="C9" s="5">
        <f>COUNTIF('Page raw'!$F$2:$F$323,"2")</f>
        <v>0</v>
      </c>
      <c r="D9" s="5"/>
      <c r="E9" s="5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X9" s="17"/>
      <c r="Y9" s="17"/>
      <c r="AF9" s="3"/>
      <c r="AG9" s="4">
        <f t="shared" si="0"/>
        <v>45549</v>
      </c>
      <c r="AH9" s="3">
        <f t="shared" si="1"/>
        <v>139</v>
      </c>
      <c r="AI9" s="3">
        <f>COUNTIFS('Page raw'!$E$2:$E$194,"TEST OK",'Page raw'!$H$2:$H$194,Cockpit!AG9)</f>
        <v>0</v>
      </c>
      <c r="AJ9" s="3">
        <f t="shared" si="2"/>
        <v>193</v>
      </c>
      <c r="AK9" s="3"/>
      <c r="AL9" s="3"/>
      <c r="AM9" s="4">
        <f t="shared" si="3"/>
        <v>45549</v>
      </c>
      <c r="AN9" s="3">
        <f t="shared" si="5"/>
        <v>1</v>
      </c>
      <c r="AO9" s="3">
        <f>COUNTIFS('Task raw'!$C$2:$C$5000,"TEST OK",'Task raw'!$F$2:$F$5000,Cockpit!AM9)</f>
        <v>0</v>
      </c>
      <c r="AP9" s="3">
        <f t="shared" si="4"/>
        <v>1</v>
      </c>
    </row>
    <row r="10" spans="2:42" x14ac:dyDescent="0.25">
      <c r="B10" s="5" t="s">
        <v>228</v>
      </c>
      <c r="C10" s="5">
        <f>COUNTIF('Page raw'!$F$2:$F$323,"3")</f>
        <v>0</v>
      </c>
      <c r="D10" s="5"/>
      <c r="E10" s="5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X10" s="17"/>
      <c r="Y10" s="17"/>
      <c r="AF10" s="3"/>
      <c r="AG10" s="4">
        <f t="shared" si="0"/>
        <v>45550</v>
      </c>
      <c r="AH10" s="3">
        <f t="shared" si="1"/>
        <v>130</v>
      </c>
      <c r="AI10" s="3">
        <f>COUNTIFS('Page raw'!$E$2:$E$194,"TEST OK",'Page raw'!$H$2:$H$194,Cockpit!AG10)</f>
        <v>0</v>
      </c>
      <c r="AJ10" s="3">
        <f t="shared" si="2"/>
        <v>193</v>
      </c>
      <c r="AK10" s="3"/>
      <c r="AL10" s="3"/>
      <c r="AM10" s="4">
        <f t="shared" si="3"/>
        <v>45550</v>
      </c>
      <c r="AN10" s="3">
        <f t="shared" si="5"/>
        <v>1</v>
      </c>
      <c r="AO10" s="3">
        <f>COUNTIFS('Task raw'!$C$2:$C$5000,"TEST OK",'Task raw'!$F$2:$F$5000,Cockpit!AM10)</f>
        <v>0</v>
      </c>
      <c r="AP10" s="3">
        <f t="shared" si="4"/>
        <v>1</v>
      </c>
    </row>
    <row r="11" spans="2:42" x14ac:dyDescent="0.25">
      <c r="B11" s="5"/>
      <c r="C11" s="5"/>
      <c r="D11" s="5"/>
      <c r="E11" s="5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X11" s="17"/>
      <c r="Y11" s="17"/>
      <c r="AF11" s="3"/>
      <c r="AG11" s="4">
        <f t="shared" si="0"/>
        <v>45551</v>
      </c>
      <c r="AH11" s="3">
        <f t="shared" si="1"/>
        <v>121</v>
      </c>
      <c r="AI11" s="3">
        <f>COUNTIFS('Page raw'!$E$2:$E$194,"TEST OK",'Page raw'!$H$2:$H$194,Cockpit!AG11)</f>
        <v>0</v>
      </c>
      <c r="AJ11" s="3">
        <f t="shared" si="2"/>
        <v>193</v>
      </c>
      <c r="AK11" s="3"/>
      <c r="AL11" s="3"/>
      <c r="AM11" s="4">
        <f t="shared" si="3"/>
        <v>45551</v>
      </c>
      <c r="AN11" s="3">
        <f t="shared" si="5"/>
        <v>1</v>
      </c>
      <c r="AO11" s="3">
        <f>COUNTIFS('Task raw'!$C$2:$C$5000,"TEST OK",'Task raw'!$F$2:$F$5000,Cockpit!AM11)</f>
        <v>0</v>
      </c>
      <c r="AP11" s="3">
        <f t="shared" si="4"/>
        <v>1</v>
      </c>
    </row>
    <row r="12" spans="2:42" x14ac:dyDescent="0.25">
      <c r="B12" s="5"/>
      <c r="C12" s="5"/>
      <c r="D12" s="5"/>
      <c r="E12" s="5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X12" s="17"/>
      <c r="Y12" s="17"/>
      <c r="AF12" s="3"/>
      <c r="AG12" s="4">
        <f t="shared" si="0"/>
        <v>45552</v>
      </c>
      <c r="AH12" s="3">
        <f t="shared" si="1"/>
        <v>112</v>
      </c>
      <c r="AI12" s="3">
        <f>COUNTIFS('Page raw'!$E$2:$E$194,"TEST OK",'Page raw'!$H$2:$H$194,Cockpit!AG12)</f>
        <v>0</v>
      </c>
      <c r="AJ12" s="3">
        <f t="shared" si="2"/>
        <v>193</v>
      </c>
      <c r="AK12" s="3"/>
      <c r="AL12" s="3"/>
      <c r="AM12" s="4">
        <f t="shared" si="3"/>
        <v>45552</v>
      </c>
      <c r="AN12" s="3">
        <f t="shared" si="5"/>
        <v>1</v>
      </c>
      <c r="AO12" s="3">
        <f>COUNTIFS('Task raw'!$C$2:$C$5000,"TEST OK",'Task raw'!$F$2:$F$5000,Cockpit!AM12)</f>
        <v>0</v>
      </c>
      <c r="AP12" s="3">
        <f t="shared" si="4"/>
        <v>1</v>
      </c>
    </row>
    <row r="13" spans="2:42" x14ac:dyDescent="0.25">
      <c r="B13" s="5"/>
      <c r="C13" s="5"/>
      <c r="D13" s="5"/>
      <c r="E13" s="5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X13" s="17"/>
      <c r="Y13" s="17"/>
      <c r="AF13" s="3"/>
      <c r="AG13" s="4">
        <f t="shared" si="0"/>
        <v>45553</v>
      </c>
      <c r="AH13" s="3">
        <f t="shared" si="1"/>
        <v>103</v>
      </c>
      <c r="AI13" s="3">
        <f>COUNTIFS('Page raw'!$E$2:$E$194,"TEST OK",'Page raw'!$H$2:$H$194,Cockpit!AG13)</f>
        <v>0</v>
      </c>
      <c r="AJ13" s="3">
        <f t="shared" si="2"/>
        <v>193</v>
      </c>
      <c r="AK13" s="3"/>
      <c r="AL13" s="3"/>
      <c r="AM13" s="4">
        <f t="shared" si="3"/>
        <v>45553</v>
      </c>
      <c r="AN13" s="3">
        <f t="shared" si="5"/>
        <v>1</v>
      </c>
      <c r="AO13" s="3">
        <f>COUNTIFS('Task raw'!$C$2:$C$5000,"TEST OK",'Task raw'!$F$2:$F$5000,Cockpit!AM13)</f>
        <v>0</v>
      </c>
      <c r="AP13" s="3">
        <f t="shared" si="4"/>
        <v>1</v>
      </c>
    </row>
    <row r="14" spans="2:42" x14ac:dyDescent="0.25">
      <c r="B14" s="5"/>
      <c r="C14" s="5"/>
      <c r="D14" s="5"/>
      <c r="E14" s="5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X14" s="17"/>
      <c r="Y14" s="17"/>
      <c r="AF14" s="3"/>
      <c r="AG14" s="4">
        <f t="shared" si="0"/>
        <v>45554</v>
      </c>
      <c r="AH14" s="3">
        <f t="shared" si="1"/>
        <v>94</v>
      </c>
      <c r="AI14" s="3">
        <f>COUNTIFS('Page raw'!$E$2:$E$194,"TEST OK",'Page raw'!$H$2:$H$194,Cockpit!AG14)</f>
        <v>0</v>
      </c>
      <c r="AJ14" s="3">
        <f t="shared" si="2"/>
        <v>193</v>
      </c>
      <c r="AK14" s="3"/>
      <c r="AL14" s="3"/>
      <c r="AM14" s="4">
        <f t="shared" si="3"/>
        <v>45554</v>
      </c>
      <c r="AN14" s="3">
        <f t="shared" si="5"/>
        <v>1</v>
      </c>
      <c r="AO14" s="3">
        <f>COUNTIFS('Task raw'!$C$2:$C$5000,"TEST OK",'Task raw'!$F$2:$F$5000,Cockpit!AM14)</f>
        <v>0</v>
      </c>
      <c r="AP14" s="3">
        <f t="shared" si="4"/>
        <v>1</v>
      </c>
    </row>
    <row r="15" spans="2:42" x14ac:dyDescent="0.25">
      <c r="B15" s="5"/>
      <c r="C15" s="5"/>
      <c r="D15" s="5"/>
      <c r="E15" s="5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X15" s="17"/>
      <c r="Y15" s="17"/>
      <c r="AF15" s="3"/>
      <c r="AG15" s="4">
        <f t="shared" si="0"/>
        <v>45555</v>
      </c>
      <c r="AH15" s="3">
        <f t="shared" si="1"/>
        <v>85</v>
      </c>
      <c r="AI15" s="3">
        <f>COUNTIFS('Page raw'!$E$2:$E$194,"TEST OK",'Page raw'!$H$2:$H$194,Cockpit!AG15)</f>
        <v>0</v>
      </c>
      <c r="AJ15" s="3">
        <f t="shared" si="2"/>
        <v>193</v>
      </c>
      <c r="AK15" s="3"/>
      <c r="AL15" s="3"/>
      <c r="AM15" s="4">
        <f t="shared" si="3"/>
        <v>45555</v>
      </c>
      <c r="AN15" s="3">
        <f t="shared" si="5"/>
        <v>1</v>
      </c>
      <c r="AO15" s="3">
        <f>COUNTIFS('Task raw'!$C$2:$C$5000,"TEST OK",'Task raw'!$F$2:$F$5000,Cockpit!AM15)</f>
        <v>0</v>
      </c>
      <c r="AP15" s="3">
        <f t="shared" si="4"/>
        <v>1</v>
      </c>
    </row>
    <row r="16" spans="2:42" x14ac:dyDescent="0.25">
      <c r="B16" s="5"/>
      <c r="C16" s="5"/>
      <c r="D16" s="5"/>
      <c r="E16" s="5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X16" s="17"/>
      <c r="Y16" s="17"/>
      <c r="AF16" s="3"/>
      <c r="AG16" s="4">
        <f t="shared" si="0"/>
        <v>45556</v>
      </c>
      <c r="AH16" s="3">
        <f t="shared" si="1"/>
        <v>76</v>
      </c>
      <c r="AI16" s="3">
        <f>COUNTIFS('Page raw'!$E$2:$E$194,"TEST OK",'Page raw'!$H$2:$H$194,Cockpit!AG16)</f>
        <v>0</v>
      </c>
      <c r="AJ16" s="3">
        <f t="shared" si="2"/>
        <v>193</v>
      </c>
      <c r="AK16" s="3"/>
      <c r="AL16" s="3"/>
      <c r="AM16" s="4">
        <f t="shared" si="3"/>
        <v>45556</v>
      </c>
      <c r="AN16" s="3">
        <f t="shared" si="5"/>
        <v>1</v>
      </c>
      <c r="AO16" s="3">
        <f>COUNTIFS('Task raw'!$C$2:$C$5000,"TEST OK",'Task raw'!$F$2:$F$5000,Cockpit!AM16)</f>
        <v>0</v>
      </c>
      <c r="AP16" s="3">
        <f t="shared" si="4"/>
        <v>1</v>
      </c>
    </row>
    <row r="17" spans="2:42" x14ac:dyDescent="0.25">
      <c r="B17" s="5"/>
      <c r="C17" s="5"/>
      <c r="D17" s="5"/>
      <c r="E17" s="5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X17" s="17"/>
      <c r="Y17" s="17"/>
      <c r="AF17" s="3"/>
      <c r="AG17" s="4">
        <f t="shared" si="0"/>
        <v>45557</v>
      </c>
      <c r="AH17" s="3">
        <f t="shared" si="1"/>
        <v>67</v>
      </c>
      <c r="AI17" s="3">
        <f>COUNTIFS('Page raw'!$E$2:$E$194,"TEST OK",'Page raw'!$H$2:$H$194,Cockpit!AG17)</f>
        <v>0</v>
      </c>
      <c r="AJ17" s="3">
        <f t="shared" si="2"/>
        <v>193</v>
      </c>
      <c r="AK17" s="3"/>
      <c r="AL17" s="3"/>
      <c r="AM17" s="4">
        <f t="shared" si="3"/>
        <v>45557</v>
      </c>
      <c r="AN17" s="3">
        <f t="shared" si="5"/>
        <v>1</v>
      </c>
      <c r="AO17" s="3">
        <f>COUNTIFS('Task raw'!$C$2:$C$5000,"TEST OK",'Task raw'!$F$2:$F$5000,Cockpit!AM17)</f>
        <v>0</v>
      </c>
      <c r="AP17" s="3">
        <f t="shared" si="4"/>
        <v>1</v>
      </c>
    </row>
    <row r="18" spans="2:42" x14ac:dyDescent="0.25">
      <c r="B18" s="5"/>
      <c r="C18" s="5"/>
      <c r="D18" s="5"/>
      <c r="E18" s="5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X18" s="17"/>
      <c r="Y18" s="17"/>
      <c r="AF18" s="3"/>
      <c r="AG18" s="4">
        <f t="shared" si="0"/>
        <v>45558</v>
      </c>
      <c r="AH18" s="3">
        <f t="shared" si="1"/>
        <v>58</v>
      </c>
      <c r="AI18" s="3">
        <f>COUNTIFS('Page raw'!$E$2:$E$194,"TEST OK",'Page raw'!$H$2:$H$194,Cockpit!AG18)</f>
        <v>0</v>
      </c>
      <c r="AJ18" s="3">
        <f t="shared" si="2"/>
        <v>193</v>
      </c>
      <c r="AK18" s="3"/>
      <c r="AL18" s="3"/>
      <c r="AM18" s="4">
        <f t="shared" si="3"/>
        <v>45558</v>
      </c>
      <c r="AN18" s="3">
        <f t="shared" si="5"/>
        <v>1</v>
      </c>
      <c r="AO18" s="3">
        <f>COUNTIFS('Task raw'!$C$2:$C$5000,"TEST OK",'Task raw'!$F$2:$F$5000,Cockpit!AM18)</f>
        <v>0</v>
      </c>
      <c r="AP18" s="3">
        <f t="shared" si="4"/>
        <v>1</v>
      </c>
    </row>
    <row r="19" spans="2:42" x14ac:dyDescent="0.25">
      <c r="B19" s="5" t="s">
        <v>229</v>
      </c>
      <c r="C19" s="5">
        <f>COUNTIF('Page raw'!$E$2:$E$323,"OPEN")</f>
        <v>193</v>
      </c>
      <c r="D19" s="5"/>
      <c r="E19" s="5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X19" s="17"/>
      <c r="Y19" s="17"/>
      <c r="AF19" s="3"/>
      <c r="AG19" s="4">
        <f t="shared" si="0"/>
        <v>45559</v>
      </c>
      <c r="AH19" s="3">
        <f t="shared" si="1"/>
        <v>49</v>
      </c>
      <c r="AI19" s="3">
        <f>COUNTIFS('Page raw'!$E$2:$E$194,"TEST OK",'Page raw'!$H$2:$H$194,Cockpit!AG19)</f>
        <v>0</v>
      </c>
      <c r="AJ19" s="3">
        <f t="shared" si="2"/>
        <v>193</v>
      </c>
      <c r="AK19" s="3"/>
      <c r="AL19" s="3"/>
      <c r="AM19" s="4">
        <f t="shared" si="3"/>
        <v>45559</v>
      </c>
      <c r="AN19" s="3">
        <f t="shared" si="5"/>
        <v>1</v>
      </c>
      <c r="AO19" s="3">
        <f>COUNTIFS('Task raw'!$C$2:$C$5000,"TEST OK",'Task raw'!$F$2:$F$5000,Cockpit!AM19)</f>
        <v>0</v>
      </c>
      <c r="AP19" s="3">
        <f t="shared" si="4"/>
        <v>1</v>
      </c>
    </row>
    <row r="20" spans="2:42" x14ac:dyDescent="0.25">
      <c r="B20" s="5" t="s">
        <v>230</v>
      </c>
      <c r="C20" s="5">
        <f>COUNTIF('Page raw'!$E$2:$E$323,"IN PROGRESS")</f>
        <v>0</v>
      </c>
      <c r="D20" s="5"/>
      <c r="E20" s="5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X20" s="17"/>
      <c r="Y20" s="17"/>
      <c r="AF20" s="3"/>
      <c r="AG20" s="4">
        <f t="shared" si="0"/>
        <v>45560</v>
      </c>
      <c r="AH20" s="3">
        <f t="shared" si="1"/>
        <v>40</v>
      </c>
      <c r="AI20" s="3">
        <f>COUNTIFS('Page raw'!$E$2:$E$194,"TEST OK",'Page raw'!$H$2:$H$194,Cockpit!AG20)</f>
        <v>0</v>
      </c>
      <c r="AJ20" s="3">
        <f t="shared" si="2"/>
        <v>193</v>
      </c>
      <c r="AK20" s="3"/>
      <c r="AL20" s="3"/>
      <c r="AM20" s="4">
        <f t="shared" si="3"/>
        <v>45560</v>
      </c>
      <c r="AN20" s="3">
        <f t="shared" si="5"/>
        <v>1</v>
      </c>
      <c r="AO20" s="3">
        <f>COUNTIFS('Task raw'!$C$2:$C$5000,"TEST OK",'Task raw'!$F$2:$F$5000,Cockpit!AM20)</f>
        <v>0</v>
      </c>
      <c r="AP20" s="3">
        <f t="shared" si="4"/>
        <v>1</v>
      </c>
    </row>
    <row r="21" spans="2:42" x14ac:dyDescent="0.25">
      <c r="B21" s="5" t="s">
        <v>231</v>
      </c>
      <c r="C21" s="5">
        <f>COUNTIF('Page raw'!$E$2:$E$323,"TESTABLE")</f>
        <v>0</v>
      </c>
      <c r="D21" s="5"/>
      <c r="E21" s="5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X21" s="17"/>
      <c r="Y21" s="17"/>
      <c r="AF21" s="3"/>
      <c r="AG21" s="4">
        <f t="shared" si="0"/>
        <v>45561</v>
      </c>
      <c r="AH21" s="3">
        <f t="shared" si="1"/>
        <v>31</v>
      </c>
      <c r="AI21" s="3">
        <f>COUNTIFS('Page raw'!$E$2:$E$194,"TEST OK",'Page raw'!$H$2:$H$194,Cockpit!AG21)</f>
        <v>0</v>
      </c>
      <c r="AJ21" s="3">
        <f t="shared" si="2"/>
        <v>193</v>
      </c>
      <c r="AK21" s="3"/>
      <c r="AL21" s="3"/>
      <c r="AM21" s="4">
        <f t="shared" si="3"/>
        <v>45561</v>
      </c>
      <c r="AN21" s="3">
        <f t="shared" si="5"/>
        <v>1</v>
      </c>
      <c r="AO21" s="3">
        <f>COUNTIFS('Task raw'!$C$2:$C$5000,"TEST OK",'Task raw'!$F$2:$F$5000,Cockpit!AM21)</f>
        <v>0</v>
      </c>
      <c r="AP21" s="3">
        <f t="shared" si="4"/>
        <v>1</v>
      </c>
    </row>
    <row r="22" spans="2:42" x14ac:dyDescent="0.25">
      <c r="B22" s="5" t="s">
        <v>232</v>
      </c>
      <c r="C22" s="5">
        <f>COUNTIF('Page raw'!$E$2:$E$323,"TEST OK")</f>
        <v>0</v>
      </c>
      <c r="D22" s="5"/>
      <c r="E22" s="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X22" s="17"/>
      <c r="Y22" s="17"/>
      <c r="AF22" s="3"/>
      <c r="AG22" s="4">
        <f t="shared" si="0"/>
        <v>45562</v>
      </c>
      <c r="AH22" s="3">
        <f t="shared" si="1"/>
        <v>22</v>
      </c>
      <c r="AI22" s="3">
        <f>COUNTIFS('Page raw'!$E$2:$E$194,"TEST OK",'Page raw'!$H$2:$H$194,Cockpit!AG22)</f>
        <v>0</v>
      </c>
      <c r="AJ22" s="3">
        <f t="shared" si="2"/>
        <v>193</v>
      </c>
      <c r="AK22" s="3"/>
      <c r="AL22" s="3"/>
      <c r="AM22" s="4">
        <f t="shared" si="3"/>
        <v>45562</v>
      </c>
      <c r="AN22" s="3">
        <f t="shared" si="5"/>
        <v>1</v>
      </c>
      <c r="AO22" s="3">
        <f>COUNTIFS('Task raw'!$C$2:$C$5000,"TEST OK",'Task raw'!$F$2:$F$5000,Cockpit!AM22)</f>
        <v>0</v>
      </c>
      <c r="AP22" s="3">
        <f t="shared" si="4"/>
        <v>1</v>
      </c>
    </row>
    <row r="23" spans="2:42" x14ac:dyDescent="0.25">
      <c r="B23" s="5"/>
      <c r="C23" s="5"/>
      <c r="D23" s="5"/>
      <c r="E23" s="5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X23" s="17"/>
      <c r="Y23" s="17"/>
      <c r="AF23" s="3"/>
      <c r="AG23" s="4">
        <f t="shared" si="0"/>
        <v>45563</v>
      </c>
      <c r="AH23" s="3">
        <f t="shared" si="1"/>
        <v>13</v>
      </c>
      <c r="AI23" s="3">
        <f>COUNTIFS('Page raw'!$E$2:$E$194,"TEST OK",'Page raw'!$H$2:$H$194,Cockpit!AG23)</f>
        <v>0</v>
      </c>
      <c r="AJ23" s="3">
        <f t="shared" si="2"/>
        <v>193</v>
      </c>
      <c r="AK23" s="3"/>
      <c r="AL23" s="3"/>
      <c r="AM23" s="4">
        <f t="shared" si="3"/>
        <v>45563</v>
      </c>
      <c r="AN23" s="3">
        <f t="shared" si="5"/>
        <v>1</v>
      </c>
      <c r="AO23" s="3">
        <f>COUNTIFS('Task raw'!$C$2:$C$5000,"TEST OK",'Task raw'!$F$2:$F$5000,Cockpit!AM23)</f>
        <v>0</v>
      </c>
      <c r="AP23" s="3">
        <f t="shared" si="4"/>
        <v>1</v>
      </c>
    </row>
    <row r="24" spans="2:42" x14ac:dyDescent="0.25">
      <c r="B24" s="5"/>
      <c r="C24" s="5"/>
      <c r="D24" s="5"/>
      <c r="E24" s="5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X24" s="17"/>
      <c r="Y24" s="17"/>
      <c r="AF24" s="3"/>
      <c r="AG24" s="4">
        <f t="shared" si="0"/>
        <v>45564</v>
      </c>
      <c r="AH24" s="3">
        <f t="shared" si="1"/>
        <v>4</v>
      </c>
      <c r="AI24" s="3">
        <f>COUNTIFS('Page raw'!$E$2:$E$194,"TEST OK",'Page raw'!$H$2:$H$194,Cockpit!AG24)</f>
        <v>0</v>
      </c>
      <c r="AJ24" s="3">
        <f t="shared" si="2"/>
        <v>193</v>
      </c>
      <c r="AK24" s="3"/>
      <c r="AL24" s="3"/>
      <c r="AM24" s="4">
        <f t="shared" si="3"/>
        <v>45564</v>
      </c>
      <c r="AN24" s="3">
        <f t="shared" si="5"/>
        <v>1</v>
      </c>
      <c r="AO24" s="3">
        <f>COUNTIFS('Task raw'!$C$2:$C$5000,"TEST OK",'Task raw'!$F$2:$F$5000,Cockpit!AM24)</f>
        <v>0</v>
      </c>
      <c r="AP24" s="3">
        <f t="shared" si="4"/>
        <v>1</v>
      </c>
    </row>
    <row r="25" spans="2:42" x14ac:dyDescent="0.25">
      <c r="B25" s="5"/>
      <c r="C25" s="5"/>
      <c r="D25" s="5"/>
      <c r="E25" s="5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X25" s="17"/>
      <c r="Y25" s="17"/>
      <c r="AF25" s="3" t="s">
        <v>10</v>
      </c>
      <c r="AG25" s="4">
        <f t="shared" si="0"/>
        <v>45565</v>
      </c>
      <c r="AH25" s="3">
        <v>0</v>
      </c>
      <c r="AI25" s="3">
        <f>COUNTIFS('Page raw'!$E$2:$E$194,"TEST OK",'Page raw'!$H$2:$H$194,Cockpit!AG25)</f>
        <v>0</v>
      </c>
      <c r="AJ25" s="3">
        <f t="shared" si="2"/>
        <v>193</v>
      </c>
      <c r="AK25" s="3"/>
      <c r="AL25" s="3" t="s">
        <v>10</v>
      </c>
      <c r="AM25" s="4">
        <f t="shared" si="3"/>
        <v>45565</v>
      </c>
      <c r="AN25" s="3">
        <v>0</v>
      </c>
      <c r="AO25" s="3">
        <f>COUNTIFS('Task raw'!$C$2:$C$5000,"TEST OK",'Task raw'!$F$2:$F$5000,Cockpit!AM25)</f>
        <v>0</v>
      </c>
      <c r="AP25" s="3">
        <f t="shared" si="4"/>
        <v>1</v>
      </c>
    </row>
    <row r="26" spans="2:42" x14ac:dyDescent="0.25">
      <c r="B26" s="5"/>
      <c r="C26" s="5"/>
      <c r="D26" s="5"/>
      <c r="E26" s="5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X26" s="17"/>
      <c r="Y26" s="17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2:42" x14ac:dyDescent="0.25">
      <c r="B27" s="5"/>
      <c r="C27" s="5"/>
      <c r="D27" s="5"/>
      <c r="E27" s="5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X27" s="17"/>
      <c r="Y27" s="17"/>
    </row>
    <row r="28" spans="2:42" x14ac:dyDescent="0.25">
      <c r="B28" s="5"/>
      <c r="C28" s="5"/>
      <c r="D28" s="5"/>
      <c r="E28" s="5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X28" s="17"/>
      <c r="Y28" s="17"/>
    </row>
    <row r="29" spans="2:42" x14ac:dyDescent="0.25">
      <c r="B29" s="5"/>
      <c r="C29" s="5"/>
      <c r="D29" s="5"/>
      <c r="E29" s="5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X29" s="17"/>
      <c r="Y29" s="17"/>
    </row>
    <row r="30" spans="2:42" x14ac:dyDescent="0.25">
      <c r="B30" s="5"/>
      <c r="C30" s="5"/>
      <c r="D30" s="5"/>
      <c r="E30" s="5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X30" s="17"/>
      <c r="Y30" s="17"/>
    </row>
    <row r="31" spans="2:42" x14ac:dyDescent="0.25">
      <c r="B31" s="5"/>
      <c r="C31" s="5"/>
      <c r="D31" s="5"/>
      <c r="E31" s="5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X31" s="17"/>
      <c r="Y31" s="17"/>
    </row>
    <row r="32" spans="2:42" x14ac:dyDescent="0.25">
      <c r="B32" s="5"/>
      <c r="C32" s="5"/>
      <c r="D32" s="5"/>
      <c r="E32" s="5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X32" s="17"/>
      <c r="Y32" s="17"/>
    </row>
    <row r="33" spans="2:25" x14ac:dyDescent="0.25">
      <c r="B33" s="5"/>
      <c r="C33" s="5"/>
      <c r="D33" s="5"/>
      <c r="E33" s="5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X33" s="17"/>
      <c r="Y33" s="17"/>
    </row>
    <row r="34" spans="2:25" ht="5.0999999999999996" customHeight="1" x14ac:dyDescent="0.25">
      <c r="B34" s="9"/>
      <c r="C34" s="9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X34" s="17"/>
      <c r="Y34" s="17"/>
    </row>
    <row r="35" spans="2:25" x14ac:dyDescent="0.25">
      <c r="B35" s="7"/>
      <c r="C35" s="7"/>
      <c r="D35" s="7"/>
      <c r="E35" s="7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X35" s="17"/>
      <c r="Y35" s="17"/>
    </row>
    <row r="36" spans="2:25" x14ac:dyDescent="0.25">
      <c r="B36" s="8" t="s">
        <v>233</v>
      </c>
      <c r="C36" s="8">
        <f>COUNT('Task raw'!A2:A425)</f>
        <v>1</v>
      </c>
      <c r="D36" s="7"/>
      <c r="E36" s="7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X36" s="17"/>
      <c r="Y36" s="17"/>
    </row>
    <row r="37" spans="2:25" x14ac:dyDescent="0.25">
      <c r="B37" s="7"/>
      <c r="C37" s="7"/>
      <c r="D37" s="7"/>
      <c r="E37" s="7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X37" s="17"/>
      <c r="Y37" s="17"/>
    </row>
    <row r="38" spans="2:25" x14ac:dyDescent="0.25">
      <c r="B38" s="7" t="s">
        <v>234</v>
      </c>
      <c r="C38" s="7">
        <f>COUNTIF('Task raw'!$C$2:$C$10000,"OPEN")</f>
        <v>1</v>
      </c>
      <c r="D38" s="7"/>
      <c r="E38" s="7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X38" s="17"/>
      <c r="Y38" s="17"/>
    </row>
    <row r="39" spans="2:25" x14ac:dyDescent="0.25">
      <c r="B39" s="7" t="s">
        <v>235</v>
      </c>
      <c r="C39" s="7">
        <f>COUNTIF('Task raw'!$C$2:$C$10000,"IN PROGRESS")</f>
        <v>0</v>
      </c>
      <c r="D39" s="7"/>
      <c r="E39" s="7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X39" s="17"/>
      <c r="Y39" s="17"/>
    </row>
    <row r="40" spans="2:25" x14ac:dyDescent="0.25">
      <c r="B40" s="7" t="s">
        <v>236</v>
      </c>
      <c r="C40" s="7">
        <f>COUNTIF('Task raw'!$C$2:$C$10000,"TESTABLE")</f>
        <v>0</v>
      </c>
      <c r="D40" s="7"/>
      <c r="E40" s="7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X40" s="17"/>
      <c r="Y40" s="17"/>
    </row>
    <row r="41" spans="2:25" x14ac:dyDescent="0.25">
      <c r="B41" s="7" t="s">
        <v>237</v>
      </c>
      <c r="C41" s="7">
        <f>COUNTIF('Task raw'!$C$2:$C$10000,"TEST OK")</f>
        <v>0</v>
      </c>
      <c r="D41" s="7"/>
      <c r="E41" s="7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X41" s="17"/>
      <c r="Y41" s="17"/>
    </row>
    <row r="42" spans="2:25" x14ac:dyDescent="0.25">
      <c r="B42" s="7"/>
      <c r="C42" s="7"/>
      <c r="D42" s="7"/>
      <c r="E42" s="7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X42" s="17"/>
      <c r="Y42" s="17"/>
    </row>
    <row r="43" spans="2:25" x14ac:dyDescent="0.25">
      <c r="B43" s="7"/>
      <c r="C43" s="7"/>
      <c r="D43" s="7"/>
      <c r="E43" s="7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X43" s="17"/>
      <c r="Y43" s="17"/>
    </row>
    <row r="44" spans="2:25" x14ac:dyDescent="0.25">
      <c r="B44" s="7"/>
      <c r="C44" s="7"/>
      <c r="D44" s="7"/>
      <c r="E44" s="7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X44" s="17"/>
      <c r="Y44" s="17"/>
    </row>
    <row r="45" spans="2:25" x14ac:dyDescent="0.25">
      <c r="B45" s="7"/>
      <c r="C45" s="7"/>
      <c r="D45" s="7"/>
      <c r="E45" s="7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X45" s="17"/>
      <c r="Y45" s="17"/>
    </row>
    <row r="46" spans="2:25" x14ac:dyDescent="0.25">
      <c r="B46" s="7"/>
      <c r="C46" s="7"/>
      <c r="D46" s="7"/>
      <c r="E46" s="7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X46" s="17"/>
      <c r="Y46" s="17"/>
    </row>
    <row r="47" spans="2:25" x14ac:dyDescent="0.25">
      <c r="B47" s="7"/>
      <c r="C47" s="7"/>
      <c r="D47" s="7"/>
      <c r="E47" s="7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X47" s="17"/>
      <c r="Y47" s="17"/>
    </row>
    <row r="48" spans="2:25" x14ac:dyDescent="0.25">
      <c r="B48" s="7"/>
      <c r="C48" s="7"/>
      <c r="D48" s="7"/>
      <c r="E48" s="7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X48" s="17"/>
      <c r="Y48" s="17"/>
    </row>
    <row r="49" spans="2:25" x14ac:dyDescent="0.25">
      <c r="B49" s="7"/>
      <c r="C49" s="7"/>
      <c r="D49" s="7"/>
      <c r="E49" s="7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X49" s="17"/>
      <c r="Y49" s="17"/>
    </row>
    <row r="50" spans="2:25" x14ac:dyDescent="0.25">
      <c r="B50" s="7"/>
      <c r="C50" s="7"/>
      <c r="D50" s="7"/>
      <c r="E50" s="7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X50" s="17"/>
      <c r="Y50" s="17"/>
    </row>
  </sheetData>
  <sheetProtection algorithmName="SHA-512" hashValue="dEM71GNX94wz6OwR0uvWwU5AiwvFooQv8SC09LcwCxa2KZJ6MgahEXIHjzgku0jdAQthFlT9mLs3pxOZH79lWg==" saltValue="VRjWkkcTyB9QxaLhvaM8yw==" spinCount="100000" sheet="1" objects="1" scenarios="1"/>
  <mergeCells count="3">
    <mergeCell ref="F2:V33"/>
    <mergeCell ref="F35:V50"/>
    <mergeCell ref="F1:V1"/>
  </mergeCells>
  <hyperlinks>
    <hyperlink ref="Y7" r:id="rId1" display="A&amp;O Project" xr:uid="{C47A7D61-523F-417F-8372-FA8235D4D3AB}"/>
    <hyperlink ref="Y8" r:id="rId2" display="Jira Structure" xr:uid="{3B0E5A67-FB8C-4B99-8196-B3929606A846}"/>
  </hyperlinks>
  <pageMargins left="0.75" right="0.75" top="1" bottom="1" header="0.5" footer="0.5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4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t="s">
        <v>17</v>
      </c>
      <c r="H1" t="s">
        <v>18</v>
      </c>
    </row>
    <row r="2" spans="1:8" x14ac:dyDescent="0.25">
      <c r="A2">
        <v>115</v>
      </c>
      <c r="B2">
        <v>9130</v>
      </c>
      <c r="C2" t="s">
        <v>19</v>
      </c>
      <c r="D2" t="s">
        <v>20</v>
      </c>
      <c r="E2" t="s">
        <v>21</v>
      </c>
      <c r="F2">
        <v>1</v>
      </c>
    </row>
    <row r="3" spans="1:8" x14ac:dyDescent="0.25">
      <c r="A3">
        <v>116</v>
      </c>
      <c r="B3">
        <v>9132</v>
      </c>
      <c r="C3" t="s">
        <v>22</v>
      </c>
      <c r="D3" t="s">
        <v>20</v>
      </c>
      <c r="E3" t="s">
        <v>21</v>
      </c>
      <c r="F3">
        <v>1</v>
      </c>
    </row>
    <row r="4" spans="1:8" x14ac:dyDescent="0.25">
      <c r="A4">
        <v>117</v>
      </c>
      <c r="B4">
        <v>9134</v>
      </c>
      <c r="C4" t="s">
        <v>23</v>
      </c>
      <c r="D4" t="s">
        <v>20</v>
      </c>
      <c r="E4" t="s">
        <v>21</v>
      </c>
      <c r="F4">
        <v>1</v>
      </c>
    </row>
    <row r="5" spans="1:8" x14ac:dyDescent="0.25">
      <c r="A5">
        <v>118</v>
      </c>
      <c r="B5">
        <v>9136</v>
      </c>
      <c r="C5" t="s">
        <v>24</v>
      </c>
      <c r="D5" t="s">
        <v>20</v>
      </c>
      <c r="E5" t="s">
        <v>21</v>
      </c>
      <c r="F5">
        <v>1</v>
      </c>
    </row>
    <row r="6" spans="1:8" x14ac:dyDescent="0.25">
      <c r="A6">
        <v>119</v>
      </c>
      <c r="B6">
        <v>9138</v>
      </c>
      <c r="C6" t="s">
        <v>25</v>
      </c>
      <c r="D6" t="s">
        <v>20</v>
      </c>
      <c r="E6" t="s">
        <v>21</v>
      </c>
      <c r="F6">
        <v>1</v>
      </c>
    </row>
    <row r="7" spans="1:8" x14ac:dyDescent="0.25">
      <c r="A7">
        <v>120</v>
      </c>
      <c r="B7">
        <v>9140</v>
      </c>
      <c r="C7" t="s">
        <v>26</v>
      </c>
      <c r="D7" t="s">
        <v>20</v>
      </c>
      <c r="E7" t="s">
        <v>21</v>
      </c>
      <c r="F7">
        <v>1</v>
      </c>
    </row>
    <row r="8" spans="1:8" x14ac:dyDescent="0.25">
      <c r="A8">
        <v>121</v>
      </c>
      <c r="B8">
        <v>9150</v>
      </c>
      <c r="C8" t="s">
        <v>27</v>
      </c>
      <c r="D8" t="s">
        <v>20</v>
      </c>
      <c r="E8" t="s">
        <v>21</v>
      </c>
      <c r="F8">
        <v>1</v>
      </c>
    </row>
    <row r="9" spans="1:8" x14ac:dyDescent="0.25">
      <c r="A9">
        <v>122</v>
      </c>
      <c r="B9">
        <v>9152</v>
      </c>
      <c r="C9" t="s">
        <v>28</v>
      </c>
      <c r="D9" t="s">
        <v>20</v>
      </c>
      <c r="E9" t="s">
        <v>21</v>
      </c>
      <c r="F9">
        <v>1</v>
      </c>
    </row>
    <row r="10" spans="1:8" x14ac:dyDescent="0.25">
      <c r="A10">
        <v>123</v>
      </c>
      <c r="B10">
        <v>9999</v>
      </c>
      <c r="C10" t="s">
        <v>29</v>
      </c>
      <c r="D10" t="s">
        <v>20</v>
      </c>
      <c r="E10" t="s">
        <v>21</v>
      </c>
      <c r="F10">
        <v>1</v>
      </c>
    </row>
    <row r="11" spans="1:8" x14ac:dyDescent="0.25">
      <c r="A11">
        <v>124</v>
      </c>
      <c r="B11">
        <v>10208</v>
      </c>
      <c r="C11" t="s">
        <v>30</v>
      </c>
      <c r="D11" t="s">
        <v>20</v>
      </c>
      <c r="E11" t="s">
        <v>21</v>
      </c>
      <c r="F11">
        <v>1</v>
      </c>
    </row>
    <row r="12" spans="1:8" x14ac:dyDescent="0.25">
      <c r="A12">
        <v>125</v>
      </c>
      <c r="B12">
        <v>13506</v>
      </c>
      <c r="C12" t="s">
        <v>31</v>
      </c>
      <c r="D12" t="s">
        <v>20</v>
      </c>
      <c r="E12" t="s">
        <v>21</v>
      </c>
      <c r="F12">
        <v>1</v>
      </c>
    </row>
    <row r="13" spans="1:8" x14ac:dyDescent="0.25">
      <c r="A13">
        <v>126</v>
      </c>
      <c r="B13">
        <v>13518</v>
      </c>
      <c r="C13" t="s">
        <v>32</v>
      </c>
      <c r="D13" t="s">
        <v>20</v>
      </c>
      <c r="E13" t="s">
        <v>21</v>
      </c>
      <c r="F13">
        <v>1</v>
      </c>
    </row>
    <row r="14" spans="1:8" x14ac:dyDescent="0.25">
      <c r="A14">
        <v>127</v>
      </c>
      <c r="B14">
        <v>13520</v>
      </c>
      <c r="C14" t="s">
        <v>33</v>
      </c>
      <c r="D14" t="s">
        <v>20</v>
      </c>
      <c r="E14" t="s">
        <v>21</v>
      </c>
      <c r="F14">
        <v>1</v>
      </c>
    </row>
    <row r="15" spans="1:8" x14ac:dyDescent="0.25">
      <c r="A15">
        <v>128</v>
      </c>
      <c r="B15">
        <v>13522</v>
      </c>
      <c r="C15" t="s">
        <v>34</v>
      </c>
      <c r="D15" t="s">
        <v>20</v>
      </c>
      <c r="E15" t="s">
        <v>21</v>
      </c>
      <c r="F15">
        <v>1</v>
      </c>
    </row>
    <row r="16" spans="1:8" x14ac:dyDescent="0.25">
      <c r="A16">
        <v>129</v>
      </c>
      <c r="B16">
        <v>10001</v>
      </c>
      <c r="C16" t="s">
        <v>35</v>
      </c>
      <c r="D16" t="s">
        <v>20</v>
      </c>
      <c r="E16" t="s">
        <v>21</v>
      </c>
      <c r="F16">
        <v>1</v>
      </c>
    </row>
    <row r="17" spans="1:6" x14ac:dyDescent="0.25">
      <c r="A17">
        <v>130</v>
      </c>
      <c r="B17">
        <v>14001</v>
      </c>
      <c r="C17" t="s">
        <v>36</v>
      </c>
      <c r="D17" t="s">
        <v>20</v>
      </c>
      <c r="E17" t="s">
        <v>21</v>
      </c>
      <c r="F17">
        <v>1</v>
      </c>
    </row>
    <row r="18" spans="1:6" x14ac:dyDescent="0.25">
      <c r="A18">
        <v>131</v>
      </c>
      <c r="B18">
        <v>15216</v>
      </c>
      <c r="C18" t="s">
        <v>37</v>
      </c>
      <c r="D18" t="s">
        <v>20</v>
      </c>
      <c r="E18" t="s">
        <v>21</v>
      </c>
      <c r="F18">
        <v>1</v>
      </c>
    </row>
    <row r="19" spans="1:6" x14ac:dyDescent="0.25">
      <c r="A19">
        <v>132</v>
      </c>
      <c r="B19">
        <v>30019</v>
      </c>
      <c r="C19" t="s">
        <v>38</v>
      </c>
      <c r="D19" t="s">
        <v>39</v>
      </c>
      <c r="E19" t="s">
        <v>21</v>
      </c>
      <c r="F19">
        <v>1</v>
      </c>
    </row>
    <row r="20" spans="1:6" x14ac:dyDescent="0.25">
      <c r="A20">
        <v>133</v>
      </c>
      <c r="B20">
        <v>30027</v>
      </c>
      <c r="C20" t="s">
        <v>40</v>
      </c>
      <c r="D20" t="s">
        <v>39</v>
      </c>
      <c r="E20" t="s">
        <v>21</v>
      </c>
      <c r="F20">
        <v>1</v>
      </c>
    </row>
    <row r="21" spans="1:6" x14ac:dyDescent="0.25">
      <c r="A21">
        <v>134</v>
      </c>
      <c r="B21">
        <v>30033</v>
      </c>
      <c r="C21" t="s">
        <v>41</v>
      </c>
      <c r="D21" t="s">
        <v>39</v>
      </c>
      <c r="E21" t="s">
        <v>21</v>
      </c>
      <c r="F21">
        <v>1</v>
      </c>
    </row>
    <row r="22" spans="1:6" x14ac:dyDescent="0.25">
      <c r="A22">
        <v>135</v>
      </c>
      <c r="B22">
        <v>30034</v>
      </c>
      <c r="C22" t="s">
        <v>42</v>
      </c>
      <c r="D22" t="s">
        <v>39</v>
      </c>
      <c r="E22" t="s">
        <v>21</v>
      </c>
      <c r="F22">
        <v>1</v>
      </c>
    </row>
    <row r="23" spans="1:6" x14ac:dyDescent="0.25">
      <c r="A23">
        <v>136</v>
      </c>
      <c r="B23">
        <v>30051</v>
      </c>
      <c r="C23" t="s">
        <v>43</v>
      </c>
      <c r="D23" t="s">
        <v>39</v>
      </c>
      <c r="E23" t="s">
        <v>21</v>
      </c>
      <c r="F23">
        <v>1</v>
      </c>
    </row>
    <row r="24" spans="1:6" x14ac:dyDescent="0.25">
      <c r="A24">
        <v>137</v>
      </c>
      <c r="B24">
        <v>30052</v>
      </c>
      <c r="C24" t="s">
        <v>44</v>
      </c>
      <c r="D24" t="s">
        <v>39</v>
      </c>
      <c r="E24" t="s">
        <v>21</v>
      </c>
      <c r="F24">
        <v>1</v>
      </c>
    </row>
    <row r="25" spans="1:6" x14ac:dyDescent="0.25">
      <c r="A25">
        <v>138</v>
      </c>
      <c r="B25">
        <v>30064</v>
      </c>
      <c r="C25" t="s">
        <v>45</v>
      </c>
      <c r="D25" t="s">
        <v>39</v>
      </c>
      <c r="E25" t="s">
        <v>21</v>
      </c>
      <c r="F25">
        <v>1</v>
      </c>
    </row>
    <row r="26" spans="1:6" x14ac:dyDescent="0.25">
      <c r="A26">
        <v>139</v>
      </c>
      <c r="B26">
        <v>30089</v>
      </c>
      <c r="C26" t="s">
        <v>46</v>
      </c>
      <c r="D26" t="s">
        <v>39</v>
      </c>
      <c r="E26" t="s">
        <v>21</v>
      </c>
      <c r="F26">
        <v>1</v>
      </c>
    </row>
    <row r="27" spans="1:6" x14ac:dyDescent="0.25">
      <c r="A27">
        <v>140</v>
      </c>
      <c r="B27">
        <v>30135</v>
      </c>
      <c r="C27" t="s">
        <v>47</v>
      </c>
      <c r="D27" t="s">
        <v>39</v>
      </c>
      <c r="E27" t="s">
        <v>21</v>
      </c>
      <c r="F27">
        <v>1</v>
      </c>
    </row>
    <row r="28" spans="1:6" x14ac:dyDescent="0.25">
      <c r="A28">
        <v>141</v>
      </c>
      <c r="B28">
        <v>30164</v>
      </c>
      <c r="C28" t="s">
        <v>48</v>
      </c>
      <c r="D28" t="s">
        <v>39</v>
      </c>
      <c r="E28" t="s">
        <v>21</v>
      </c>
      <c r="F28">
        <v>1</v>
      </c>
    </row>
    <row r="29" spans="1:6" x14ac:dyDescent="0.25">
      <c r="A29">
        <v>142</v>
      </c>
      <c r="B29">
        <v>30174</v>
      </c>
      <c r="C29" t="s">
        <v>49</v>
      </c>
      <c r="D29" t="s">
        <v>39</v>
      </c>
      <c r="E29" t="s">
        <v>21</v>
      </c>
      <c r="F29">
        <v>1</v>
      </c>
    </row>
    <row r="30" spans="1:6" x14ac:dyDescent="0.25">
      <c r="A30">
        <v>143</v>
      </c>
      <c r="B30">
        <v>30290</v>
      </c>
      <c r="C30" t="s">
        <v>50</v>
      </c>
      <c r="D30" t="s">
        <v>39</v>
      </c>
      <c r="E30" t="s">
        <v>21</v>
      </c>
      <c r="F30">
        <v>1</v>
      </c>
    </row>
    <row r="31" spans="1:6" x14ac:dyDescent="0.25">
      <c r="A31">
        <v>144</v>
      </c>
      <c r="B31">
        <v>30326</v>
      </c>
      <c r="C31" t="s">
        <v>51</v>
      </c>
      <c r="D31" t="s">
        <v>39</v>
      </c>
      <c r="E31" t="s">
        <v>21</v>
      </c>
      <c r="F31">
        <v>1</v>
      </c>
    </row>
    <row r="32" spans="1:6" x14ac:dyDescent="0.25">
      <c r="A32">
        <v>145</v>
      </c>
      <c r="B32">
        <v>30342</v>
      </c>
      <c r="C32" t="s">
        <v>52</v>
      </c>
      <c r="D32" t="s">
        <v>39</v>
      </c>
      <c r="E32" t="s">
        <v>21</v>
      </c>
      <c r="F32">
        <v>1</v>
      </c>
    </row>
    <row r="33" spans="1:6" x14ac:dyDescent="0.25">
      <c r="A33">
        <v>146</v>
      </c>
      <c r="B33">
        <v>30357</v>
      </c>
      <c r="C33" t="s">
        <v>53</v>
      </c>
      <c r="D33" t="s">
        <v>39</v>
      </c>
      <c r="E33" t="s">
        <v>21</v>
      </c>
      <c r="F33">
        <v>1</v>
      </c>
    </row>
    <row r="34" spans="1:6" x14ac:dyDescent="0.25">
      <c r="A34">
        <v>147</v>
      </c>
      <c r="B34">
        <v>30359</v>
      </c>
      <c r="C34" t="s">
        <v>54</v>
      </c>
      <c r="D34" t="s">
        <v>39</v>
      </c>
      <c r="E34" t="s">
        <v>21</v>
      </c>
      <c r="F34">
        <v>1</v>
      </c>
    </row>
    <row r="35" spans="1:6" x14ac:dyDescent="0.25">
      <c r="A35">
        <v>148</v>
      </c>
      <c r="B35">
        <v>30360</v>
      </c>
      <c r="C35" t="s">
        <v>55</v>
      </c>
      <c r="D35" t="s">
        <v>39</v>
      </c>
      <c r="E35" t="s">
        <v>21</v>
      </c>
      <c r="F35">
        <v>1</v>
      </c>
    </row>
    <row r="36" spans="1:6" x14ac:dyDescent="0.25">
      <c r="A36">
        <v>149</v>
      </c>
      <c r="B36">
        <v>30401</v>
      </c>
      <c r="C36" t="s">
        <v>56</v>
      </c>
      <c r="D36" t="s">
        <v>39</v>
      </c>
      <c r="E36" t="s">
        <v>21</v>
      </c>
      <c r="F36">
        <v>1</v>
      </c>
    </row>
    <row r="37" spans="1:6" x14ac:dyDescent="0.25">
      <c r="A37">
        <v>150</v>
      </c>
      <c r="B37">
        <v>30445</v>
      </c>
      <c r="C37" t="s">
        <v>57</v>
      </c>
      <c r="D37" t="s">
        <v>39</v>
      </c>
      <c r="E37" t="s">
        <v>21</v>
      </c>
      <c r="F37">
        <v>1</v>
      </c>
    </row>
    <row r="38" spans="1:6" x14ac:dyDescent="0.25">
      <c r="A38">
        <v>151</v>
      </c>
      <c r="B38">
        <v>30474</v>
      </c>
      <c r="C38" t="s">
        <v>58</v>
      </c>
      <c r="D38" t="s">
        <v>39</v>
      </c>
      <c r="E38" t="s">
        <v>21</v>
      </c>
      <c r="F38">
        <v>1</v>
      </c>
    </row>
    <row r="39" spans="1:6" x14ac:dyDescent="0.25">
      <c r="A39">
        <v>152</v>
      </c>
      <c r="B39">
        <v>30475</v>
      </c>
      <c r="C39" t="s">
        <v>59</v>
      </c>
      <c r="D39" t="s">
        <v>39</v>
      </c>
      <c r="E39" t="s">
        <v>21</v>
      </c>
      <c r="F39">
        <v>1</v>
      </c>
    </row>
    <row r="40" spans="1:6" x14ac:dyDescent="0.25">
      <c r="A40">
        <v>153</v>
      </c>
      <c r="B40">
        <v>30487</v>
      </c>
      <c r="C40" t="s">
        <v>60</v>
      </c>
      <c r="D40" t="s">
        <v>39</v>
      </c>
      <c r="E40" t="s">
        <v>21</v>
      </c>
      <c r="F40">
        <v>1</v>
      </c>
    </row>
    <row r="41" spans="1:6" x14ac:dyDescent="0.25">
      <c r="A41">
        <v>154</v>
      </c>
      <c r="B41">
        <v>30547</v>
      </c>
      <c r="C41" t="s">
        <v>61</v>
      </c>
      <c r="D41" t="s">
        <v>39</v>
      </c>
      <c r="E41" t="s">
        <v>21</v>
      </c>
      <c r="F41">
        <v>1</v>
      </c>
    </row>
    <row r="42" spans="1:6" x14ac:dyDescent="0.25">
      <c r="A42">
        <v>155</v>
      </c>
      <c r="B42">
        <v>30551</v>
      </c>
      <c r="C42" t="s">
        <v>62</v>
      </c>
      <c r="D42" t="s">
        <v>39</v>
      </c>
      <c r="E42" t="s">
        <v>21</v>
      </c>
      <c r="F42">
        <v>1</v>
      </c>
    </row>
    <row r="43" spans="1:6" x14ac:dyDescent="0.25">
      <c r="A43">
        <v>156</v>
      </c>
      <c r="B43">
        <v>30590</v>
      </c>
      <c r="C43" t="s">
        <v>63</v>
      </c>
      <c r="D43" t="s">
        <v>39</v>
      </c>
      <c r="E43" t="s">
        <v>21</v>
      </c>
      <c r="F43">
        <v>1</v>
      </c>
    </row>
    <row r="44" spans="1:6" x14ac:dyDescent="0.25">
      <c r="A44">
        <v>157</v>
      </c>
      <c r="B44">
        <v>30604</v>
      </c>
      <c r="C44" t="s">
        <v>64</v>
      </c>
      <c r="D44" t="s">
        <v>39</v>
      </c>
      <c r="E44" t="s">
        <v>21</v>
      </c>
      <c r="F44">
        <v>1</v>
      </c>
    </row>
    <row r="45" spans="1:6" x14ac:dyDescent="0.25">
      <c r="A45">
        <v>158</v>
      </c>
      <c r="B45">
        <v>30699</v>
      </c>
      <c r="C45" t="s">
        <v>65</v>
      </c>
      <c r="D45" t="s">
        <v>39</v>
      </c>
      <c r="E45" t="s">
        <v>21</v>
      </c>
      <c r="F45">
        <v>1</v>
      </c>
    </row>
    <row r="46" spans="1:6" x14ac:dyDescent="0.25">
      <c r="A46">
        <v>159</v>
      </c>
      <c r="B46">
        <v>30769</v>
      </c>
      <c r="C46" t="s">
        <v>66</v>
      </c>
      <c r="D46" t="s">
        <v>39</v>
      </c>
      <c r="E46" t="s">
        <v>21</v>
      </c>
      <c r="F46">
        <v>1</v>
      </c>
    </row>
    <row r="47" spans="1:6" x14ac:dyDescent="0.25">
      <c r="A47">
        <v>160</v>
      </c>
      <c r="B47">
        <v>30770</v>
      </c>
      <c r="C47" t="s">
        <v>67</v>
      </c>
      <c r="D47" t="s">
        <v>39</v>
      </c>
      <c r="E47" t="s">
        <v>21</v>
      </c>
      <c r="F47">
        <v>1</v>
      </c>
    </row>
    <row r="48" spans="1:6" x14ac:dyDescent="0.25">
      <c r="A48">
        <v>161</v>
      </c>
      <c r="B48">
        <v>30775</v>
      </c>
      <c r="C48" t="s">
        <v>68</v>
      </c>
      <c r="D48" t="s">
        <v>39</v>
      </c>
      <c r="E48" t="s">
        <v>21</v>
      </c>
      <c r="F48">
        <v>1</v>
      </c>
    </row>
    <row r="49" spans="1:6" x14ac:dyDescent="0.25">
      <c r="A49">
        <v>162</v>
      </c>
      <c r="B49">
        <v>30781</v>
      </c>
      <c r="C49" t="s">
        <v>69</v>
      </c>
      <c r="D49" t="s">
        <v>39</v>
      </c>
      <c r="E49" t="s">
        <v>21</v>
      </c>
      <c r="F49">
        <v>1</v>
      </c>
    </row>
    <row r="50" spans="1:6" x14ac:dyDescent="0.25">
      <c r="A50">
        <v>163</v>
      </c>
      <c r="B50">
        <v>30782</v>
      </c>
      <c r="C50" t="s">
        <v>70</v>
      </c>
      <c r="D50" t="s">
        <v>39</v>
      </c>
      <c r="E50" t="s">
        <v>21</v>
      </c>
      <c r="F50">
        <v>1</v>
      </c>
    </row>
    <row r="51" spans="1:6" x14ac:dyDescent="0.25">
      <c r="A51">
        <v>164</v>
      </c>
      <c r="B51">
        <v>30830</v>
      </c>
      <c r="C51" t="s">
        <v>42</v>
      </c>
      <c r="D51" t="s">
        <v>39</v>
      </c>
      <c r="E51" t="s">
        <v>21</v>
      </c>
      <c r="F51">
        <v>1</v>
      </c>
    </row>
    <row r="52" spans="1:6" x14ac:dyDescent="0.25">
      <c r="A52">
        <v>165</v>
      </c>
      <c r="B52">
        <v>30852</v>
      </c>
      <c r="C52" t="s">
        <v>71</v>
      </c>
      <c r="D52" t="s">
        <v>39</v>
      </c>
      <c r="E52" t="s">
        <v>21</v>
      </c>
      <c r="F52">
        <v>1</v>
      </c>
    </row>
    <row r="53" spans="1:6" x14ac:dyDescent="0.25">
      <c r="A53">
        <v>166</v>
      </c>
      <c r="B53">
        <v>30862</v>
      </c>
      <c r="C53" t="s">
        <v>72</v>
      </c>
      <c r="D53" t="s">
        <v>39</v>
      </c>
      <c r="E53" t="s">
        <v>21</v>
      </c>
      <c r="F53">
        <v>1</v>
      </c>
    </row>
    <row r="54" spans="1:6" x14ac:dyDescent="0.25">
      <c r="A54">
        <v>167</v>
      </c>
      <c r="B54">
        <v>41002</v>
      </c>
      <c r="C54" t="s">
        <v>73</v>
      </c>
      <c r="D54" t="s">
        <v>20</v>
      </c>
      <c r="E54" t="s">
        <v>21</v>
      </c>
      <c r="F54">
        <v>1</v>
      </c>
    </row>
    <row r="55" spans="1:6" x14ac:dyDescent="0.25">
      <c r="A55">
        <v>168</v>
      </c>
      <c r="B55">
        <v>3087</v>
      </c>
      <c r="C55" t="s">
        <v>74</v>
      </c>
      <c r="D55" t="s">
        <v>20</v>
      </c>
      <c r="E55" t="s">
        <v>21</v>
      </c>
      <c r="F55">
        <v>1</v>
      </c>
    </row>
    <row r="56" spans="1:6" x14ac:dyDescent="0.25">
      <c r="A56">
        <v>169</v>
      </c>
      <c r="B56">
        <v>30610</v>
      </c>
      <c r="C56" t="s">
        <v>75</v>
      </c>
      <c r="D56" t="s">
        <v>39</v>
      </c>
      <c r="E56" t="s">
        <v>21</v>
      </c>
      <c r="F56">
        <v>1</v>
      </c>
    </row>
    <row r="57" spans="1:6" x14ac:dyDescent="0.25">
      <c r="A57">
        <v>170</v>
      </c>
      <c r="B57">
        <v>30611</v>
      </c>
      <c r="C57" t="s">
        <v>76</v>
      </c>
      <c r="D57" t="s">
        <v>39</v>
      </c>
      <c r="E57" t="s">
        <v>21</v>
      </c>
      <c r="F57">
        <v>1</v>
      </c>
    </row>
    <row r="58" spans="1:6" x14ac:dyDescent="0.25">
      <c r="A58">
        <v>171</v>
      </c>
      <c r="B58">
        <v>30615</v>
      </c>
      <c r="C58" t="s">
        <v>77</v>
      </c>
      <c r="D58" t="s">
        <v>39</v>
      </c>
      <c r="E58" t="s">
        <v>21</v>
      </c>
      <c r="F58">
        <v>1</v>
      </c>
    </row>
    <row r="59" spans="1:6" x14ac:dyDescent="0.25">
      <c r="A59">
        <v>172</v>
      </c>
      <c r="B59">
        <v>30644</v>
      </c>
      <c r="C59" t="s">
        <v>78</v>
      </c>
      <c r="D59" t="s">
        <v>39</v>
      </c>
      <c r="E59" t="s">
        <v>21</v>
      </c>
      <c r="F59">
        <v>1</v>
      </c>
    </row>
    <row r="60" spans="1:6" x14ac:dyDescent="0.25">
      <c r="A60">
        <v>173</v>
      </c>
      <c r="B60">
        <v>30698</v>
      </c>
      <c r="C60" t="s">
        <v>79</v>
      </c>
      <c r="D60" t="s">
        <v>39</v>
      </c>
      <c r="E60" t="s">
        <v>21</v>
      </c>
      <c r="F60">
        <v>1</v>
      </c>
    </row>
    <row r="61" spans="1:6" x14ac:dyDescent="0.25">
      <c r="A61">
        <v>174</v>
      </c>
      <c r="B61">
        <v>14003</v>
      </c>
      <c r="C61" t="s">
        <v>80</v>
      </c>
      <c r="D61" t="s">
        <v>20</v>
      </c>
      <c r="E61" t="s">
        <v>21</v>
      </c>
      <c r="F61">
        <v>1</v>
      </c>
    </row>
    <row r="62" spans="1:6" x14ac:dyDescent="0.25">
      <c r="A62">
        <v>175</v>
      </c>
      <c r="B62">
        <v>2503</v>
      </c>
      <c r="C62" t="s">
        <v>81</v>
      </c>
      <c r="D62" t="s">
        <v>20</v>
      </c>
      <c r="E62" t="s">
        <v>21</v>
      </c>
      <c r="F62">
        <v>1</v>
      </c>
    </row>
    <row r="63" spans="1:6" x14ac:dyDescent="0.25">
      <c r="A63">
        <v>176</v>
      </c>
      <c r="B63">
        <v>2299</v>
      </c>
      <c r="C63" t="s">
        <v>82</v>
      </c>
      <c r="D63" t="s">
        <v>20</v>
      </c>
      <c r="E63" t="s">
        <v>21</v>
      </c>
      <c r="F63">
        <v>1</v>
      </c>
    </row>
    <row r="64" spans="1:6" x14ac:dyDescent="0.25">
      <c r="A64">
        <v>177</v>
      </c>
      <c r="B64">
        <v>4973</v>
      </c>
      <c r="C64" t="s">
        <v>83</v>
      </c>
      <c r="D64" t="s">
        <v>20</v>
      </c>
      <c r="E64" t="s">
        <v>21</v>
      </c>
      <c r="F64">
        <v>1</v>
      </c>
    </row>
    <row r="65" spans="1:6" x14ac:dyDescent="0.25">
      <c r="A65">
        <v>178</v>
      </c>
      <c r="B65">
        <v>2309</v>
      </c>
      <c r="C65" t="s">
        <v>84</v>
      </c>
      <c r="D65" t="s">
        <v>20</v>
      </c>
      <c r="E65" t="s">
        <v>21</v>
      </c>
      <c r="F65">
        <v>1</v>
      </c>
    </row>
    <row r="66" spans="1:6" x14ac:dyDescent="0.25">
      <c r="A66">
        <v>179</v>
      </c>
      <c r="B66">
        <v>3877</v>
      </c>
      <c r="C66" t="s">
        <v>85</v>
      </c>
      <c r="D66" t="s">
        <v>20</v>
      </c>
      <c r="E66" t="s">
        <v>21</v>
      </c>
      <c r="F66">
        <v>1</v>
      </c>
    </row>
    <row r="67" spans="1:6" x14ac:dyDescent="0.25">
      <c r="A67">
        <v>180</v>
      </c>
      <c r="B67">
        <v>5003</v>
      </c>
      <c r="C67" t="s">
        <v>86</v>
      </c>
      <c r="D67" t="s">
        <v>20</v>
      </c>
      <c r="E67" t="s">
        <v>21</v>
      </c>
      <c r="F67">
        <v>1</v>
      </c>
    </row>
    <row r="68" spans="1:6" x14ac:dyDescent="0.25">
      <c r="A68">
        <v>181</v>
      </c>
      <c r="B68">
        <v>5025</v>
      </c>
      <c r="C68" t="s">
        <v>87</v>
      </c>
      <c r="D68" t="s">
        <v>20</v>
      </c>
      <c r="E68" t="s">
        <v>21</v>
      </c>
      <c r="F68">
        <v>1</v>
      </c>
    </row>
    <row r="69" spans="1:6" x14ac:dyDescent="0.25">
      <c r="A69">
        <v>182</v>
      </c>
      <c r="B69">
        <v>4127</v>
      </c>
      <c r="C69" t="s">
        <v>88</v>
      </c>
      <c r="D69" t="s">
        <v>20</v>
      </c>
      <c r="E69" t="s">
        <v>21</v>
      </c>
      <c r="F69">
        <v>1</v>
      </c>
    </row>
    <row r="70" spans="1:6" x14ac:dyDescent="0.25">
      <c r="A70">
        <v>183</v>
      </c>
      <c r="B70">
        <v>8837</v>
      </c>
      <c r="C70" t="s">
        <v>89</v>
      </c>
      <c r="D70" t="s">
        <v>20</v>
      </c>
      <c r="E70" t="s">
        <v>21</v>
      </c>
      <c r="F70">
        <v>1</v>
      </c>
    </row>
    <row r="71" spans="1:6" x14ac:dyDescent="0.25">
      <c r="A71">
        <v>184</v>
      </c>
      <c r="B71">
        <v>2987</v>
      </c>
      <c r="C71" t="s">
        <v>90</v>
      </c>
      <c r="D71" t="s">
        <v>20</v>
      </c>
      <c r="E71" t="s">
        <v>21</v>
      </c>
      <c r="F71">
        <v>1</v>
      </c>
    </row>
    <row r="72" spans="1:6" x14ac:dyDescent="0.25">
      <c r="A72">
        <v>185</v>
      </c>
      <c r="B72">
        <v>5903</v>
      </c>
      <c r="C72" t="s">
        <v>91</v>
      </c>
      <c r="D72" t="s">
        <v>20</v>
      </c>
      <c r="E72" t="s">
        <v>21</v>
      </c>
      <c r="F72">
        <v>1</v>
      </c>
    </row>
    <row r="73" spans="1:6" x14ac:dyDescent="0.25">
      <c r="A73">
        <v>186</v>
      </c>
      <c r="B73">
        <v>2275</v>
      </c>
      <c r="C73" t="s">
        <v>92</v>
      </c>
      <c r="D73" t="s">
        <v>20</v>
      </c>
      <c r="E73" t="s">
        <v>21</v>
      </c>
      <c r="F73">
        <v>1</v>
      </c>
    </row>
    <row r="74" spans="1:6" x14ac:dyDescent="0.25">
      <c r="A74">
        <v>187</v>
      </c>
      <c r="B74">
        <v>6201</v>
      </c>
      <c r="C74" t="s">
        <v>93</v>
      </c>
      <c r="D74" t="s">
        <v>20</v>
      </c>
      <c r="E74" t="s">
        <v>21</v>
      </c>
      <c r="F74">
        <v>1</v>
      </c>
    </row>
    <row r="75" spans="1:6" x14ac:dyDescent="0.25">
      <c r="A75">
        <v>188</v>
      </c>
      <c r="B75">
        <v>30548</v>
      </c>
      <c r="C75" t="s">
        <v>94</v>
      </c>
      <c r="D75" t="s">
        <v>39</v>
      </c>
      <c r="E75" t="s">
        <v>21</v>
      </c>
      <c r="F75">
        <v>1</v>
      </c>
    </row>
    <row r="76" spans="1:6" x14ac:dyDescent="0.25">
      <c r="A76">
        <v>189</v>
      </c>
      <c r="B76">
        <v>30327</v>
      </c>
      <c r="C76" t="s">
        <v>95</v>
      </c>
      <c r="D76" t="s">
        <v>39</v>
      </c>
      <c r="E76" t="s">
        <v>21</v>
      </c>
      <c r="F76">
        <v>1</v>
      </c>
    </row>
    <row r="77" spans="1:6" x14ac:dyDescent="0.25">
      <c r="A77">
        <v>190</v>
      </c>
      <c r="B77">
        <v>8842</v>
      </c>
      <c r="C77" t="s">
        <v>96</v>
      </c>
      <c r="D77" t="s">
        <v>20</v>
      </c>
      <c r="E77" t="s">
        <v>21</v>
      </c>
      <c r="F77">
        <v>1</v>
      </c>
    </row>
    <row r="78" spans="1:6" x14ac:dyDescent="0.25">
      <c r="A78">
        <v>191</v>
      </c>
      <c r="B78">
        <v>4693</v>
      </c>
      <c r="C78" t="s">
        <v>97</v>
      </c>
      <c r="D78" t="s">
        <v>20</v>
      </c>
      <c r="E78" t="s">
        <v>21</v>
      </c>
      <c r="F78">
        <v>1</v>
      </c>
    </row>
    <row r="79" spans="1:6" x14ac:dyDescent="0.25">
      <c r="A79">
        <v>192</v>
      </c>
      <c r="B79">
        <v>8836</v>
      </c>
      <c r="C79" t="s">
        <v>98</v>
      </c>
      <c r="D79" t="s">
        <v>20</v>
      </c>
      <c r="E79" t="s">
        <v>21</v>
      </c>
      <c r="F79">
        <v>1</v>
      </c>
    </row>
    <row r="80" spans="1:6" x14ac:dyDescent="0.25">
      <c r="A80">
        <v>193</v>
      </c>
      <c r="B80">
        <v>41000</v>
      </c>
      <c r="C80" t="s">
        <v>99</v>
      </c>
      <c r="D80" t="s">
        <v>20</v>
      </c>
      <c r="E80" t="s">
        <v>21</v>
      </c>
      <c r="F80">
        <v>1</v>
      </c>
    </row>
    <row r="81" spans="1:6" x14ac:dyDescent="0.25">
      <c r="A81">
        <v>24</v>
      </c>
      <c r="B81">
        <v>2014</v>
      </c>
      <c r="C81" t="s">
        <v>100</v>
      </c>
      <c r="D81" t="s">
        <v>20</v>
      </c>
      <c r="E81" t="s">
        <v>21</v>
      </c>
      <c r="F81">
        <v>1</v>
      </c>
    </row>
    <row r="82" spans="1:6" x14ac:dyDescent="0.25">
      <c r="A82">
        <v>25</v>
      </c>
      <c r="B82">
        <v>2015</v>
      </c>
      <c r="C82" t="s">
        <v>101</v>
      </c>
      <c r="D82" t="s">
        <v>20</v>
      </c>
      <c r="E82" t="s">
        <v>21</v>
      </c>
      <c r="F82">
        <v>1</v>
      </c>
    </row>
    <row r="83" spans="1:6" x14ac:dyDescent="0.25">
      <c r="A83">
        <v>26</v>
      </c>
      <c r="B83">
        <v>2072</v>
      </c>
      <c r="C83" t="s">
        <v>102</v>
      </c>
      <c r="D83" t="s">
        <v>20</v>
      </c>
      <c r="E83" t="s">
        <v>21</v>
      </c>
      <c r="F83">
        <v>1</v>
      </c>
    </row>
    <row r="84" spans="1:6" x14ac:dyDescent="0.25">
      <c r="A84">
        <v>27</v>
      </c>
      <c r="B84">
        <v>2076</v>
      </c>
      <c r="C84" t="s">
        <v>103</v>
      </c>
      <c r="D84" t="s">
        <v>20</v>
      </c>
      <c r="E84" t="s">
        <v>21</v>
      </c>
      <c r="F84">
        <v>1</v>
      </c>
    </row>
    <row r="85" spans="1:6" x14ac:dyDescent="0.25">
      <c r="A85">
        <v>28</v>
      </c>
      <c r="B85">
        <v>2077</v>
      </c>
      <c r="C85" t="s">
        <v>104</v>
      </c>
      <c r="D85" t="s">
        <v>20</v>
      </c>
      <c r="E85" t="s">
        <v>21</v>
      </c>
      <c r="F85">
        <v>1</v>
      </c>
    </row>
    <row r="86" spans="1:6" x14ac:dyDescent="0.25">
      <c r="A86">
        <v>29</v>
      </c>
      <c r="B86">
        <v>2280</v>
      </c>
      <c r="C86" t="s">
        <v>105</v>
      </c>
      <c r="D86" t="s">
        <v>20</v>
      </c>
      <c r="E86" t="s">
        <v>21</v>
      </c>
      <c r="F86">
        <v>1</v>
      </c>
    </row>
    <row r="87" spans="1:6" x14ac:dyDescent="0.25">
      <c r="A87">
        <v>30</v>
      </c>
      <c r="B87">
        <v>2384</v>
      </c>
      <c r="C87" t="s">
        <v>106</v>
      </c>
      <c r="D87" t="s">
        <v>20</v>
      </c>
      <c r="E87" t="s">
        <v>21</v>
      </c>
      <c r="F87">
        <v>1</v>
      </c>
    </row>
    <row r="88" spans="1:6" x14ac:dyDescent="0.25">
      <c r="A88">
        <v>31</v>
      </c>
      <c r="B88">
        <v>2488</v>
      </c>
      <c r="C88" t="s">
        <v>107</v>
      </c>
      <c r="D88" t="s">
        <v>20</v>
      </c>
      <c r="E88" t="s">
        <v>21</v>
      </c>
      <c r="F88">
        <v>1</v>
      </c>
    </row>
    <row r="89" spans="1:6" x14ac:dyDescent="0.25">
      <c r="A89">
        <v>32</v>
      </c>
      <c r="B89">
        <v>2860</v>
      </c>
      <c r="C89" t="s">
        <v>108</v>
      </c>
      <c r="D89" t="s">
        <v>20</v>
      </c>
      <c r="E89" t="s">
        <v>21</v>
      </c>
      <c r="F89">
        <v>1</v>
      </c>
    </row>
    <row r="90" spans="1:6" x14ac:dyDescent="0.25">
      <c r="A90">
        <v>33</v>
      </c>
      <c r="B90">
        <v>2864</v>
      </c>
      <c r="C90" t="s">
        <v>109</v>
      </c>
      <c r="D90" t="s">
        <v>20</v>
      </c>
      <c r="E90" t="s">
        <v>21</v>
      </c>
      <c r="F90">
        <v>1</v>
      </c>
    </row>
    <row r="91" spans="1:6" x14ac:dyDescent="0.25">
      <c r="A91">
        <v>34</v>
      </c>
      <c r="B91">
        <v>2906</v>
      </c>
      <c r="C91" t="s">
        <v>110</v>
      </c>
      <c r="D91" t="s">
        <v>20</v>
      </c>
      <c r="E91" t="s">
        <v>21</v>
      </c>
      <c r="F91">
        <v>1</v>
      </c>
    </row>
    <row r="92" spans="1:6" x14ac:dyDescent="0.25">
      <c r="A92">
        <v>35</v>
      </c>
      <c r="B92">
        <v>2907</v>
      </c>
      <c r="C92" t="s">
        <v>111</v>
      </c>
      <c r="D92" t="s">
        <v>20</v>
      </c>
      <c r="E92" t="s">
        <v>21</v>
      </c>
      <c r="F92">
        <v>1</v>
      </c>
    </row>
    <row r="93" spans="1:6" x14ac:dyDescent="0.25">
      <c r="A93">
        <v>36</v>
      </c>
      <c r="B93">
        <v>3030</v>
      </c>
      <c r="C93" t="s">
        <v>112</v>
      </c>
      <c r="D93" t="s">
        <v>20</v>
      </c>
      <c r="E93" t="s">
        <v>21</v>
      </c>
      <c r="F93">
        <v>1</v>
      </c>
    </row>
    <row r="94" spans="1:6" x14ac:dyDescent="0.25">
      <c r="A94">
        <v>37</v>
      </c>
      <c r="B94">
        <v>3086</v>
      </c>
      <c r="C94" t="s">
        <v>113</v>
      </c>
      <c r="D94" t="s">
        <v>20</v>
      </c>
      <c r="E94" t="s">
        <v>21</v>
      </c>
      <c r="F94">
        <v>1</v>
      </c>
    </row>
    <row r="95" spans="1:6" x14ac:dyDescent="0.25">
      <c r="A95">
        <v>38</v>
      </c>
      <c r="B95">
        <v>3348</v>
      </c>
      <c r="C95" t="s">
        <v>114</v>
      </c>
      <c r="D95" t="s">
        <v>20</v>
      </c>
      <c r="E95" t="s">
        <v>21</v>
      </c>
      <c r="F95">
        <v>1</v>
      </c>
    </row>
    <row r="96" spans="1:6" x14ac:dyDescent="0.25">
      <c r="A96">
        <v>39</v>
      </c>
      <c r="B96">
        <v>3630</v>
      </c>
      <c r="C96" t="s">
        <v>115</v>
      </c>
      <c r="D96" t="s">
        <v>20</v>
      </c>
      <c r="E96" t="s">
        <v>21</v>
      </c>
      <c r="F96">
        <v>1</v>
      </c>
    </row>
    <row r="97" spans="1:6" x14ac:dyDescent="0.25">
      <c r="A97">
        <v>40</v>
      </c>
      <c r="B97">
        <v>3632</v>
      </c>
      <c r="C97" t="s">
        <v>116</v>
      </c>
      <c r="D97" t="s">
        <v>20</v>
      </c>
      <c r="E97" t="s">
        <v>21</v>
      </c>
      <c r="F97">
        <v>1</v>
      </c>
    </row>
    <row r="98" spans="1:6" x14ac:dyDescent="0.25">
      <c r="A98">
        <v>41</v>
      </c>
      <c r="B98">
        <v>3810</v>
      </c>
      <c r="C98" t="s">
        <v>117</v>
      </c>
      <c r="D98" t="s">
        <v>20</v>
      </c>
      <c r="E98" t="s">
        <v>21</v>
      </c>
      <c r="F98">
        <v>1</v>
      </c>
    </row>
    <row r="99" spans="1:6" x14ac:dyDescent="0.25">
      <c r="A99">
        <v>42</v>
      </c>
      <c r="B99">
        <v>3858</v>
      </c>
      <c r="C99" t="s">
        <v>118</v>
      </c>
      <c r="D99" t="s">
        <v>20</v>
      </c>
      <c r="E99" t="s">
        <v>21</v>
      </c>
      <c r="F99">
        <v>1</v>
      </c>
    </row>
    <row r="100" spans="1:6" x14ac:dyDescent="0.25">
      <c r="A100">
        <v>43</v>
      </c>
      <c r="B100">
        <v>3872</v>
      </c>
      <c r="C100" t="s">
        <v>119</v>
      </c>
      <c r="D100" t="s">
        <v>20</v>
      </c>
      <c r="E100" t="s">
        <v>21</v>
      </c>
      <c r="F100">
        <v>1</v>
      </c>
    </row>
    <row r="101" spans="1:6" x14ac:dyDescent="0.25">
      <c r="A101">
        <v>44</v>
      </c>
      <c r="B101">
        <v>4000</v>
      </c>
      <c r="C101" t="s">
        <v>120</v>
      </c>
      <c r="D101" t="s">
        <v>20</v>
      </c>
      <c r="E101" t="s">
        <v>21</v>
      </c>
      <c r="F101">
        <v>1</v>
      </c>
    </row>
    <row r="102" spans="1:6" x14ac:dyDescent="0.25">
      <c r="A102">
        <v>45</v>
      </c>
      <c r="B102">
        <v>4122</v>
      </c>
      <c r="C102" t="s">
        <v>121</v>
      </c>
      <c r="D102" t="s">
        <v>20</v>
      </c>
      <c r="E102" t="s">
        <v>21</v>
      </c>
      <c r="F102">
        <v>1</v>
      </c>
    </row>
    <row r="103" spans="1:6" x14ac:dyDescent="0.25">
      <c r="A103">
        <v>46</v>
      </c>
      <c r="B103">
        <v>4124</v>
      </c>
      <c r="C103" t="s">
        <v>122</v>
      </c>
      <c r="D103" t="s">
        <v>20</v>
      </c>
      <c r="E103" t="s">
        <v>21</v>
      </c>
      <c r="F103">
        <v>1</v>
      </c>
    </row>
    <row r="104" spans="1:6" x14ac:dyDescent="0.25">
      <c r="A104">
        <v>47</v>
      </c>
      <c r="B104">
        <v>4126</v>
      </c>
      <c r="C104" t="s">
        <v>123</v>
      </c>
      <c r="D104" t="s">
        <v>20</v>
      </c>
      <c r="E104" t="s">
        <v>21</v>
      </c>
      <c r="F104">
        <v>1</v>
      </c>
    </row>
    <row r="105" spans="1:6" x14ac:dyDescent="0.25">
      <c r="A105">
        <v>48</v>
      </c>
      <c r="B105">
        <v>4140</v>
      </c>
      <c r="C105" t="s">
        <v>124</v>
      </c>
      <c r="D105" t="s">
        <v>20</v>
      </c>
      <c r="E105" t="s">
        <v>21</v>
      </c>
      <c r="F105">
        <v>1</v>
      </c>
    </row>
    <row r="106" spans="1:6" x14ac:dyDescent="0.25">
      <c r="A106">
        <v>49</v>
      </c>
      <c r="B106">
        <v>4144</v>
      </c>
      <c r="C106" t="s">
        <v>125</v>
      </c>
      <c r="D106" t="s">
        <v>20</v>
      </c>
      <c r="E106" t="s">
        <v>21</v>
      </c>
      <c r="F106">
        <v>1</v>
      </c>
    </row>
    <row r="107" spans="1:6" x14ac:dyDescent="0.25">
      <c r="A107">
        <v>50</v>
      </c>
      <c r="B107">
        <v>4148</v>
      </c>
      <c r="C107" t="s">
        <v>126</v>
      </c>
      <c r="D107" t="s">
        <v>20</v>
      </c>
      <c r="E107" t="s">
        <v>21</v>
      </c>
      <c r="F107">
        <v>1</v>
      </c>
    </row>
    <row r="108" spans="1:6" x14ac:dyDescent="0.25">
      <c r="A108">
        <v>51</v>
      </c>
      <c r="B108">
        <v>4240</v>
      </c>
      <c r="C108" t="s">
        <v>127</v>
      </c>
      <c r="D108" t="s">
        <v>20</v>
      </c>
      <c r="E108" t="s">
        <v>21</v>
      </c>
      <c r="F108">
        <v>1</v>
      </c>
    </row>
    <row r="109" spans="1:6" x14ac:dyDescent="0.25">
      <c r="A109">
        <v>52</v>
      </c>
      <c r="B109">
        <v>4250</v>
      </c>
      <c r="C109" t="s">
        <v>128</v>
      </c>
      <c r="D109" t="s">
        <v>20</v>
      </c>
      <c r="E109" t="s">
        <v>21</v>
      </c>
      <c r="F109">
        <v>1</v>
      </c>
    </row>
    <row r="110" spans="1:6" x14ac:dyDescent="0.25">
      <c r="A110">
        <v>53</v>
      </c>
      <c r="B110">
        <v>4423</v>
      </c>
      <c r="C110" t="s">
        <v>129</v>
      </c>
      <c r="D110" t="s">
        <v>20</v>
      </c>
      <c r="E110" t="s">
        <v>21</v>
      </c>
      <c r="F110">
        <v>1</v>
      </c>
    </row>
    <row r="111" spans="1:6" x14ac:dyDescent="0.25">
      <c r="A111">
        <v>54</v>
      </c>
      <c r="B111">
        <v>4428</v>
      </c>
      <c r="C111" t="s">
        <v>130</v>
      </c>
      <c r="D111" t="s">
        <v>20</v>
      </c>
      <c r="E111" t="s">
        <v>21</v>
      </c>
      <c r="F111">
        <v>1</v>
      </c>
    </row>
    <row r="112" spans="1:6" x14ac:dyDescent="0.25">
      <c r="A112">
        <v>55</v>
      </c>
      <c r="B112">
        <v>4430</v>
      </c>
      <c r="C112" t="s">
        <v>131</v>
      </c>
      <c r="D112" t="s">
        <v>20</v>
      </c>
      <c r="E112" t="s">
        <v>21</v>
      </c>
      <c r="F112">
        <v>1</v>
      </c>
    </row>
    <row r="113" spans="1:6" x14ac:dyDescent="0.25">
      <c r="A113">
        <v>56</v>
      </c>
      <c r="B113">
        <v>4640</v>
      </c>
      <c r="C113" t="s">
        <v>132</v>
      </c>
      <c r="D113" t="s">
        <v>20</v>
      </c>
      <c r="E113" t="s">
        <v>21</v>
      </c>
      <c r="F113">
        <v>1</v>
      </c>
    </row>
    <row r="114" spans="1:6" x14ac:dyDescent="0.25">
      <c r="A114">
        <v>57</v>
      </c>
      <c r="B114">
        <v>4646</v>
      </c>
      <c r="C114" t="s">
        <v>133</v>
      </c>
      <c r="D114" t="s">
        <v>20</v>
      </c>
      <c r="E114" t="s">
        <v>21</v>
      </c>
      <c r="F114">
        <v>1</v>
      </c>
    </row>
    <row r="115" spans="1:6" x14ac:dyDescent="0.25">
      <c r="A115">
        <v>58</v>
      </c>
      <c r="B115">
        <v>4692</v>
      </c>
      <c r="C115" t="s">
        <v>134</v>
      </c>
      <c r="D115" t="s">
        <v>20</v>
      </c>
      <c r="E115" t="s">
        <v>21</v>
      </c>
      <c r="F115">
        <v>1</v>
      </c>
    </row>
    <row r="116" spans="1:6" x14ac:dyDescent="0.25">
      <c r="A116">
        <v>59</v>
      </c>
      <c r="B116">
        <v>4844</v>
      </c>
      <c r="C116" t="s">
        <v>135</v>
      </c>
      <c r="D116" t="s">
        <v>20</v>
      </c>
      <c r="E116" t="s">
        <v>21</v>
      </c>
      <c r="F116">
        <v>1</v>
      </c>
    </row>
    <row r="117" spans="1:6" x14ac:dyDescent="0.25">
      <c r="A117">
        <v>60</v>
      </c>
      <c r="B117">
        <v>4940</v>
      </c>
      <c r="C117" t="s">
        <v>136</v>
      </c>
      <c r="D117" t="s">
        <v>20</v>
      </c>
      <c r="E117" t="s">
        <v>21</v>
      </c>
      <c r="F117">
        <v>1</v>
      </c>
    </row>
    <row r="118" spans="1:6" x14ac:dyDescent="0.25">
      <c r="A118">
        <v>61</v>
      </c>
      <c r="B118">
        <v>4954</v>
      </c>
      <c r="C118" t="s">
        <v>137</v>
      </c>
      <c r="D118" t="s">
        <v>20</v>
      </c>
      <c r="E118" t="s">
        <v>21</v>
      </c>
      <c r="F118">
        <v>1</v>
      </c>
    </row>
    <row r="119" spans="1:6" x14ac:dyDescent="0.25">
      <c r="A119">
        <v>62</v>
      </c>
      <c r="B119">
        <v>4955</v>
      </c>
      <c r="C119" t="s">
        <v>138</v>
      </c>
      <c r="D119" t="s">
        <v>20</v>
      </c>
      <c r="E119" t="s">
        <v>21</v>
      </c>
      <c r="F119">
        <v>1</v>
      </c>
    </row>
    <row r="120" spans="1:6" x14ac:dyDescent="0.25">
      <c r="A120">
        <v>63</v>
      </c>
      <c r="B120">
        <v>4978</v>
      </c>
      <c r="C120" t="s">
        <v>139</v>
      </c>
      <c r="D120" t="s">
        <v>20</v>
      </c>
      <c r="E120" t="s">
        <v>21</v>
      </c>
      <c r="F120">
        <v>1</v>
      </c>
    </row>
    <row r="121" spans="1:6" x14ac:dyDescent="0.25">
      <c r="A121">
        <v>64</v>
      </c>
      <c r="B121">
        <v>4992</v>
      </c>
      <c r="C121" t="s">
        <v>140</v>
      </c>
      <c r="D121" t="s">
        <v>20</v>
      </c>
      <c r="E121" t="s">
        <v>21</v>
      </c>
      <c r="F121">
        <v>1</v>
      </c>
    </row>
    <row r="122" spans="1:6" x14ac:dyDescent="0.25">
      <c r="A122">
        <v>65</v>
      </c>
      <c r="B122">
        <v>5002</v>
      </c>
      <c r="C122" t="s">
        <v>141</v>
      </c>
      <c r="D122" t="s">
        <v>20</v>
      </c>
      <c r="E122" t="s">
        <v>21</v>
      </c>
      <c r="F122">
        <v>1</v>
      </c>
    </row>
    <row r="123" spans="1:6" x14ac:dyDescent="0.25">
      <c r="A123">
        <v>66</v>
      </c>
      <c r="B123">
        <v>5010</v>
      </c>
      <c r="C123" t="s">
        <v>142</v>
      </c>
      <c r="D123" t="s">
        <v>20</v>
      </c>
      <c r="E123" t="s">
        <v>21</v>
      </c>
      <c r="F123">
        <v>1</v>
      </c>
    </row>
    <row r="124" spans="1:6" x14ac:dyDescent="0.25">
      <c r="A124">
        <v>67</v>
      </c>
      <c r="B124">
        <v>5206</v>
      </c>
      <c r="C124" t="s">
        <v>143</v>
      </c>
      <c r="D124" t="s">
        <v>20</v>
      </c>
      <c r="E124" t="s">
        <v>21</v>
      </c>
      <c r="F124">
        <v>1</v>
      </c>
    </row>
    <row r="125" spans="1:6" x14ac:dyDescent="0.25">
      <c r="A125">
        <v>68</v>
      </c>
      <c r="B125">
        <v>5207</v>
      </c>
      <c r="C125" t="s">
        <v>144</v>
      </c>
      <c r="D125" t="s">
        <v>20</v>
      </c>
      <c r="E125" t="s">
        <v>21</v>
      </c>
      <c r="F125">
        <v>1</v>
      </c>
    </row>
    <row r="126" spans="1:6" x14ac:dyDescent="0.25">
      <c r="A126">
        <v>69</v>
      </c>
      <c r="B126">
        <v>5208</v>
      </c>
      <c r="C126" t="s">
        <v>145</v>
      </c>
      <c r="D126" t="s">
        <v>20</v>
      </c>
      <c r="E126" t="s">
        <v>21</v>
      </c>
      <c r="F126">
        <v>1</v>
      </c>
    </row>
    <row r="127" spans="1:6" x14ac:dyDescent="0.25">
      <c r="A127">
        <v>93</v>
      </c>
      <c r="B127">
        <v>8766</v>
      </c>
      <c r="C127" t="s">
        <v>146</v>
      </c>
      <c r="D127" t="s">
        <v>20</v>
      </c>
      <c r="E127" t="s">
        <v>21</v>
      </c>
      <c r="F127">
        <v>1</v>
      </c>
    </row>
    <row r="128" spans="1:6" x14ac:dyDescent="0.25">
      <c r="A128">
        <v>94</v>
      </c>
      <c r="B128">
        <v>8830</v>
      </c>
      <c r="C128" t="s">
        <v>147</v>
      </c>
      <c r="D128" t="s">
        <v>20</v>
      </c>
      <c r="E128" t="s">
        <v>21</v>
      </c>
      <c r="F128">
        <v>1</v>
      </c>
    </row>
    <row r="129" spans="1:6" x14ac:dyDescent="0.25">
      <c r="A129">
        <v>95</v>
      </c>
      <c r="B129">
        <v>8831</v>
      </c>
      <c r="C129" t="s">
        <v>148</v>
      </c>
      <c r="D129" t="s">
        <v>20</v>
      </c>
      <c r="E129" t="s">
        <v>21</v>
      </c>
      <c r="F129">
        <v>1</v>
      </c>
    </row>
    <row r="130" spans="1:6" x14ac:dyDescent="0.25">
      <c r="A130">
        <v>96</v>
      </c>
      <c r="B130">
        <v>8832</v>
      </c>
      <c r="C130" t="s">
        <v>149</v>
      </c>
      <c r="D130" t="s">
        <v>20</v>
      </c>
      <c r="E130" t="s">
        <v>21</v>
      </c>
      <c r="F130">
        <v>1</v>
      </c>
    </row>
    <row r="131" spans="1:6" x14ac:dyDescent="0.25">
      <c r="A131">
        <v>97</v>
      </c>
      <c r="B131">
        <v>6300</v>
      </c>
      <c r="C131" t="s">
        <v>150</v>
      </c>
      <c r="D131" t="s">
        <v>20</v>
      </c>
      <c r="E131" t="s">
        <v>21</v>
      </c>
      <c r="F131">
        <v>1</v>
      </c>
    </row>
    <row r="132" spans="1:6" x14ac:dyDescent="0.25">
      <c r="A132">
        <v>98</v>
      </c>
      <c r="B132">
        <v>6400</v>
      </c>
      <c r="C132" t="s">
        <v>151</v>
      </c>
      <c r="D132" t="s">
        <v>20</v>
      </c>
      <c r="E132" t="s">
        <v>21</v>
      </c>
      <c r="F132">
        <v>1</v>
      </c>
    </row>
    <row r="133" spans="1:6" x14ac:dyDescent="0.25">
      <c r="A133">
        <v>99</v>
      </c>
      <c r="B133">
        <v>6402</v>
      </c>
      <c r="C133" t="s">
        <v>152</v>
      </c>
      <c r="D133" t="s">
        <v>20</v>
      </c>
      <c r="E133" t="s">
        <v>21</v>
      </c>
      <c r="F133">
        <v>1</v>
      </c>
    </row>
    <row r="134" spans="1:6" x14ac:dyDescent="0.25">
      <c r="A134">
        <v>100</v>
      </c>
      <c r="B134">
        <v>6205</v>
      </c>
      <c r="C134" t="s">
        <v>153</v>
      </c>
      <c r="D134" t="s">
        <v>20</v>
      </c>
      <c r="E134" t="s">
        <v>21</v>
      </c>
      <c r="F134">
        <v>1</v>
      </c>
    </row>
    <row r="135" spans="1:6" x14ac:dyDescent="0.25">
      <c r="A135">
        <v>101</v>
      </c>
      <c r="B135">
        <v>8834</v>
      </c>
      <c r="C135" t="s">
        <v>154</v>
      </c>
      <c r="D135" t="s">
        <v>20</v>
      </c>
      <c r="E135" t="s">
        <v>21</v>
      </c>
      <c r="F135">
        <v>1</v>
      </c>
    </row>
    <row r="136" spans="1:6" x14ac:dyDescent="0.25">
      <c r="A136">
        <v>102</v>
      </c>
      <c r="B136">
        <v>8839</v>
      </c>
      <c r="C136" t="s">
        <v>155</v>
      </c>
      <c r="D136" t="s">
        <v>20</v>
      </c>
      <c r="E136" t="s">
        <v>21</v>
      </c>
      <c r="F136">
        <v>1</v>
      </c>
    </row>
    <row r="137" spans="1:6" x14ac:dyDescent="0.25">
      <c r="A137">
        <v>103</v>
      </c>
      <c r="B137">
        <v>8864</v>
      </c>
      <c r="C137" t="s">
        <v>156</v>
      </c>
      <c r="D137" t="s">
        <v>20</v>
      </c>
      <c r="E137" t="s">
        <v>21</v>
      </c>
      <c r="F137">
        <v>1</v>
      </c>
    </row>
    <row r="138" spans="1:6" x14ac:dyDescent="0.25">
      <c r="A138">
        <v>104</v>
      </c>
      <c r="B138">
        <v>8866</v>
      </c>
      <c r="C138" t="s">
        <v>157</v>
      </c>
      <c r="D138" t="s">
        <v>20</v>
      </c>
      <c r="E138" t="s">
        <v>21</v>
      </c>
      <c r="F138">
        <v>1</v>
      </c>
    </row>
    <row r="139" spans="1:6" x14ac:dyDescent="0.25">
      <c r="A139">
        <v>105</v>
      </c>
      <c r="B139">
        <v>8833</v>
      </c>
      <c r="C139" t="s">
        <v>158</v>
      </c>
      <c r="D139" t="s">
        <v>20</v>
      </c>
      <c r="E139" t="s">
        <v>21</v>
      </c>
      <c r="F139">
        <v>1</v>
      </c>
    </row>
    <row r="140" spans="1:6" x14ac:dyDescent="0.25">
      <c r="A140">
        <v>106</v>
      </c>
      <c r="B140">
        <v>8899</v>
      </c>
      <c r="C140" t="s">
        <v>159</v>
      </c>
      <c r="D140" t="s">
        <v>20</v>
      </c>
      <c r="E140" t="s">
        <v>21</v>
      </c>
      <c r="F140">
        <v>1</v>
      </c>
    </row>
    <row r="141" spans="1:6" x14ac:dyDescent="0.25">
      <c r="A141">
        <v>107</v>
      </c>
      <c r="B141">
        <v>8960</v>
      </c>
      <c r="C141" t="s">
        <v>160</v>
      </c>
      <c r="D141" t="s">
        <v>20</v>
      </c>
      <c r="E141" t="s">
        <v>21</v>
      </c>
      <c r="F141">
        <v>1</v>
      </c>
    </row>
    <row r="142" spans="1:6" x14ac:dyDescent="0.25">
      <c r="A142">
        <v>108</v>
      </c>
      <c r="B142">
        <v>8971</v>
      </c>
      <c r="C142" t="s">
        <v>161</v>
      </c>
      <c r="D142" t="s">
        <v>20</v>
      </c>
      <c r="E142" t="s">
        <v>21</v>
      </c>
      <c r="F142">
        <v>1</v>
      </c>
    </row>
    <row r="143" spans="1:6" x14ac:dyDescent="0.25">
      <c r="A143">
        <v>109</v>
      </c>
      <c r="B143">
        <v>9100</v>
      </c>
      <c r="C143" t="s">
        <v>162</v>
      </c>
      <c r="D143" t="s">
        <v>20</v>
      </c>
      <c r="E143" t="s">
        <v>21</v>
      </c>
      <c r="F143">
        <v>1</v>
      </c>
    </row>
    <row r="144" spans="1:6" x14ac:dyDescent="0.25">
      <c r="A144">
        <v>110</v>
      </c>
      <c r="B144">
        <v>9102</v>
      </c>
      <c r="C144" t="s">
        <v>163</v>
      </c>
      <c r="D144" t="s">
        <v>20</v>
      </c>
      <c r="E144" t="s">
        <v>21</v>
      </c>
      <c r="F144">
        <v>1</v>
      </c>
    </row>
    <row r="145" spans="1:6" x14ac:dyDescent="0.25">
      <c r="A145">
        <v>111</v>
      </c>
      <c r="B145">
        <v>9104</v>
      </c>
      <c r="C145" t="s">
        <v>164</v>
      </c>
      <c r="D145" t="s">
        <v>20</v>
      </c>
      <c r="E145" t="s">
        <v>21</v>
      </c>
      <c r="F145">
        <v>1</v>
      </c>
    </row>
    <row r="146" spans="1:6" x14ac:dyDescent="0.25">
      <c r="A146">
        <v>112</v>
      </c>
      <c r="B146">
        <v>9106</v>
      </c>
      <c r="C146" t="s">
        <v>165</v>
      </c>
      <c r="D146" t="s">
        <v>20</v>
      </c>
      <c r="E146" t="s">
        <v>21</v>
      </c>
      <c r="F146">
        <v>1</v>
      </c>
    </row>
    <row r="147" spans="1:6" x14ac:dyDescent="0.25">
      <c r="A147">
        <v>113</v>
      </c>
      <c r="B147">
        <v>9110</v>
      </c>
      <c r="C147" t="s">
        <v>166</v>
      </c>
      <c r="D147" t="s">
        <v>20</v>
      </c>
      <c r="E147" t="s">
        <v>21</v>
      </c>
      <c r="F147">
        <v>1</v>
      </c>
    </row>
    <row r="148" spans="1:6" x14ac:dyDescent="0.25">
      <c r="A148">
        <v>114</v>
      </c>
      <c r="B148">
        <v>9120</v>
      </c>
      <c r="C148" t="s">
        <v>167</v>
      </c>
      <c r="D148" t="s">
        <v>20</v>
      </c>
      <c r="E148" t="s">
        <v>21</v>
      </c>
      <c r="F148">
        <v>1</v>
      </c>
    </row>
    <row r="149" spans="1:6" x14ac:dyDescent="0.25">
      <c r="A149">
        <v>70</v>
      </c>
      <c r="B149">
        <v>5268</v>
      </c>
      <c r="C149" t="s">
        <v>168</v>
      </c>
      <c r="D149" t="s">
        <v>20</v>
      </c>
      <c r="E149" t="s">
        <v>21</v>
      </c>
      <c r="F149">
        <v>1</v>
      </c>
    </row>
    <row r="150" spans="1:6" x14ac:dyDescent="0.25">
      <c r="A150">
        <v>71</v>
      </c>
      <c r="B150">
        <v>5280</v>
      </c>
      <c r="C150" t="s">
        <v>169</v>
      </c>
      <c r="D150" t="s">
        <v>20</v>
      </c>
      <c r="E150" t="s">
        <v>21</v>
      </c>
      <c r="F150">
        <v>1</v>
      </c>
    </row>
    <row r="151" spans="1:6" x14ac:dyDescent="0.25">
      <c r="A151">
        <v>72</v>
      </c>
      <c r="B151">
        <v>5526</v>
      </c>
      <c r="C151" t="s">
        <v>170</v>
      </c>
      <c r="D151" t="s">
        <v>20</v>
      </c>
      <c r="E151" t="s">
        <v>21</v>
      </c>
      <c r="F151">
        <v>1</v>
      </c>
    </row>
    <row r="152" spans="1:6" x14ac:dyDescent="0.25">
      <c r="A152">
        <v>73</v>
      </c>
      <c r="B152">
        <v>5580</v>
      </c>
      <c r="C152" t="s">
        <v>171</v>
      </c>
      <c r="D152" t="s">
        <v>20</v>
      </c>
      <c r="E152" t="s">
        <v>21</v>
      </c>
      <c r="F152">
        <v>1</v>
      </c>
    </row>
    <row r="153" spans="1:6" x14ac:dyDescent="0.25">
      <c r="A153">
        <v>74</v>
      </c>
      <c r="B153">
        <v>5802</v>
      </c>
      <c r="C153" t="s">
        <v>172</v>
      </c>
      <c r="D153" t="s">
        <v>20</v>
      </c>
      <c r="E153" t="s">
        <v>21</v>
      </c>
      <c r="F153">
        <v>1</v>
      </c>
    </row>
    <row r="154" spans="1:6" x14ac:dyDescent="0.25">
      <c r="A154">
        <v>75</v>
      </c>
      <c r="B154">
        <v>5926</v>
      </c>
      <c r="C154" t="s">
        <v>173</v>
      </c>
      <c r="D154" t="s">
        <v>20</v>
      </c>
      <c r="E154" t="s">
        <v>21</v>
      </c>
      <c r="F154">
        <v>1</v>
      </c>
    </row>
    <row r="155" spans="1:6" x14ac:dyDescent="0.25">
      <c r="A155">
        <v>76</v>
      </c>
      <c r="B155">
        <v>6200</v>
      </c>
      <c r="C155" t="s">
        <v>174</v>
      </c>
      <c r="D155" t="s">
        <v>20</v>
      </c>
      <c r="E155" t="s">
        <v>21</v>
      </c>
      <c r="F155">
        <v>1</v>
      </c>
    </row>
    <row r="156" spans="1:6" x14ac:dyDescent="0.25">
      <c r="A156">
        <v>77</v>
      </c>
      <c r="B156">
        <v>6202</v>
      </c>
      <c r="C156" t="s">
        <v>175</v>
      </c>
      <c r="D156" t="s">
        <v>20</v>
      </c>
      <c r="E156" t="s">
        <v>21</v>
      </c>
      <c r="F156">
        <v>1</v>
      </c>
    </row>
    <row r="157" spans="1:6" x14ac:dyDescent="0.25">
      <c r="A157">
        <v>78</v>
      </c>
      <c r="B157">
        <v>6204</v>
      </c>
      <c r="C157" t="s">
        <v>176</v>
      </c>
      <c r="D157" t="s">
        <v>20</v>
      </c>
      <c r="E157" t="s">
        <v>21</v>
      </c>
      <c r="F157">
        <v>1</v>
      </c>
    </row>
    <row r="158" spans="1:6" x14ac:dyDescent="0.25">
      <c r="A158">
        <v>79</v>
      </c>
      <c r="B158">
        <v>7450</v>
      </c>
      <c r="C158" t="s">
        <v>177</v>
      </c>
      <c r="D158" t="s">
        <v>20</v>
      </c>
      <c r="E158" t="s">
        <v>21</v>
      </c>
      <c r="F158">
        <v>1</v>
      </c>
    </row>
    <row r="159" spans="1:6" x14ac:dyDescent="0.25">
      <c r="A159">
        <v>80</v>
      </c>
      <c r="B159">
        <v>7452</v>
      </c>
      <c r="C159" t="s">
        <v>178</v>
      </c>
      <c r="D159" t="s">
        <v>20</v>
      </c>
      <c r="E159" t="s">
        <v>21</v>
      </c>
      <c r="F159">
        <v>1</v>
      </c>
    </row>
    <row r="160" spans="1:6" x14ac:dyDescent="0.25">
      <c r="A160">
        <v>81</v>
      </c>
      <c r="B160">
        <v>7454</v>
      </c>
      <c r="C160" t="s">
        <v>179</v>
      </c>
      <c r="D160" t="s">
        <v>20</v>
      </c>
      <c r="E160" t="s">
        <v>21</v>
      </c>
      <c r="F160">
        <v>1</v>
      </c>
    </row>
    <row r="161" spans="1:6" x14ac:dyDescent="0.25">
      <c r="A161">
        <v>82</v>
      </c>
      <c r="B161">
        <v>7456</v>
      </c>
      <c r="C161" t="s">
        <v>180</v>
      </c>
      <c r="D161" t="s">
        <v>20</v>
      </c>
      <c r="E161" t="s">
        <v>21</v>
      </c>
      <c r="F161">
        <v>1</v>
      </c>
    </row>
    <row r="162" spans="1:6" x14ac:dyDescent="0.25">
      <c r="A162">
        <v>83</v>
      </c>
      <c r="B162">
        <v>7466</v>
      </c>
      <c r="C162" t="s">
        <v>181</v>
      </c>
      <c r="D162" t="s">
        <v>20</v>
      </c>
      <c r="E162" t="s">
        <v>21</v>
      </c>
      <c r="F162">
        <v>1</v>
      </c>
    </row>
    <row r="163" spans="1:6" x14ac:dyDescent="0.25">
      <c r="A163">
        <v>84</v>
      </c>
      <c r="B163">
        <v>7468</v>
      </c>
      <c r="C163" t="s">
        <v>182</v>
      </c>
      <c r="D163" t="s">
        <v>20</v>
      </c>
      <c r="E163" t="s">
        <v>21</v>
      </c>
      <c r="F163">
        <v>1</v>
      </c>
    </row>
    <row r="164" spans="1:6" x14ac:dyDescent="0.25">
      <c r="A164">
        <v>85</v>
      </c>
      <c r="B164">
        <v>7470</v>
      </c>
      <c r="C164" t="s">
        <v>183</v>
      </c>
      <c r="D164" t="s">
        <v>20</v>
      </c>
      <c r="E164" t="s">
        <v>21</v>
      </c>
      <c r="F164">
        <v>1</v>
      </c>
    </row>
    <row r="165" spans="1:6" x14ac:dyDescent="0.25">
      <c r="A165">
        <v>86</v>
      </c>
      <c r="B165">
        <v>7474</v>
      </c>
      <c r="C165" t="s">
        <v>184</v>
      </c>
      <c r="D165" t="s">
        <v>20</v>
      </c>
      <c r="E165" t="s">
        <v>21</v>
      </c>
      <c r="F165">
        <v>1</v>
      </c>
    </row>
    <row r="166" spans="1:6" x14ac:dyDescent="0.25">
      <c r="A166">
        <v>87</v>
      </c>
      <c r="B166">
        <v>7486</v>
      </c>
      <c r="C166" t="s">
        <v>185</v>
      </c>
      <c r="D166" t="s">
        <v>20</v>
      </c>
      <c r="E166" t="s">
        <v>21</v>
      </c>
      <c r="F166">
        <v>1</v>
      </c>
    </row>
    <row r="167" spans="1:6" x14ac:dyDescent="0.25">
      <c r="A167">
        <v>88</v>
      </c>
      <c r="B167">
        <v>8610</v>
      </c>
      <c r="C167" t="s">
        <v>186</v>
      </c>
      <c r="D167" t="s">
        <v>20</v>
      </c>
      <c r="E167" t="s">
        <v>21</v>
      </c>
      <c r="F167">
        <v>1</v>
      </c>
    </row>
    <row r="168" spans="1:6" x14ac:dyDescent="0.25">
      <c r="A168">
        <v>89</v>
      </c>
      <c r="B168">
        <v>8700</v>
      </c>
      <c r="C168" t="s">
        <v>187</v>
      </c>
      <c r="D168" t="s">
        <v>20</v>
      </c>
      <c r="E168" t="s">
        <v>21</v>
      </c>
      <c r="F168">
        <v>1</v>
      </c>
    </row>
    <row r="169" spans="1:6" x14ac:dyDescent="0.25">
      <c r="A169">
        <v>90</v>
      </c>
      <c r="B169">
        <v>8701</v>
      </c>
      <c r="C169" t="s">
        <v>188</v>
      </c>
      <c r="D169" t="s">
        <v>20</v>
      </c>
      <c r="E169" t="s">
        <v>21</v>
      </c>
      <c r="F169">
        <v>1</v>
      </c>
    </row>
    <row r="170" spans="1:6" x14ac:dyDescent="0.25">
      <c r="A170">
        <v>91</v>
      </c>
      <c r="B170">
        <v>8744</v>
      </c>
      <c r="C170" t="s">
        <v>189</v>
      </c>
      <c r="D170" t="s">
        <v>20</v>
      </c>
      <c r="E170" t="s">
        <v>21</v>
      </c>
      <c r="F170">
        <v>1</v>
      </c>
    </row>
    <row r="171" spans="1:6" x14ac:dyDescent="0.25">
      <c r="A171">
        <v>92</v>
      </c>
      <c r="B171">
        <v>8746</v>
      </c>
      <c r="C171" t="s">
        <v>189</v>
      </c>
      <c r="D171" t="s">
        <v>20</v>
      </c>
      <c r="E171" t="s">
        <v>21</v>
      </c>
      <c r="F171">
        <v>1</v>
      </c>
    </row>
    <row r="172" spans="1:6" x14ac:dyDescent="0.25">
      <c r="A172">
        <v>1</v>
      </c>
      <c r="B172">
        <v>4913</v>
      </c>
      <c r="C172" t="s">
        <v>190</v>
      </c>
      <c r="D172" t="s">
        <v>20</v>
      </c>
      <c r="E172" t="s">
        <v>21</v>
      </c>
      <c r="F172">
        <v>1</v>
      </c>
    </row>
    <row r="173" spans="1:6" x14ac:dyDescent="0.25">
      <c r="A173">
        <v>2</v>
      </c>
      <c r="B173">
        <v>2103</v>
      </c>
      <c r="C173" t="s">
        <v>191</v>
      </c>
      <c r="D173" t="s">
        <v>20</v>
      </c>
      <c r="E173" t="s">
        <v>21</v>
      </c>
      <c r="F173">
        <v>1</v>
      </c>
    </row>
    <row r="174" spans="1:6" x14ac:dyDescent="0.25">
      <c r="A174">
        <v>3</v>
      </c>
      <c r="B174">
        <v>4023</v>
      </c>
      <c r="C174" t="s">
        <v>192</v>
      </c>
      <c r="D174" t="s">
        <v>20</v>
      </c>
      <c r="E174" t="s">
        <v>21</v>
      </c>
      <c r="F174">
        <v>1</v>
      </c>
    </row>
    <row r="175" spans="1:6" x14ac:dyDescent="0.25">
      <c r="A175">
        <v>4</v>
      </c>
      <c r="B175">
        <v>6203</v>
      </c>
      <c r="C175" t="s">
        <v>193</v>
      </c>
      <c r="D175" t="s">
        <v>20</v>
      </c>
      <c r="E175" t="s">
        <v>21</v>
      </c>
      <c r="F175">
        <v>1</v>
      </c>
    </row>
    <row r="176" spans="1:6" x14ac:dyDescent="0.25">
      <c r="A176">
        <v>5</v>
      </c>
      <c r="B176">
        <v>4845</v>
      </c>
      <c r="C176" t="s">
        <v>194</v>
      </c>
      <c r="D176" t="s">
        <v>20</v>
      </c>
      <c r="E176" t="s">
        <v>21</v>
      </c>
      <c r="F176">
        <v>1</v>
      </c>
    </row>
    <row r="177" spans="1:6" x14ac:dyDescent="0.25">
      <c r="A177">
        <v>6</v>
      </c>
      <c r="B177">
        <v>4123</v>
      </c>
      <c r="C177" t="s">
        <v>195</v>
      </c>
      <c r="D177" t="s">
        <v>20</v>
      </c>
      <c r="E177" t="s">
        <v>21</v>
      </c>
      <c r="F177">
        <v>1</v>
      </c>
    </row>
    <row r="178" spans="1:6" x14ac:dyDescent="0.25">
      <c r="A178">
        <v>7</v>
      </c>
      <c r="B178">
        <v>1125</v>
      </c>
      <c r="C178" t="s">
        <v>196</v>
      </c>
      <c r="D178" t="s">
        <v>20</v>
      </c>
      <c r="E178" t="s">
        <v>21</v>
      </c>
      <c r="F178">
        <v>1</v>
      </c>
    </row>
    <row r="179" spans="1:6" x14ac:dyDescent="0.25">
      <c r="A179">
        <v>8</v>
      </c>
      <c r="B179">
        <v>9918</v>
      </c>
      <c r="C179" t="s">
        <v>197</v>
      </c>
      <c r="D179" t="s">
        <v>20</v>
      </c>
      <c r="E179" t="s">
        <v>21</v>
      </c>
      <c r="F179">
        <v>1</v>
      </c>
    </row>
    <row r="180" spans="1:6" x14ac:dyDescent="0.25">
      <c r="A180">
        <v>9</v>
      </c>
      <c r="B180">
        <v>8843</v>
      </c>
      <c r="C180" t="s">
        <v>198</v>
      </c>
      <c r="D180" t="s">
        <v>20</v>
      </c>
      <c r="E180" t="s">
        <v>21</v>
      </c>
      <c r="F180">
        <v>1</v>
      </c>
    </row>
    <row r="181" spans="1:6" x14ac:dyDescent="0.25">
      <c r="A181">
        <v>10</v>
      </c>
      <c r="B181">
        <v>10000</v>
      </c>
      <c r="C181" t="s">
        <v>199</v>
      </c>
      <c r="D181" t="s">
        <v>20</v>
      </c>
      <c r="E181" t="s">
        <v>21</v>
      </c>
      <c r="F181">
        <v>1</v>
      </c>
    </row>
    <row r="182" spans="1:6" x14ac:dyDescent="0.25">
      <c r="A182">
        <v>11</v>
      </c>
      <c r="B182">
        <v>1</v>
      </c>
      <c r="C182" t="s">
        <v>200</v>
      </c>
      <c r="D182" t="s">
        <v>20</v>
      </c>
      <c r="E182" t="s">
        <v>21</v>
      </c>
      <c r="F182">
        <v>1</v>
      </c>
    </row>
    <row r="183" spans="1:6" x14ac:dyDescent="0.25">
      <c r="A183">
        <v>12</v>
      </c>
      <c r="B183">
        <v>2</v>
      </c>
      <c r="C183" t="s">
        <v>201</v>
      </c>
      <c r="D183" t="s">
        <v>20</v>
      </c>
      <c r="E183" t="s">
        <v>21</v>
      </c>
      <c r="F183">
        <v>1</v>
      </c>
    </row>
    <row r="184" spans="1:6" x14ac:dyDescent="0.25">
      <c r="A184">
        <v>13</v>
      </c>
      <c r="B184">
        <v>101</v>
      </c>
      <c r="C184" t="s">
        <v>29</v>
      </c>
      <c r="D184" t="s">
        <v>20</v>
      </c>
      <c r="E184" t="s">
        <v>21</v>
      </c>
      <c r="F184">
        <v>1</v>
      </c>
    </row>
    <row r="185" spans="1:6" x14ac:dyDescent="0.25">
      <c r="A185">
        <v>14</v>
      </c>
      <c r="B185">
        <v>104</v>
      </c>
      <c r="C185" t="s">
        <v>35</v>
      </c>
      <c r="D185" t="s">
        <v>20</v>
      </c>
      <c r="E185" t="s">
        <v>21</v>
      </c>
      <c r="F185">
        <v>1</v>
      </c>
    </row>
    <row r="186" spans="1:6" x14ac:dyDescent="0.25">
      <c r="A186">
        <v>15</v>
      </c>
      <c r="B186">
        <v>105</v>
      </c>
      <c r="C186" t="s">
        <v>199</v>
      </c>
      <c r="D186" t="s">
        <v>20</v>
      </c>
      <c r="E186" t="s">
        <v>21</v>
      </c>
      <c r="F186">
        <v>1</v>
      </c>
    </row>
    <row r="187" spans="1:6" x14ac:dyDescent="0.25">
      <c r="A187">
        <v>16</v>
      </c>
      <c r="B187">
        <v>200</v>
      </c>
      <c r="C187" t="s">
        <v>202</v>
      </c>
      <c r="D187" t="s">
        <v>20</v>
      </c>
      <c r="E187" t="s">
        <v>21</v>
      </c>
      <c r="F187">
        <v>1</v>
      </c>
    </row>
    <row r="188" spans="1:6" x14ac:dyDescent="0.25">
      <c r="A188">
        <v>17</v>
      </c>
      <c r="B188">
        <v>204</v>
      </c>
      <c r="C188" t="s">
        <v>203</v>
      </c>
      <c r="D188" t="s">
        <v>39</v>
      </c>
      <c r="E188" t="s">
        <v>21</v>
      </c>
      <c r="F188">
        <v>1</v>
      </c>
    </row>
    <row r="189" spans="1:6" x14ac:dyDescent="0.25">
      <c r="A189">
        <v>18</v>
      </c>
      <c r="B189">
        <v>205</v>
      </c>
      <c r="C189" t="s">
        <v>204</v>
      </c>
      <c r="D189" t="s">
        <v>39</v>
      </c>
      <c r="E189" t="s">
        <v>21</v>
      </c>
      <c r="F189">
        <v>1</v>
      </c>
    </row>
    <row r="190" spans="1:6" x14ac:dyDescent="0.25">
      <c r="A190">
        <v>19</v>
      </c>
      <c r="B190">
        <v>210</v>
      </c>
      <c r="C190" t="s">
        <v>205</v>
      </c>
      <c r="D190" t="s">
        <v>39</v>
      </c>
      <c r="E190" t="s">
        <v>21</v>
      </c>
      <c r="F190">
        <v>1</v>
      </c>
    </row>
    <row r="191" spans="1:6" x14ac:dyDescent="0.25">
      <c r="A191">
        <v>20</v>
      </c>
      <c r="B191">
        <v>1080</v>
      </c>
      <c r="C191" t="s">
        <v>206</v>
      </c>
      <c r="D191" t="s">
        <v>20</v>
      </c>
      <c r="E191" t="s">
        <v>21</v>
      </c>
      <c r="F191">
        <v>1</v>
      </c>
    </row>
    <row r="192" spans="1:6" x14ac:dyDescent="0.25">
      <c r="A192">
        <v>21</v>
      </c>
      <c r="B192">
        <v>1082</v>
      </c>
      <c r="C192" t="s">
        <v>207</v>
      </c>
      <c r="D192" t="s">
        <v>20</v>
      </c>
      <c r="E192" t="s">
        <v>21</v>
      </c>
      <c r="F192">
        <v>1</v>
      </c>
    </row>
    <row r="193" spans="1:6" x14ac:dyDescent="0.25">
      <c r="A193">
        <v>22</v>
      </c>
      <c r="B193">
        <v>0</v>
      </c>
      <c r="C193" t="s">
        <v>208</v>
      </c>
      <c r="D193" t="s">
        <v>20</v>
      </c>
      <c r="E193" t="s">
        <v>21</v>
      </c>
      <c r="F193">
        <v>1</v>
      </c>
    </row>
    <row r="194" spans="1:6" x14ac:dyDescent="0.25">
      <c r="A194">
        <v>23</v>
      </c>
      <c r="B194">
        <v>1202</v>
      </c>
      <c r="C194" t="s">
        <v>209</v>
      </c>
      <c r="D194" t="s">
        <v>20</v>
      </c>
      <c r="E194" t="s">
        <v>21</v>
      </c>
      <c r="F19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11</v>
      </c>
      <c r="B1" s="1" t="s">
        <v>12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210</v>
      </c>
      <c r="H1" s="1" t="s">
        <v>211</v>
      </c>
      <c r="I1" s="1" t="s">
        <v>212</v>
      </c>
      <c r="J1" s="1" t="s">
        <v>213</v>
      </c>
    </row>
    <row r="2" spans="1:10" x14ac:dyDescent="0.25">
      <c r="A2">
        <v>1</v>
      </c>
      <c r="B2">
        <v>4913</v>
      </c>
      <c r="C2" t="s">
        <v>21</v>
      </c>
      <c r="D2">
        <v>1</v>
      </c>
      <c r="H2" t="s">
        <v>214</v>
      </c>
      <c r="I2" t="s">
        <v>215</v>
      </c>
      <c r="J2" t="s">
        <v>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Cockpit</vt:lpstr>
      <vt:lpstr>Page raw</vt:lpstr>
      <vt:lpstr>Task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Deter</cp:lastModifiedBy>
  <dcterms:created xsi:type="dcterms:W3CDTF">2024-09-18T14:59:12Z</dcterms:created>
  <dcterms:modified xsi:type="dcterms:W3CDTF">2024-09-20T13:55:20Z</dcterms:modified>
</cp:coreProperties>
</file>