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activeTab="1"/>
  </bookViews>
  <sheets>
    <sheet name="React JS" sheetId="1" r:id="rId1"/>
    <sheet name="OutSystems" sheetId="2" r:id="rId2"/>
  </sheets>
  <calcPr calcId="144525"/>
</workbook>
</file>

<file path=xl/sharedStrings.xml><?xml version="1.0" encoding="utf-8"?>
<sst xmlns="http://schemas.openxmlformats.org/spreadsheetml/2006/main" count="38">
  <si>
    <t>Data Hasil Rating</t>
  </si>
  <si>
    <t>Data Pembobotan Kuisioneer</t>
  </si>
  <si>
    <t>Skor NASA TLX</t>
  </si>
  <si>
    <t>Objek Penelitian</t>
  </si>
  <si>
    <t>Indikator</t>
  </si>
  <si>
    <t>Golongan Beban Kerja</t>
  </si>
  <si>
    <t>Nilai</t>
  </si>
  <si>
    <t>Nama</t>
  </si>
  <si>
    <t>Pengalaman</t>
  </si>
  <si>
    <t>MD</t>
  </si>
  <si>
    <t>PD</t>
  </si>
  <si>
    <t>TD</t>
  </si>
  <si>
    <t>OP</t>
  </si>
  <si>
    <t>E</t>
  </si>
  <si>
    <t>FR</t>
  </si>
  <si>
    <t>Total</t>
  </si>
  <si>
    <t>Rendah</t>
  </si>
  <si>
    <t>1 - 9</t>
  </si>
  <si>
    <t>Participant 1</t>
  </si>
  <si>
    <t>Sedang</t>
  </si>
  <si>
    <t>10 - 29</t>
  </si>
  <si>
    <t>Participant 2</t>
  </si>
  <si>
    <t>Agak Tinggi</t>
  </si>
  <si>
    <t>30 - 49</t>
  </si>
  <si>
    <t>Participant 3</t>
  </si>
  <si>
    <t>Tinggi</t>
  </si>
  <si>
    <t>50 - 79</t>
  </si>
  <si>
    <t>Participant 4</t>
  </si>
  <si>
    <t>Sangat Tinggi</t>
  </si>
  <si>
    <t>80 - 100</t>
  </si>
  <si>
    <t>Participant 5</t>
  </si>
  <si>
    <t>Participant 6</t>
  </si>
  <si>
    <t>Total Nilai Produk</t>
  </si>
  <si>
    <t>Total Nilai Weighted Workload</t>
  </si>
  <si>
    <t>Perhitungan Rata-rata Weighted Workload (WWL)</t>
  </si>
  <si>
    <t>Kategori Penilaian Beban Kerja</t>
  </si>
  <si>
    <t>Nilai Beban Kerja</t>
  </si>
  <si>
    <t>Kategori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</si>
</sst>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1">
    <font>
      <sz val="10"/>
      <color rgb="FF000000"/>
      <name val="Arial"/>
      <charset val="134"/>
      <scheme val="minor"/>
    </font>
    <font>
      <b/>
      <sz val="12"/>
      <color rgb="FF000000"/>
      <name val="Arial (Body)"/>
      <charset val="134"/>
    </font>
    <font>
      <b/>
      <sz val="14"/>
      <color rgb="FF000000"/>
      <name val="Arial (Body)"/>
      <charset val="134"/>
    </font>
    <font>
      <b/>
      <sz val="10"/>
      <color rgb="FF000000"/>
      <name val="Arial"/>
      <charset val="134"/>
      <scheme val="minor"/>
    </font>
    <font>
      <b/>
      <sz val="10"/>
      <color theme="1"/>
      <name val="Arial Bold"/>
      <charset val="134"/>
    </font>
    <font>
      <sz val="10"/>
      <color theme="1"/>
      <name val="Arial"/>
      <charset val="134"/>
      <scheme val="minor"/>
    </font>
    <font>
      <sz val="10"/>
      <color rgb="FF000000"/>
      <name val="Calibri"/>
      <charset val="134"/>
    </font>
    <font>
      <b/>
      <sz val="12"/>
      <color rgb="FF000000"/>
      <name val="Arial"/>
      <charset val="134"/>
      <scheme val="minor"/>
    </font>
    <font>
      <b/>
      <sz val="10"/>
      <color rgb="FF000000"/>
      <name val="Arial Bold"/>
      <charset val="134"/>
    </font>
    <font>
      <sz val="10"/>
      <color rgb="FF000000"/>
      <name val="Arial"/>
      <charset val="134"/>
      <scheme val="minor"/>
    </font>
    <font>
      <b/>
      <sz val="12"/>
      <color rgb="FF000000"/>
      <name val="Arial Bold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10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9" borderId="4" applyNumberFormat="0" applyFont="0" applyAlignment="0" applyProtection="0">
      <alignment vertical="center"/>
    </xf>
    <xf numFmtId="0" fontId="30" fillId="33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0" borderId="1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8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5" fillId="0" borderId="1" xfId="0" applyFont="1" applyBorder="1"/>
    <xf numFmtId="0" fontId="3" fillId="0" borderId="0" xfId="0" applyFont="1" applyBorder="1" applyAlignment="1">
      <alignment horizontal="center"/>
    </xf>
    <xf numFmtId="0" fontId="9" fillId="0" borderId="0" xfId="0" applyFont="1"/>
    <xf numFmtId="0" fontId="3" fillId="0" borderId="0" xfId="0" applyFont="1"/>
    <xf numFmtId="0" fontId="7" fillId="0" borderId="0" xfId="0" applyFont="1"/>
    <xf numFmtId="0" fontId="10" fillId="0" borderId="0" xfId="0" applyFont="1" applyAlignment="1">
      <alignment horizontal="center"/>
    </xf>
    <xf numFmtId="49" fontId="9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3:H9" totalsRowShown="0">
  <autoFilter ref="A3:H9"/>
  <tableColumns count="8">
    <tableColumn id="1" name="Nama"/>
    <tableColumn id="2" name="Pengalaman"/>
    <tableColumn id="3" name="MD"/>
    <tableColumn id="4" name="PD"/>
    <tableColumn id="5" name="TD"/>
    <tableColumn id="6" name="OP"/>
    <tableColumn id="7" name="E"/>
    <tableColumn id="8" name="F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3:P4" totalsRowShown="0">
  <autoFilter ref="J3:P4"/>
  <tableColumns count="7">
    <tableColumn id="1" name="MD"/>
    <tableColumn id="2" name="PD"/>
    <tableColumn id="3" name="TD"/>
    <tableColumn id="4" name="OP"/>
    <tableColumn id="5" name="E"/>
    <tableColumn id="6" name="FR"/>
    <tableColumn id="7" name="Tot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3:I19" totalsRowShown="0">
  <autoFilter ref="A13:I19"/>
  <tableColumns count="9">
    <tableColumn id="1" name="Nama"/>
    <tableColumn id="2" name="Pengalaman"/>
    <tableColumn id="3" name="MD"/>
    <tableColumn id="4" name="PD"/>
    <tableColumn id="5" name="TD"/>
    <tableColumn id="6" name="OP"/>
    <tableColumn id="7" name="E"/>
    <tableColumn id="8" name="FR"/>
    <tableColumn id="9" name="Tot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A24:I30" totalsRowShown="0">
  <autoFilter ref="A24:I30"/>
  <tableColumns count="9">
    <tableColumn id="1" name="Nama"/>
    <tableColumn id="2" name="Pengalaman"/>
    <tableColumn id="3" name="MD"/>
    <tableColumn id="4" name="PD"/>
    <tableColumn id="5" name="TD"/>
    <tableColumn id="6" name="OP"/>
    <tableColumn id="7" name="E"/>
    <tableColumn id="8" name="FR"/>
    <tableColumn id="9" name="Tota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R2:S7" totalsRowShown="0">
  <autoFilter ref="R2:S7"/>
  <tableColumns count="2">
    <tableColumn id="1" name="Golongan Beban Kerja"/>
    <tableColumn id="2" name="Nilai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35:C41" totalsRowShown="0">
  <autoFilter ref="A35:C41"/>
  <tableColumns count="3">
    <tableColumn id="1" name="Nama"/>
    <tableColumn id="2" name="Nilai Beban Kerja"/>
    <tableColumn id="3" name="Kategori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Table113" displayName="Table113" ref="A3:H9" totalsRowShown="0">
  <autoFilter ref="A3:H9"/>
  <tableColumns count="8">
    <tableColumn id="1" name="Nama"/>
    <tableColumn id="2" name="Pengalaman"/>
    <tableColumn id="3" name="MD"/>
    <tableColumn id="4" name="PD"/>
    <tableColumn id="5" name="TD"/>
    <tableColumn id="6" name="OP"/>
    <tableColumn id="7" name="E"/>
    <tableColumn id="8" name="F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3" name="Table214" displayName="Table214" ref="J3:P4" totalsRowShown="0">
  <autoFilter ref="J3:P4"/>
  <tableColumns count="7">
    <tableColumn id="1" name="MD"/>
    <tableColumn id="2" name="PD"/>
    <tableColumn id="3" name="TD"/>
    <tableColumn id="4" name="OP"/>
    <tableColumn id="5" name="E"/>
    <tableColumn id="6" name="FR"/>
    <tableColumn id="7" name="Tota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4" name="Table315" displayName="Table315" ref="A13:I19" totalsRowShown="0">
  <autoFilter ref="A13:I19"/>
  <tableColumns count="9">
    <tableColumn id="1" name="Nama"/>
    <tableColumn id="2" name="Pengalaman"/>
    <tableColumn id="3" name="MD"/>
    <tableColumn id="4" name="PD"/>
    <tableColumn id="5" name="TD"/>
    <tableColumn id="6" name="OP"/>
    <tableColumn id="7" name="E"/>
    <tableColumn id="8" name="FR"/>
    <tableColumn id="9" name="Tota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5" name="Table3616" displayName="Table3616" ref="A24:I30" totalsRowShown="0">
  <autoFilter ref="A24:I30"/>
  <tableColumns count="9">
    <tableColumn id="1" name="Nama"/>
    <tableColumn id="2" name="Pengalaman"/>
    <tableColumn id="3" name="MD"/>
    <tableColumn id="4" name="PD"/>
    <tableColumn id="5" name="TD"/>
    <tableColumn id="6" name="OP"/>
    <tableColumn id="7" name="E"/>
    <tableColumn id="8" name="FR"/>
    <tableColumn id="9" name="Total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6" name="Table1017" displayName="Table1017" ref="R2:S7" totalsRowShown="0">
  <autoFilter ref="R2:S7"/>
  <tableColumns count="2">
    <tableColumn id="1" name="Golongan Beban Kerja"/>
    <tableColumn id="2" name="Nilai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7" name="Table1118" displayName="Table1118" ref="A35:C41" totalsRowShown="0">
  <autoFilter ref="A35:C41"/>
  <tableColumns count="3">
    <tableColumn id="1" name="Nama"/>
    <tableColumn id="2" name="Nilai Beban Kerja"/>
    <tableColumn id="3" name="Katego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S41"/>
  <sheetViews>
    <sheetView workbookViewId="0">
      <pane ySplit="1" topLeftCell="A10" activePane="bottomLeft" state="frozen"/>
      <selection/>
      <selection pane="bottomLeft" activeCell="B38" sqref="B38"/>
    </sheetView>
  </sheetViews>
  <sheetFormatPr defaultColWidth="12.6607142857143" defaultRowHeight="15.75" customHeight="1"/>
  <cols>
    <col min="1" max="1" width="18.8303571428571" customWidth="1"/>
    <col min="2" max="2" width="17.6607142857143" customWidth="1"/>
    <col min="3" max="3" width="12.1607142857143" customWidth="1"/>
    <col min="4" max="4" width="14.6607142857143" customWidth="1"/>
    <col min="5" max="5" width="14.5" customWidth="1"/>
    <col min="6" max="6" width="14.8303571428571" customWidth="1"/>
    <col min="7" max="7" width="13.5" customWidth="1"/>
    <col min="8" max="8" width="14.5" customWidth="1"/>
    <col min="9" max="9" width="36.6607142857143" customWidth="1"/>
    <col min="10" max="10" width="6" customWidth="1"/>
    <col min="11" max="11" width="5.83035714285714" customWidth="1"/>
    <col min="12" max="12" width="5.66071428571429" customWidth="1"/>
    <col min="13" max="13" width="6" customWidth="1"/>
    <col min="14" max="14" width="4.66071428571429" customWidth="1"/>
    <col min="15" max="15" width="8" customWidth="1"/>
    <col min="16" max="16" width="8.66071428571429" customWidth="1"/>
    <col min="17" max="17" width="18.8303571428571" customWidth="1"/>
    <col min="18" max="18" width="21.3303571428571" customWidth="1"/>
    <col min="19" max="23" width="18.8303571428571" customWidth="1"/>
  </cols>
  <sheetData>
    <row r="1" ht="17.6" spans="1:19">
      <c r="A1" s="1" t="s">
        <v>0</v>
      </c>
      <c r="B1" s="2"/>
      <c r="C1" s="2"/>
      <c r="D1" s="2"/>
      <c r="E1" s="2"/>
      <c r="F1" s="2"/>
      <c r="G1" s="2"/>
      <c r="H1" s="2"/>
      <c r="J1" s="7" t="s">
        <v>1</v>
      </c>
      <c r="K1" s="7"/>
      <c r="L1" s="7"/>
      <c r="M1" s="7"/>
      <c r="N1" s="7"/>
      <c r="O1" s="7"/>
      <c r="P1" s="7"/>
      <c r="R1" s="19" t="s">
        <v>2</v>
      </c>
      <c r="S1" s="19"/>
    </row>
    <row r="2" ht="12" spans="1:19">
      <c r="A2" s="3" t="s">
        <v>3</v>
      </c>
      <c r="B2" s="3"/>
      <c r="C2" s="3" t="s">
        <v>4</v>
      </c>
      <c r="D2" s="3"/>
      <c r="E2" s="3"/>
      <c r="F2" s="3"/>
      <c r="G2" s="3"/>
      <c r="H2" s="3"/>
      <c r="J2" s="3" t="s">
        <v>4</v>
      </c>
      <c r="K2" s="3"/>
      <c r="L2" s="3"/>
      <c r="M2" s="3"/>
      <c r="N2" s="3"/>
      <c r="O2" s="3"/>
      <c r="P2" s="5"/>
      <c r="R2" s="16" t="s">
        <v>5</v>
      </c>
      <c r="S2" s="16" t="s">
        <v>6</v>
      </c>
    </row>
    <row r="3" ht="12" spans="1:19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14</v>
      </c>
      <c r="P3" s="17" t="s">
        <v>15</v>
      </c>
      <c r="R3" s="16" t="s">
        <v>16</v>
      </c>
      <c r="S3" s="20" t="s">
        <v>17</v>
      </c>
    </row>
    <row r="4" ht="12" spans="1:19">
      <c r="A4" s="4" t="s">
        <v>18</v>
      </c>
      <c r="B4" s="5">
        <v>4</v>
      </c>
      <c r="C4" s="5">
        <v>10</v>
      </c>
      <c r="D4" s="5">
        <v>15</v>
      </c>
      <c r="E4" s="5">
        <v>10</v>
      </c>
      <c r="F4" s="5">
        <v>50</v>
      </c>
      <c r="G4" s="5">
        <v>10</v>
      </c>
      <c r="H4" s="5">
        <v>10</v>
      </c>
      <c r="J4" s="5">
        <v>2</v>
      </c>
      <c r="K4" s="5">
        <v>2</v>
      </c>
      <c r="L4" s="5">
        <v>2</v>
      </c>
      <c r="M4" s="5">
        <v>2</v>
      </c>
      <c r="N4" s="5">
        <v>4</v>
      </c>
      <c r="O4">
        <v>3</v>
      </c>
      <c r="P4" s="5">
        <f>SUM(Table2[[#This Row],[MD]:[FR]])</f>
        <v>15</v>
      </c>
      <c r="R4" s="16" t="s">
        <v>19</v>
      </c>
      <c r="S4" s="20" t="s">
        <v>20</v>
      </c>
    </row>
    <row r="5" ht="12" spans="1:19">
      <c r="A5" s="4" t="s">
        <v>21</v>
      </c>
      <c r="B5" s="5">
        <v>3</v>
      </c>
      <c r="C5" s="5">
        <v>15</v>
      </c>
      <c r="D5" s="5">
        <v>5</v>
      </c>
      <c r="E5" s="5">
        <v>20</v>
      </c>
      <c r="F5" s="5">
        <v>20</v>
      </c>
      <c r="G5" s="5">
        <v>15</v>
      </c>
      <c r="H5" s="5">
        <v>5</v>
      </c>
      <c r="R5" s="16" t="s">
        <v>22</v>
      </c>
      <c r="S5" s="16" t="s">
        <v>23</v>
      </c>
    </row>
    <row r="6" ht="12" spans="1:19">
      <c r="A6" s="4" t="s">
        <v>24</v>
      </c>
      <c r="B6" s="5">
        <v>3</v>
      </c>
      <c r="C6" s="5">
        <v>50</v>
      </c>
      <c r="D6" s="5">
        <v>70</v>
      </c>
      <c r="E6" s="5">
        <v>70</v>
      </c>
      <c r="F6" s="5">
        <v>20</v>
      </c>
      <c r="G6" s="5">
        <v>70</v>
      </c>
      <c r="H6" s="5">
        <v>30</v>
      </c>
      <c r="R6" s="16" t="s">
        <v>25</v>
      </c>
      <c r="S6" s="16" t="s">
        <v>26</v>
      </c>
    </row>
    <row r="7" ht="12" spans="1:19">
      <c r="A7" s="4" t="s">
        <v>27</v>
      </c>
      <c r="B7" s="5">
        <v>5</v>
      </c>
      <c r="C7" s="5">
        <v>50</v>
      </c>
      <c r="D7" s="5">
        <v>50</v>
      </c>
      <c r="E7" s="5">
        <v>60</v>
      </c>
      <c r="F7" s="5">
        <v>30</v>
      </c>
      <c r="G7" s="5">
        <v>70</v>
      </c>
      <c r="H7" s="5">
        <v>90</v>
      </c>
      <c r="R7" s="16" t="s">
        <v>28</v>
      </c>
      <c r="S7" s="16" t="s">
        <v>29</v>
      </c>
    </row>
    <row r="8" customHeight="1" spans="1:8">
      <c r="A8" s="4" t="s">
        <v>30</v>
      </c>
      <c r="B8" s="5">
        <v>2</v>
      </c>
      <c r="C8" s="5">
        <v>100</v>
      </c>
      <c r="D8" s="5">
        <v>65</v>
      </c>
      <c r="E8" s="5">
        <v>100</v>
      </c>
      <c r="F8" s="5">
        <v>65</v>
      </c>
      <c r="G8" s="5">
        <v>70</v>
      </c>
      <c r="H8" s="5">
        <v>20</v>
      </c>
    </row>
    <row r="9" customHeight="1" spans="1:8">
      <c r="A9" s="4" t="s">
        <v>31</v>
      </c>
      <c r="B9" s="5">
        <v>3</v>
      </c>
      <c r="C9" s="5">
        <v>60</v>
      </c>
      <c r="D9" s="5">
        <v>70</v>
      </c>
      <c r="E9" s="5">
        <v>80</v>
      </c>
      <c r="F9" s="5">
        <v>80</v>
      </c>
      <c r="G9" s="5">
        <v>80</v>
      </c>
      <c r="H9" s="5">
        <v>60</v>
      </c>
    </row>
    <row r="11" customHeight="1" spans="1:9">
      <c r="A11" s="7" t="s">
        <v>32</v>
      </c>
      <c r="B11" s="7"/>
      <c r="C11" s="7"/>
      <c r="D11" s="7"/>
      <c r="E11" s="7"/>
      <c r="F11" s="7"/>
      <c r="G11" s="7"/>
      <c r="H11" s="7"/>
      <c r="I11" s="18" t="s">
        <v>33</v>
      </c>
    </row>
    <row r="12" customHeight="1" spans="1:9">
      <c r="A12" s="8" t="s">
        <v>3</v>
      </c>
      <c r="B12" s="8"/>
      <c r="C12" s="3" t="s">
        <v>4</v>
      </c>
      <c r="D12" s="3"/>
      <c r="E12" s="3"/>
      <c r="F12" s="3"/>
      <c r="G12" s="3"/>
      <c r="H12" s="3"/>
      <c r="I12" s="3"/>
    </row>
    <row r="13" customHeight="1" spans="1:9">
      <c r="A13" s="9" t="s">
        <v>7</v>
      </c>
      <c r="B13" s="9" t="s">
        <v>8</v>
      </c>
      <c r="C13" s="10" t="s">
        <v>9</v>
      </c>
      <c r="D13" s="4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  <c r="I13" s="4" t="s">
        <v>15</v>
      </c>
    </row>
    <row r="14" customHeight="1" spans="1:9">
      <c r="A14" s="11" t="s">
        <v>18</v>
      </c>
      <c r="B14" s="12">
        <v>4</v>
      </c>
      <c r="C14">
        <f t="shared" ref="C14:H14" si="0">C4*J4</f>
        <v>20</v>
      </c>
      <c r="D14">
        <f t="shared" si="0"/>
        <v>30</v>
      </c>
      <c r="E14">
        <f t="shared" si="0"/>
        <v>20</v>
      </c>
      <c r="F14">
        <f t="shared" si="0"/>
        <v>100</v>
      </c>
      <c r="G14">
        <f t="shared" si="0"/>
        <v>40</v>
      </c>
      <c r="H14">
        <f t="shared" si="0"/>
        <v>30</v>
      </c>
      <c r="I14" s="5">
        <f>SUM(C14:H14)</f>
        <v>240</v>
      </c>
    </row>
    <row r="15" customHeight="1" spans="1:9">
      <c r="A15" s="4" t="s">
        <v>21</v>
      </c>
      <c r="B15" s="5">
        <v>3</v>
      </c>
      <c r="C15">
        <f t="shared" ref="C15:H15" si="1">C5*J4</f>
        <v>30</v>
      </c>
      <c r="D15">
        <f t="shared" si="1"/>
        <v>10</v>
      </c>
      <c r="E15">
        <f t="shared" si="1"/>
        <v>40</v>
      </c>
      <c r="F15">
        <f t="shared" si="1"/>
        <v>40</v>
      </c>
      <c r="G15">
        <f t="shared" si="1"/>
        <v>60</v>
      </c>
      <c r="H15">
        <f t="shared" si="1"/>
        <v>15</v>
      </c>
      <c r="I15" s="5">
        <f t="shared" ref="I15:I19" si="2">SUM(C15:H15)</f>
        <v>195</v>
      </c>
    </row>
    <row r="16" customHeight="1" spans="1:9">
      <c r="A16" s="11" t="s">
        <v>24</v>
      </c>
      <c r="B16" s="12">
        <v>3</v>
      </c>
      <c r="C16">
        <f t="shared" ref="C16:H16" si="3">C6*J4</f>
        <v>100</v>
      </c>
      <c r="D16">
        <f t="shared" si="3"/>
        <v>140</v>
      </c>
      <c r="E16">
        <f t="shared" si="3"/>
        <v>140</v>
      </c>
      <c r="F16">
        <f t="shared" si="3"/>
        <v>40</v>
      </c>
      <c r="G16">
        <f t="shared" si="3"/>
        <v>280</v>
      </c>
      <c r="H16">
        <f t="shared" si="3"/>
        <v>90</v>
      </c>
      <c r="I16" s="5">
        <f t="shared" si="2"/>
        <v>790</v>
      </c>
    </row>
    <row r="17" customHeight="1" spans="1:9">
      <c r="A17" s="4" t="s">
        <v>27</v>
      </c>
      <c r="B17" s="5">
        <v>5</v>
      </c>
      <c r="C17">
        <f t="shared" ref="C17:H17" si="4">C7*J4</f>
        <v>100</v>
      </c>
      <c r="D17">
        <f t="shared" si="4"/>
        <v>100</v>
      </c>
      <c r="E17">
        <f t="shared" si="4"/>
        <v>120</v>
      </c>
      <c r="F17">
        <f t="shared" si="4"/>
        <v>60</v>
      </c>
      <c r="G17">
        <f t="shared" si="4"/>
        <v>280</v>
      </c>
      <c r="H17">
        <f t="shared" si="4"/>
        <v>270</v>
      </c>
      <c r="I17" s="5">
        <f t="shared" si="2"/>
        <v>930</v>
      </c>
    </row>
    <row r="18" customHeight="1" spans="1:9">
      <c r="A18" s="11" t="s">
        <v>30</v>
      </c>
      <c r="B18" s="12">
        <v>2</v>
      </c>
      <c r="C18">
        <f t="shared" ref="C18:H18" si="5">C8*J4</f>
        <v>200</v>
      </c>
      <c r="D18">
        <f t="shared" si="5"/>
        <v>130</v>
      </c>
      <c r="E18">
        <f t="shared" si="5"/>
        <v>200</v>
      </c>
      <c r="F18">
        <f t="shared" si="5"/>
        <v>130</v>
      </c>
      <c r="G18">
        <f t="shared" si="5"/>
        <v>280</v>
      </c>
      <c r="H18">
        <f t="shared" si="5"/>
        <v>60</v>
      </c>
      <c r="I18" s="5">
        <f t="shared" si="2"/>
        <v>1000</v>
      </c>
    </row>
    <row r="19" customHeight="1" spans="1:9">
      <c r="A19" s="13" t="s">
        <v>31</v>
      </c>
      <c r="B19" s="14">
        <v>3</v>
      </c>
      <c r="C19">
        <f t="shared" ref="C19:H19" si="6">C9*J4</f>
        <v>120</v>
      </c>
      <c r="D19">
        <f t="shared" si="6"/>
        <v>140</v>
      </c>
      <c r="E19">
        <f t="shared" si="6"/>
        <v>160</v>
      </c>
      <c r="F19">
        <f t="shared" si="6"/>
        <v>160</v>
      </c>
      <c r="G19">
        <f t="shared" si="6"/>
        <v>320</v>
      </c>
      <c r="H19">
        <f t="shared" si="6"/>
        <v>180</v>
      </c>
      <c r="I19" s="5">
        <f t="shared" si="2"/>
        <v>1080</v>
      </c>
    </row>
    <row r="22" customHeight="1" spans="1:9">
      <c r="A22" s="7" t="s">
        <v>34</v>
      </c>
      <c r="B22" s="7"/>
      <c r="C22" s="7"/>
      <c r="D22" s="7"/>
      <c r="E22" s="7"/>
      <c r="F22" s="7"/>
      <c r="G22" s="7"/>
      <c r="H22" s="7"/>
      <c r="I22" s="7"/>
    </row>
    <row r="23" customHeight="1" spans="1:9">
      <c r="A23" s="8" t="s">
        <v>3</v>
      </c>
      <c r="B23" s="8"/>
      <c r="C23" s="3" t="s">
        <v>4</v>
      </c>
      <c r="D23" s="3"/>
      <c r="E23" s="3"/>
      <c r="F23" s="3"/>
      <c r="G23" s="3"/>
      <c r="H23" s="3"/>
      <c r="I23" s="3"/>
    </row>
    <row r="24" customHeight="1" spans="1:9">
      <c r="A24" s="9" t="s">
        <v>7</v>
      </c>
      <c r="B24" s="9" t="s">
        <v>8</v>
      </c>
      <c r="C24" s="10" t="s">
        <v>9</v>
      </c>
      <c r="D24" s="4" t="s">
        <v>10</v>
      </c>
      <c r="E24" s="10" t="s">
        <v>11</v>
      </c>
      <c r="F24" s="10" t="s">
        <v>12</v>
      </c>
      <c r="G24" s="10" t="s">
        <v>13</v>
      </c>
      <c r="H24" s="10" t="s">
        <v>14</v>
      </c>
      <c r="I24" s="4" t="s">
        <v>15</v>
      </c>
    </row>
    <row r="25" customHeight="1" spans="1:9">
      <c r="A25" s="11" t="s">
        <v>18</v>
      </c>
      <c r="B25" s="12">
        <v>4</v>
      </c>
      <c r="C25">
        <f t="array" ref="C25">C14/Table2[Total]</f>
        <v>1.33333333333333</v>
      </c>
      <c r="D25">
        <f t="array" ref="D25">D14/Table2[Total]</f>
        <v>2</v>
      </c>
      <c r="E25">
        <f t="array" ref="E25">E14/Table2[Total]</f>
        <v>1.33333333333333</v>
      </c>
      <c r="F25">
        <f t="array" ref="F25">F14/Table2[Total]</f>
        <v>6.66666666666667</v>
      </c>
      <c r="G25">
        <f t="array" ref="G25">G14/Table2[Total]</f>
        <v>2.66666666666667</v>
      </c>
      <c r="H25">
        <f t="array" ref="H25">H14/Table2[Total]</f>
        <v>2</v>
      </c>
      <c r="I25" s="5">
        <f>I14/Table2[Total]</f>
        <v>16</v>
      </c>
    </row>
    <row r="26" customHeight="1" spans="1:9">
      <c r="A26" s="4" t="s">
        <v>21</v>
      </c>
      <c r="B26" s="5">
        <v>3</v>
      </c>
      <c r="C26">
        <f t="array" ref="C26">C15/Table2[Total]</f>
        <v>2</v>
      </c>
      <c r="D26">
        <f t="array" ref="D26">D15/Table2[Total]</f>
        <v>0.666666666666667</v>
      </c>
      <c r="E26">
        <f t="array" ref="E26">E15/Table2[Total]</f>
        <v>2.66666666666667</v>
      </c>
      <c r="F26">
        <f t="array" ref="F26">F15/Table2[Total]</f>
        <v>2.66666666666667</v>
      </c>
      <c r="G26">
        <f t="array" ref="G26">G15/Table2[Total]</f>
        <v>4</v>
      </c>
      <c r="H26">
        <f t="array" ref="H26">H15/Table2[Total]</f>
        <v>1</v>
      </c>
      <c r="I26" s="5">
        <f>I15/Table2[Total]</f>
        <v>13</v>
      </c>
    </row>
    <row r="27" customHeight="1" spans="1:9">
      <c r="A27" s="11" t="s">
        <v>24</v>
      </c>
      <c r="B27" s="12">
        <v>3</v>
      </c>
      <c r="C27">
        <f t="array" ref="C27">C16/Table2[Total]</f>
        <v>6.66666666666667</v>
      </c>
      <c r="D27">
        <f t="array" ref="D27">D16/Table2[Total]</f>
        <v>9.33333333333333</v>
      </c>
      <c r="E27">
        <f t="array" ref="E27">E16/Table2[Total]</f>
        <v>9.33333333333333</v>
      </c>
      <c r="F27">
        <f t="array" ref="F27">F16/Table2[Total]</f>
        <v>2.66666666666667</v>
      </c>
      <c r="G27">
        <f t="array" ref="G27">G16/Table2[Total]</f>
        <v>18.6666666666667</v>
      </c>
      <c r="H27">
        <f t="array" ref="H27">H16/Table2[Total]</f>
        <v>6</v>
      </c>
      <c r="I27" s="5">
        <f t="array" ref="I27">I16/Table2[Total]</f>
        <v>52.6666666666667</v>
      </c>
    </row>
    <row r="28" customHeight="1" spans="1:9">
      <c r="A28" s="4" t="s">
        <v>27</v>
      </c>
      <c r="B28" s="5">
        <v>5</v>
      </c>
      <c r="C28">
        <f t="array" ref="C28">C17/Table2[Total]</f>
        <v>6.66666666666667</v>
      </c>
      <c r="D28">
        <f t="array" ref="D28">D17/Table2[Total]</f>
        <v>6.66666666666667</v>
      </c>
      <c r="E28">
        <f t="array" ref="E28">E17/Table2[Total]</f>
        <v>8</v>
      </c>
      <c r="F28">
        <f t="array" ref="F28">F17/Table2[Total]</f>
        <v>4</v>
      </c>
      <c r="G28">
        <f t="array" ref="G28">G17/Table2[Total]</f>
        <v>18.6666666666667</v>
      </c>
      <c r="H28">
        <f t="array" ref="H28">H17/Table2[Total]</f>
        <v>18</v>
      </c>
      <c r="I28" s="5">
        <f t="array" ref="I28">I17/Table2[Total]</f>
        <v>62</v>
      </c>
    </row>
    <row r="29" customHeight="1" spans="1:9">
      <c r="A29" s="11" t="s">
        <v>30</v>
      </c>
      <c r="B29" s="12">
        <v>2</v>
      </c>
      <c r="C29">
        <f t="array" ref="C29">C18/Table2[Total]</f>
        <v>13.3333333333333</v>
      </c>
      <c r="D29">
        <f t="array" ref="D29">D18/Table2[Total]</f>
        <v>8.66666666666667</v>
      </c>
      <c r="E29">
        <f t="array" ref="E29">E18/Table2[Total]</f>
        <v>13.3333333333333</v>
      </c>
      <c r="F29">
        <f t="array" ref="F29">F18/Table2[Total]</f>
        <v>8.66666666666667</v>
      </c>
      <c r="G29">
        <f t="array" ref="G29">G18/Table2[Total]</f>
        <v>18.6666666666667</v>
      </c>
      <c r="H29">
        <f t="array" ref="H29">H18/Table2[Total]</f>
        <v>4</v>
      </c>
      <c r="I29" s="5">
        <f t="array" ref="I29">I18/Table2[Total]</f>
        <v>66.6666666666667</v>
      </c>
    </row>
    <row r="30" customHeight="1" spans="1:9">
      <c r="A30" s="13" t="s">
        <v>31</v>
      </c>
      <c r="B30" s="14">
        <v>3</v>
      </c>
      <c r="C30">
        <f t="array" ref="C30">C19/Table2[Total]</f>
        <v>8</v>
      </c>
      <c r="D30">
        <f t="array" ref="D30">D19/Table2[Total]</f>
        <v>9.33333333333333</v>
      </c>
      <c r="E30">
        <f t="array" ref="E30">E19/Table2[Total]</f>
        <v>10.6666666666667</v>
      </c>
      <c r="F30">
        <f t="array" ref="F30">F19/Table2[Total]</f>
        <v>10.6666666666667</v>
      </c>
      <c r="G30">
        <f t="array" ref="G30">G19/Table2[Total]</f>
        <v>21.3333333333333</v>
      </c>
      <c r="H30">
        <f t="array" ref="H30">H19/Table2[Total]</f>
        <v>12</v>
      </c>
      <c r="I30" s="5">
        <f>I19/Table2[Total]</f>
        <v>72</v>
      </c>
    </row>
    <row r="34" customHeight="1" spans="1:3">
      <c r="A34" s="15" t="s">
        <v>35</v>
      </c>
      <c r="B34" s="15"/>
      <c r="C34" s="15"/>
    </row>
    <row r="35" customHeight="1" spans="1:3">
      <c r="A35" s="9" t="s">
        <v>7</v>
      </c>
      <c r="B35" s="3" t="s">
        <v>36</v>
      </c>
      <c r="C35" s="3" t="s">
        <v>37</v>
      </c>
    </row>
    <row r="36" customHeight="1" spans="1:3">
      <c r="A36" s="11" t="s">
        <v>18</v>
      </c>
      <c r="B36" s="12">
        <f>I25</f>
        <v>16</v>
      </c>
      <c r="C36" s="16" t="s">
        <v>19</v>
      </c>
    </row>
    <row r="37" customHeight="1" spans="1:3">
      <c r="A37" s="4" t="s">
        <v>21</v>
      </c>
      <c r="B37" s="5">
        <f t="shared" ref="B36:B41" si="7">I26</f>
        <v>13</v>
      </c>
      <c r="C37" s="16" t="s">
        <v>19</v>
      </c>
    </row>
    <row r="38" customHeight="1" spans="1:3">
      <c r="A38" s="11" t="s">
        <v>24</v>
      </c>
      <c r="B38" s="12">
        <f t="shared" si="7"/>
        <v>52.6666666666667</v>
      </c>
      <c r="C38" s="16" t="s">
        <v>25</v>
      </c>
    </row>
    <row r="39" customHeight="1" spans="1:3">
      <c r="A39" s="4" t="s">
        <v>27</v>
      </c>
      <c r="B39" s="5">
        <f t="shared" si="7"/>
        <v>62</v>
      </c>
      <c r="C39" s="16" t="s">
        <v>25</v>
      </c>
    </row>
    <row r="40" customHeight="1" spans="1:3">
      <c r="A40" s="11" t="s">
        <v>30</v>
      </c>
      <c r="B40" s="12">
        <f t="shared" si="7"/>
        <v>66.6666666666667</v>
      </c>
      <c r="C40" s="16" t="s">
        <v>25</v>
      </c>
    </row>
    <row r="41" customHeight="1" spans="1:3">
      <c r="A41" s="13" t="s">
        <v>31</v>
      </c>
      <c r="B41" s="14">
        <f t="shared" si="7"/>
        <v>72</v>
      </c>
      <c r="C41" s="16" t="s">
        <v>25</v>
      </c>
    </row>
  </sheetData>
  <mergeCells count="13">
    <mergeCell ref="A1:H1"/>
    <mergeCell ref="J1:P1"/>
    <mergeCell ref="R1:S1"/>
    <mergeCell ref="A2:B2"/>
    <mergeCell ref="C2:H2"/>
    <mergeCell ref="J2:O2"/>
    <mergeCell ref="A11:H11"/>
    <mergeCell ref="A12:B12"/>
    <mergeCell ref="C12:I12"/>
    <mergeCell ref="A22:I22"/>
    <mergeCell ref="A23:B23"/>
    <mergeCell ref="C23:I23"/>
    <mergeCell ref="A34:C34"/>
  </mergeCells>
  <pageMargins left="0.75" right="0.75" top="1" bottom="1" header="0.511805555555556" footer="0.511805555555556"/>
  <headerFooter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tabSelected="1" topLeftCell="B1" workbookViewId="0">
      <selection activeCell="C40" sqref="C40"/>
    </sheetView>
  </sheetViews>
  <sheetFormatPr defaultColWidth="9" defaultRowHeight="12"/>
  <cols>
    <col min="1" max="1" width="11.5" customWidth="1"/>
    <col min="2" max="2" width="20.3303571428571" customWidth="1"/>
    <col min="3" max="3" width="13" customWidth="1"/>
    <col min="9" max="9" width="29.8303571428571" customWidth="1"/>
  </cols>
  <sheetData>
    <row r="1" ht="17.6" spans="1:19">
      <c r="A1" s="1" t="s">
        <v>0</v>
      </c>
      <c r="B1" s="2"/>
      <c r="C1" s="2"/>
      <c r="D1" s="2"/>
      <c r="E1" s="2"/>
      <c r="F1" s="2"/>
      <c r="G1" s="2"/>
      <c r="H1" s="2"/>
      <c r="J1" s="7" t="s">
        <v>1</v>
      </c>
      <c r="K1" s="7"/>
      <c r="L1" s="7"/>
      <c r="M1" s="7"/>
      <c r="N1" s="7"/>
      <c r="O1" s="7"/>
      <c r="P1" s="7"/>
      <c r="R1" s="19" t="s">
        <v>2</v>
      </c>
      <c r="S1" s="19"/>
    </row>
    <row r="2" spans="1:19">
      <c r="A2" s="3" t="s">
        <v>3</v>
      </c>
      <c r="B2" s="3"/>
      <c r="C2" s="3" t="s">
        <v>4</v>
      </c>
      <c r="D2" s="3"/>
      <c r="E2" s="3"/>
      <c r="F2" s="3"/>
      <c r="G2" s="3"/>
      <c r="H2" s="3"/>
      <c r="J2" s="3" t="s">
        <v>4</v>
      </c>
      <c r="K2" s="3"/>
      <c r="L2" s="3"/>
      <c r="M2" s="3"/>
      <c r="N2" s="3"/>
      <c r="O2" s="3"/>
      <c r="P2" s="5"/>
      <c r="R2" s="16" t="s">
        <v>5</v>
      </c>
      <c r="S2" s="16" t="s">
        <v>6</v>
      </c>
    </row>
    <row r="3" spans="1:19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J3" s="17" t="s">
        <v>9</v>
      </c>
      <c r="K3" s="17" t="s">
        <v>10</v>
      </c>
      <c r="L3" s="17" t="s">
        <v>11</v>
      </c>
      <c r="M3" s="17" t="s">
        <v>12</v>
      </c>
      <c r="N3" s="17" t="s">
        <v>13</v>
      </c>
      <c r="O3" s="17" t="s">
        <v>14</v>
      </c>
      <c r="P3" s="17" t="s">
        <v>15</v>
      </c>
      <c r="R3" s="16" t="s">
        <v>16</v>
      </c>
      <c r="S3" s="20" t="s">
        <v>17</v>
      </c>
    </row>
    <row r="4" ht="12.4" spans="1:19">
      <c r="A4" s="4" t="s">
        <v>18</v>
      </c>
      <c r="B4" s="5">
        <v>4</v>
      </c>
      <c r="C4" s="6">
        <v>10</v>
      </c>
      <c r="D4" s="6">
        <v>15</v>
      </c>
      <c r="E4" s="6">
        <v>10</v>
      </c>
      <c r="F4" s="6">
        <v>50</v>
      </c>
      <c r="G4" s="6">
        <v>10</v>
      </c>
      <c r="H4" s="6">
        <v>10</v>
      </c>
      <c r="J4" s="5">
        <v>2</v>
      </c>
      <c r="K4" s="5">
        <v>2</v>
      </c>
      <c r="L4" s="5">
        <v>2</v>
      </c>
      <c r="M4" s="5">
        <v>2</v>
      </c>
      <c r="N4" s="5">
        <v>4</v>
      </c>
      <c r="O4">
        <v>3</v>
      </c>
      <c r="P4" s="5">
        <f>SUM(Table214[[#This Row],[MD]:[FR]])</f>
        <v>15</v>
      </c>
      <c r="R4" s="16" t="s">
        <v>19</v>
      </c>
      <c r="S4" s="20" t="s">
        <v>20</v>
      </c>
    </row>
    <row r="5" ht="12.4" spans="1:19">
      <c r="A5" s="4" t="s">
        <v>21</v>
      </c>
      <c r="B5" s="5">
        <v>3</v>
      </c>
      <c r="C5" s="6">
        <v>25</v>
      </c>
      <c r="D5" s="6">
        <v>5</v>
      </c>
      <c r="E5" s="6">
        <v>30</v>
      </c>
      <c r="F5" s="6">
        <v>25</v>
      </c>
      <c r="G5" s="6">
        <v>10</v>
      </c>
      <c r="H5" s="6">
        <v>8</v>
      </c>
      <c r="R5" s="16" t="s">
        <v>22</v>
      </c>
      <c r="S5" s="16" t="s">
        <v>23</v>
      </c>
    </row>
    <row r="6" ht="12.4" spans="1:19">
      <c r="A6" s="4" t="s">
        <v>24</v>
      </c>
      <c r="B6" s="5">
        <v>3</v>
      </c>
      <c r="C6" s="6">
        <v>30</v>
      </c>
      <c r="D6" s="6">
        <v>30</v>
      </c>
      <c r="E6" s="6">
        <v>90</v>
      </c>
      <c r="F6" s="6">
        <v>70</v>
      </c>
      <c r="G6" s="6">
        <v>30</v>
      </c>
      <c r="H6" s="6">
        <v>20</v>
      </c>
      <c r="R6" s="16" t="s">
        <v>25</v>
      </c>
      <c r="S6" s="16" t="s">
        <v>26</v>
      </c>
    </row>
    <row r="7" ht="12.4" spans="1:19">
      <c r="A7" s="4" t="s">
        <v>27</v>
      </c>
      <c r="B7" s="5">
        <v>5</v>
      </c>
      <c r="C7" s="6">
        <v>20</v>
      </c>
      <c r="D7" s="6">
        <v>25</v>
      </c>
      <c r="E7" s="6">
        <v>10</v>
      </c>
      <c r="F7" s="6">
        <v>60</v>
      </c>
      <c r="G7" s="6">
        <v>30</v>
      </c>
      <c r="H7" s="6">
        <v>10</v>
      </c>
      <c r="R7" s="16" t="s">
        <v>28</v>
      </c>
      <c r="S7" s="16" t="s">
        <v>29</v>
      </c>
    </row>
    <row r="8" ht="12.4" spans="1:8">
      <c r="A8" s="4" t="s">
        <v>30</v>
      </c>
      <c r="B8" s="5">
        <v>2</v>
      </c>
      <c r="C8" s="6">
        <v>100</v>
      </c>
      <c r="D8" s="6">
        <v>65</v>
      </c>
      <c r="E8" s="6">
        <v>100</v>
      </c>
      <c r="F8" s="6">
        <v>69</v>
      </c>
      <c r="G8" s="6">
        <v>79</v>
      </c>
      <c r="H8" s="6">
        <v>15</v>
      </c>
    </row>
    <row r="9" ht="12.4" spans="1:8">
      <c r="A9" s="4" t="s">
        <v>31</v>
      </c>
      <c r="B9" s="5">
        <v>3</v>
      </c>
      <c r="C9" s="6">
        <v>50</v>
      </c>
      <c r="D9" s="6">
        <v>60</v>
      </c>
      <c r="E9" s="6">
        <v>70</v>
      </c>
      <c r="F9" s="6">
        <v>80</v>
      </c>
      <c r="G9" s="6">
        <v>70</v>
      </c>
      <c r="H9" s="6">
        <v>50</v>
      </c>
    </row>
    <row r="11" ht="14" spans="1:9">
      <c r="A11" s="7" t="s">
        <v>32</v>
      </c>
      <c r="B11" s="7"/>
      <c r="C11" s="7"/>
      <c r="D11" s="7"/>
      <c r="E11" s="7"/>
      <c r="F11" s="7"/>
      <c r="G11" s="7"/>
      <c r="H11" s="7"/>
      <c r="I11" s="18" t="s">
        <v>33</v>
      </c>
    </row>
    <row r="12" spans="1:9">
      <c r="A12" s="8" t="s">
        <v>3</v>
      </c>
      <c r="B12" s="8"/>
      <c r="C12" s="3" t="s">
        <v>4</v>
      </c>
      <c r="D12" s="3"/>
      <c r="E12" s="3"/>
      <c r="F12" s="3"/>
      <c r="G12" s="3"/>
      <c r="H12" s="3"/>
      <c r="I12" s="3"/>
    </row>
    <row r="13" spans="1:9">
      <c r="A13" s="9" t="s">
        <v>7</v>
      </c>
      <c r="B13" s="9" t="s">
        <v>8</v>
      </c>
      <c r="C13" s="10" t="s">
        <v>9</v>
      </c>
      <c r="D13" s="4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  <c r="I13" s="4" t="s">
        <v>15</v>
      </c>
    </row>
    <row r="14" spans="1:9">
      <c r="A14" s="11" t="s">
        <v>18</v>
      </c>
      <c r="B14" s="12">
        <v>4</v>
      </c>
      <c r="C14">
        <f t="shared" ref="C14:H14" si="0">C4*J4</f>
        <v>20</v>
      </c>
      <c r="D14">
        <f t="shared" si="0"/>
        <v>30</v>
      </c>
      <c r="E14">
        <f t="shared" si="0"/>
        <v>20</v>
      </c>
      <c r="F14">
        <f t="shared" si="0"/>
        <v>100</v>
      </c>
      <c r="G14">
        <f t="shared" si="0"/>
        <v>40</v>
      </c>
      <c r="H14">
        <f t="shared" si="0"/>
        <v>30</v>
      </c>
      <c r="I14" s="5">
        <f>SUM(C14:H14)</f>
        <v>240</v>
      </c>
    </row>
    <row r="15" spans="1:9">
      <c r="A15" s="4" t="s">
        <v>21</v>
      </c>
      <c r="B15" s="5">
        <v>3</v>
      </c>
      <c r="C15">
        <f t="shared" ref="C15:H15" si="1">C5*J4</f>
        <v>50</v>
      </c>
      <c r="D15">
        <f t="shared" si="1"/>
        <v>10</v>
      </c>
      <c r="E15">
        <f t="shared" si="1"/>
        <v>60</v>
      </c>
      <c r="F15">
        <f t="shared" si="1"/>
        <v>50</v>
      </c>
      <c r="G15">
        <f t="shared" si="1"/>
        <v>40</v>
      </c>
      <c r="H15">
        <f t="shared" si="1"/>
        <v>24</v>
      </c>
      <c r="I15" s="5">
        <f t="shared" ref="I15:I19" si="2">SUM(C15:H15)</f>
        <v>234</v>
      </c>
    </row>
    <row r="16" spans="1:9">
      <c r="A16" s="11" t="s">
        <v>24</v>
      </c>
      <c r="B16" s="12">
        <v>3</v>
      </c>
      <c r="C16">
        <f t="shared" ref="C16:H16" si="3">C6*J4</f>
        <v>60</v>
      </c>
      <c r="D16">
        <f t="shared" si="3"/>
        <v>60</v>
      </c>
      <c r="E16">
        <f t="shared" si="3"/>
        <v>180</v>
      </c>
      <c r="F16">
        <f t="shared" si="3"/>
        <v>140</v>
      </c>
      <c r="G16">
        <f t="shared" si="3"/>
        <v>120</v>
      </c>
      <c r="H16">
        <f t="shared" si="3"/>
        <v>60</v>
      </c>
      <c r="I16" s="5">
        <f t="shared" si="2"/>
        <v>620</v>
      </c>
    </row>
    <row r="17" spans="1:9">
      <c r="A17" s="4" t="s">
        <v>27</v>
      </c>
      <c r="B17" s="5">
        <v>5</v>
      </c>
      <c r="C17">
        <f t="shared" ref="C17:H17" si="4">C7*J4</f>
        <v>40</v>
      </c>
      <c r="D17">
        <f t="shared" si="4"/>
        <v>50</v>
      </c>
      <c r="E17">
        <f t="shared" si="4"/>
        <v>20</v>
      </c>
      <c r="F17">
        <f t="shared" si="4"/>
        <v>120</v>
      </c>
      <c r="G17">
        <f t="shared" si="4"/>
        <v>120</v>
      </c>
      <c r="H17">
        <f t="shared" si="4"/>
        <v>30</v>
      </c>
      <c r="I17" s="5">
        <f t="shared" si="2"/>
        <v>380</v>
      </c>
    </row>
    <row r="18" spans="1:9">
      <c r="A18" s="11" t="s">
        <v>30</v>
      </c>
      <c r="B18" s="12">
        <v>2</v>
      </c>
      <c r="C18">
        <f t="shared" ref="C18:H18" si="5">C8*J4</f>
        <v>200</v>
      </c>
      <c r="D18">
        <f t="shared" si="5"/>
        <v>130</v>
      </c>
      <c r="E18">
        <f t="shared" si="5"/>
        <v>200</v>
      </c>
      <c r="F18">
        <f t="shared" si="5"/>
        <v>138</v>
      </c>
      <c r="G18">
        <f t="shared" si="5"/>
        <v>316</v>
      </c>
      <c r="H18">
        <f t="shared" si="5"/>
        <v>45</v>
      </c>
      <c r="I18" s="5">
        <f t="shared" si="2"/>
        <v>1029</v>
      </c>
    </row>
    <row r="19" spans="1:9">
      <c r="A19" s="13" t="s">
        <v>31</v>
      </c>
      <c r="B19" s="14">
        <v>3</v>
      </c>
      <c r="C19">
        <f t="shared" ref="C19:H19" si="6">C9*J4</f>
        <v>100</v>
      </c>
      <c r="D19">
        <f t="shared" si="6"/>
        <v>120</v>
      </c>
      <c r="E19">
        <f t="shared" si="6"/>
        <v>140</v>
      </c>
      <c r="F19">
        <f t="shared" si="6"/>
        <v>160</v>
      </c>
      <c r="G19">
        <f t="shared" si="6"/>
        <v>280</v>
      </c>
      <c r="H19">
        <f t="shared" si="6"/>
        <v>150</v>
      </c>
      <c r="I19" s="5">
        <f t="shared" si="2"/>
        <v>950</v>
      </c>
    </row>
    <row r="22" ht="14" spans="1:9">
      <c r="A22" s="7" t="s">
        <v>34</v>
      </c>
      <c r="B22" s="7"/>
      <c r="C22" s="7"/>
      <c r="D22" s="7"/>
      <c r="E22" s="7"/>
      <c r="F22" s="7"/>
      <c r="G22" s="7"/>
      <c r="H22" s="7"/>
      <c r="I22" s="7"/>
    </row>
    <row r="23" spans="1:9">
      <c r="A23" s="8" t="s">
        <v>3</v>
      </c>
      <c r="B23" s="8"/>
      <c r="C23" s="3" t="s">
        <v>4</v>
      </c>
      <c r="D23" s="3"/>
      <c r="E23" s="3"/>
      <c r="F23" s="3"/>
      <c r="G23" s="3"/>
      <c r="H23" s="3"/>
      <c r="I23" s="3"/>
    </row>
    <row r="24" spans="1:9">
      <c r="A24" s="9" t="s">
        <v>7</v>
      </c>
      <c r="B24" s="9" t="s">
        <v>8</v>
      </c>
      <c r="C24" s="10" t="s">
        <v>9</v>
      </c>
      <c r="D24" s="4" t="s">
        <v>10</v>
      </c>
      <c r="E24" s="10" t="s">
        <v>11</v>
      </c>
      <c r="F24" s="10" t="s">
        <v>12</v>
      </c>
      <c r="G24" s="10" t="s">
        <v>13</v>
      </c>
      <c r="H24" s="10" t="s">
        <v>14</v>
      </c>
      <c r="I24" s="4" t="s">
        <v>15</v>
      </c>
    </row>
    <row r="25" spans="1:9">
      <c r="A25" s="11" t="s">
        <v>18</v>
      </c>
      <c r="B25" s="12">
        <v>4</v>
      </c>
      <c r="C25">
        <f t="array" ref="C25">C14/Table214[Total]</f>
        <v>1.33333333333333</v>
      </c>
      <c r="D25">
        <f t="array" ref="D25">D14/Table214[Total]</f>
        <v>2</v>
      </c>
      <c r="E25">
        <f t="array" ref="E25">E14/Table214[Total]</f>
        <v>1.33333333333333</v>
      </c>
      <c r="F25">
        <f t="array" ref="F25">F14/Table214[Total]</f>
        <v>6.66666666666667</v>
      </c>
      <c r="G25">
        <f t="array" ref="G25">G14/Table214[Total]</f>
        <v>2.66666666666667</v>
      </c>
      <c r="H25">
        <f t="array" ref="H25">H14/Table214[Total]</f>
        <v>2</v>
      </c>
      <c r="I25" s="5">
        <f t="array" ref="I25">I14/Table214[Total]</f>
        <v>16</v>
      </c>
    </row>
    <row r="26" spans="1:9">
      <c r="A26" s="4" t="s">
        <v>21</v>
      </c>
      <c r="B26" s="5">
        <v>3</v>
      </c>
      <c r="C26">
        <f t="array" ref="C26">C15/Table214[Total]</f>
        <v>3.33333333333333</v>
      </c>
      <c r="D26">
        <f t="array" ref="D26">D15/Table214[Total]</f>
        <v>0.666666666666667</v>
      </c>
      <c r="E26">
        <f t="array" ref="E26">E15/Table214[Total]</f>
        <v>4</v>
      </c>
      <c r="F26">
        <f t="array" ref="F26">F15/Table214[Total]</f>
        <v>3.33333333333333</v>
      </c>
      <c r="G26">
        <f t="array" ref="G26">G15/Table214[Total]</f>
        <v>2.66666666666667</v>
      </c>
      <c r="H26">
        <f t="array" ref="H26">H15/Table214[Total]</f>
        <v>1.6</v>
      </c>
      <c r="I26" s="5">
        <f t="array" ref="I26">I15/Table214[Total]</f>
        <v>15.6</v>
      </c>
    </row>
    <row r="27" spans="1:9">
      <c r="A27" s="11" t="s">
        <v>24</v>
      </c>
      <c r="B27" s="12">
        <v>3</v>
      </c>
      <c r="C27">
        <f t="array" ref="C27">C16/Table214[Total]</f>
        <v>4</v>
      </c>
      <c r="D27">
        <f t="array" ref="D27">D16/Table214[Total]</f>
        <v>4</v>
      </c>
      <c r="E27">
        <f t="array" ref="E27">E16/Table214[Total]</f>
        <v>12</v>
      </c>
      <c r="F27">
        <f t="array" ref="F27">F16/Table214[Total]</f>
        <v>9.33333333333333</v>
      </c>
      <c r="G27">
        <f t="array" ref="G27">G16/Table214[Total]</f>
        <v>8</v>
      </c>
      <c r="H27">
        <f t="array" ref="H27">H16/Table214[Total]</f>
        <v>4</v>
      </c>
      <c r="I27" s="5">
        <f t="array" ref="I27">I16/Table214[Total]</f>
        <v>41.3333333333333</v>
      </c>
    </row>
    <row r="28" spans="1:9">
      <c r="A28" s="4" t="s">
        <v>27</v>
      </c>
      <c r="B28" s="5">
        <v>5</v>
      </c>
      <c r="C28">
        <f t="array" ref="C28">C17/Table214[Total]</f>
        <v>2.66666666666667</v>
      </c>
      <c r="D28">
        <f t="array" ref="D28">D17/Table214[Total]</f>
        <v>3.33333333333333</v>
      </c>
      <c r="E28">
        <f t="array" ref="E28">E17/Table214[Total]</f>
        <v>1.33333333333333</v>
      </c>
      <c r="F28">
        <f t="array" ref="F28">F17/Table214[Total]</f>
        <v>8</v>
      </c>
      <c r="G28">
        <f t="array" ref="G28">G17/Table214[Total]</f>
        <v>8</v>
      </c>
      <c r="H28">
        <f t="array" ref="H28">H17/Table214[Total]</f>
        <v>2</v>
      </c>
      <c r="I28" s="5">
        <f t="array" ref="I28">I17/Table214[Total]</f>
        <v>25.3333333333333</v>
      </c>
    </row>
    <row r="29" spans="1:9">
      <c r="A29" s="11" t="s">
        <v>30</v>
      </c>
      <c r="B29" s="12">
        <v>2</v>
      </c>
      <c r="C29">
        <f t="array" ref="C29">C18/Table214[Total]</f>
        <v>13.3333333333333</v>
      </c>
      <c r="D29">
        <f t="array" ref="D29">D18/Table214[Total]</f>
        <v>8.66666666666667</v>
      </c>
      <c r="E29">
        <f t="array" ref="E29">E18/Table214[Total]</f>
        <v>13.3333333333333</v>
      </c>
      <c r="F29">
        <f t="array" ref="F29">F18/Table214[Total]</f>
        <v>9.2</v>
      </c>
      <c r="G29">
        <f t="array" ref="G29">G18/Table214[Total]</f>
        <v>21.0666666666667</v>
      </c>
      <c r="H29">
        <f t="array" ref="H29">H18/Table214[Total]</f>
        <v>3</v>
      </c>
      <c r="I29" s="5">
        <f t="array" ref="I29">I18/Table214[Total]</f>
        <v>68.6</v>
      </c>
    </row>
    <row r="30" spans="1:9">
      <c r="A30" s="13" t="s">
        <v>31</v>
      </c>
      <c r="B30" s="14">
        <v>3</v>
      </c>
      <c r="C30">
        <f t="array" ref="C30">C19/Table214[Total]</f>
        <v>6.66666666666667</v>
      </c>
      <c r="D30">
        <f t="array" ref="D30">D19/Table214[Total]</f>
        <v>8</v>
      </c>
      <c r="E30">
        <f t="array" ref="E30">E19/Table214[Total]</f>
        <v>9.33333333333333</v>
      </c>
      <c r="F30">
        <f t="array" ref="F30">F19/Table214[Total]</f>
        <v>10.6666666666667</v>
      </c>
      <c r="G30">
        <f t="array" ref="G30">G19/Table214[Total]</f>
        <v>18.6666666666667</v>
      </c>
      <c r="H30">
        <f t="array" ref="H30">H19/Table214[Total]</f>
        <v>10</v>
      </c>
      <c r="I30" s="5">
        <f t="array" ref="I30">I19/Table214[Total]</f>
        <v>63.3333333333333</v>
      </c>
    </row>
    <row r="34" spans="1:3">
      <c r="A34" s="15" t="s">
        <v>35</v>
      </c>
      <c r="B34" s="15"/>
      <c r="C34" s="15"/>
    </row>
    <row r="35" spans="1:3">
      <c r="A35" s="9" t="s">
        <v>7</v>
      </c>
      <c r="B35" s="3" t="s">
        <v>36</v>
      </c>
      <c r="C35" s="3" t="s">
        <v>37</v>
      </c>
    </row>
    <row r="36" spans="1:3">
      <c r="A36" s="11" t="s">
        <v>18</v>
      </c>
      <c r="B36" s="12">
        <f t="shared" ref="B36:B41" si="7">I25</f>
        <v>16</v>
      </c>
      <c r="C36" s="16" t="s">
        <v>19</v>
      </c>
    </row>
    <row r="37" spans="1:3">
      <c r="A37" s="4" t="s">
        <v>21</v>
      </c>
      <c r="B37" s="5">
        <f t="shared" si="7"/>
        <v>15.6</v>
      </c>
      <c r="C37" s="16" t="s">
        <v>19</v>
      </c>
    </row>
    <row r="38" spans="1:3">
      <c r="A38" s="11" t="s">
        <v>24</v>
      </c>
      <c r="B38" s="12">
        <f t="shared" si="7"/>
        <v>41.3333333333333</v>
      </c>
      <c r="C38" s="16" t="s">
        <v>22</v>
      </c>
    </row>
    <row r="39" spans="1:3">
      <c r="A39" s="4" t="s">
        <v>27</v>
      </c>
      <c r="B39" s="5">
        <f t="shared" si="7"/>
        <v>25.3333333333333</v>
      </c>
      <c r="C39" s="16" t="s">
        <v>19</v>
      </c>
    </row>
    <row r="40" spans="1:3">
      <c r="A40" s="11" t="s">
        <v>30</v>
      </c>
      <c r="B40" s="12">
        <f t="shared" si="7"/>
        <v>68.6</v>
      </c>
      <c r="C40" s="16" t="s">
        <v>25</v>
      </c>
    </row>
    <row r="41" spans="1:3">
      <c r="A41" s="13" t="s">
        <v>31</v>
      </c>
      <c r="B41" s="14">
        <f t="shared" si="7"/>
        <v>63.3333333333333</v>
      </c>
      <c r="C41" s="16" t="s">
        <v>25</v>
      </c>
    </row>
  </sheetData>
  <mergeCells count="13">
    <mergeCell ref="A1:H1"/>
    <mergeCell ref="J1:P1"/>
    <mergeCell ref="R1:S1"/>
    <mergeCell ref="A2:B2"/>
    <mergeCell ref="C2:H2"/>
    <mergeCell ref="J2:O2"/>
    <mergeCell ref="A11:H11"/>
    <mergeCell ref="A12:B12"/>
    <mergeCell ref="C12:I12"/>
    <mergeCell ref="A22:I22"/>
    <mergeCell ref="A23:B23"/>
    <mergeCell ref="C23:I23"/>
    <mergeCell ref="A34:C34"/>
  </mergeCells>
  <pageMargins left="0.699305555555556" right="0.699305555555556" top="0.75" bottom="0.75" header="0.3" footer="0.3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React JS</vt:lpstr>
      <vt:lpstr>OutSystems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Rahmat Dwi Riyanto</cp:lastModifiedBy>
  <dcterms:created xsi:type="dcterms:W3CDTF">2023-12-06T10:46:00Z</dcterms:created>
  <dcterms:modified xsi:type="dcterms:W3CDTF">2023-12-06T01:15:50Z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