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inh/NetBeansProjects/UniEnrolmentProgram_Assignment2/"/>
    </mc:Choice>
  </mc:AlternateContent>
  <bookViews>
    <workbookView xWindow="0" yWindow="460" windowWidth="28800" windowHeight="16500" tabRatio="500" activeTab="3"/>
  </bookViews>
  <sheets>
    <sheet name="Subject" sheetId="1" r:id="rId1"/>
    <sheet name="Lecturer" sheetId="4" r:id="rId2"/>
    <sheet name="Course" sheetId="2" r:id="rId3"/>
    <sheet name="Student" sheetId="3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3" l="1"/>
  <c r="E28" i="3"/>
  <c r="E27" i="3"/>
  <c r="C43" i="3"/>
  <c r="C42" i="3"/>
  <c r="C41" i="3"/>
  <c r="C40" i="3"/>
  <c r="D34" i="3"/>
  <c r="D33" i="3"/>
  <c r="D32" i="3"/>
  <c r="I17" i="3"/>
  <c r="L17" i="3"/>
  <c r="M17" i="3"/>
  <c r="D27" i="3"/>
  <c r="H17" i="3"/>
  <c r="J17" i="3"/>
  <c r="K17" i="3"/>
  <c r="N17" i="3"/>
  <c r="D26" i="3"/>
  <c r="O17" i="3"/>
  <c r="D28" i="3"/>
  <c r="H18" i="3"/>
  <c r="H19" i="3"/>
  <c r="G16" i="3"/>
  <c r="I15" i="1"/>
  <c r="J15" i="1"/>
  <c r="I13" i="1"/>
  <c r="I14" i="1"/>
  <c r="J14" i="1"/>
  <c r="J13" i="1"/>
  <c r="I19" i="3"/>
  <c r="J19" i="3"/>
  <c r="K19" i="3"/>
  <c r="L19" i="3"/>
  <c r="M19" i="3"/>
  <c r="N19" i="3"/>
  <c r="O19" i="3"/>
  <c r="I18" i="3"/>
  <c r="J18" i="3"/>
  <c r="K18" i="3"/>
  <c r="L18" i="3"/>
  <c r="M18" i="3"/>
  <c r="N18" i="3"/>
  <c r="O18" i="3"/>
</calcChain>
</file>

<file path=xl/sharedStrings.xml><?xml version="1.0" encoding="utf-8"?>
<sst xmlns="http://schemas.openxmlformats.org/spreadsheetml/2006/main" count="258" uniqueCount="114">
  <si>
    <t>ID</t>
  </si>
  <si>
    <t>Name</t>
  </si>
  <si>
    <t>Kind</t>
  </si>
  <si>
    <t>Mark</t>
  </si>
  <si>
    <t xml:space="preserve">Robert </t>
  </si>
  <si>
    <t>James</t>
  </si>
  <si>
    <t>Intan</t>
  </si>
  <si>
    <t>Marzia</t>
  </si>
  <si>
    <t>Vencent</t>
  </si>
  <si>
    <t>Rahul</t>
  </si>
  <si>
    <t>Eleven</t>
  </si>
  <si>
    <t>Dustin</t>
  </si>
  <si>
    <t>Lucas</t>
  </si>
  <si>
    <t>Will</t>
  </si>
  <si>
    <t>Domestic</t>
  </si>
  <si>
    <t>International</t>
  </si>
  <si>
    <t>DPIT111</t>
  </si>
  <si>
    <t>DPIT113</t>
  </si>
  <si>
    <t>DPIT114</t>
  </si>
  <si>
    <t>DPIT115</t>
  </si>
  <si>
    <t>DPIT121</t>
  </si>
  <si>
    <t>Subject type</t>
  </si>
  <si>
    <t>Programming Fundamentals</t>
  </si>
  <si>
    <t>GENERAL</t>
  </si>
  <si>
    <t>System Analysis</t>
  </si>
  <si>
    <t>Problem Solving</t>
  </si>
  <si>
    <t>MGNT110</t>
  </si>
  <si>
    <t>Introduction to Management</t>
  </si>
  <si>
    <t>Database Management</t>
  </si>
  <si>
    <t>DPIT127</t>
  </si>
  <si>
    <t>Networks and Communication</t>
  </si>
  <si>
    <t>DPIT128</t>
  </si>
  <si>
    <t>Web tech</t>
  </si>
  <si>
    <t>Object Oriented Programming</t>
  </si>
  <si>
    <t>specialised</t>
  </si>
  <si>
    <t>Type</t>
  </si>
  <si>
    <t>subject ID</t>
  </si>
  <si>
    <t>OnCampus</t>
  </si>
  <si>
    <t>Diploma of IT session1</t>
  </si>
  <si>
    <t>Diploma of IT session2</t>
  </si>
  <si>
    <t>Diploma of IT online</t>
  </si>
  <si>
    <t>Online</t>
  </si>
  <si>
    <t>Linh</t>
  </si>
  <si>
    <t>Course</t>
  </si>
  <si>
    <t>Hooman</t>
  </si>
  <si>
    <t>Matt</t>
  </si>
  <si>
    <t>Rhzoda</t>
  </si>
  <si>
    <t>Appu</t>
  </si>
  <si>
    <t>Demon</t>
  </si>
  <si>
    <t>School</t>
  </si>
  <si>
    <t>Degree</t>
  </si>
  <si>
    <t>UOW</t>
  </si>
  <si>
    <t>PhD</t>
  </si>
  <si>
    <t>Master</t>
  </si>
  <si>
    <t>Average mark</t>
  </si>
  <si>
    <t>highest mark</t>
  </si>
  <si>
    <t>Lowest mark</t>
  </si>
  <si>
    <t>Elle</t>
  </si>
  <si>
    <t>Harvard</t>
  </si>
  <si>
    <t>advanced</t>
  </si>
  <si>
    <t>Diploma of IT offline</t>
  </si>
  <si>
    <t>lecID</t>
  </si>
  <si>
    <t>Completed?</t>
  </si>
  <si>
    <t>YES</t>
  </si>
  <si>
    <t>NO</t>
  </si>
  <si>
    <t>fail 114</t>
  </si>
  <si>
    <t>fail all</t>
  </si>
  <si>
    <t>fail 114, 115</t>
  </si>
  <si>
    <t>haven't enrolled in DPIT115 yet but it is a required subject</t>
  </si>
  <si>
    <t>Fee</t>
  </si>
  <si>
    <t>Total fee</t>
  </si>
  <si>
    <t>discount rate</t>
  </si>
  <si>
    <t>International fee</t>
  </si>
  <si>
    <t>domestic fee</t>
  </si>
  <si>
    <t>tuition fee</t>
  </si>
  <si>
    <t>Domestic rate</t>
  </si>
  <si>
    <t>Subject Type report</t>
  </si>
  <si>
    <t>Subjects</t>
  </si>
  <si>
    <t>Students</t>
  </si>
  <si>
    <t>total fee</t>
  </si>
  <si>
    <t>general</t>
  </si>
  <si>
    <t>CSIT111</t>
  </si>
  <si>
    <t>nil</t>
  </si>
  <si>
    <t>Course report</t>
  </si>
  <si>
    <t>Course ID</t>
  </si>
  <si>
    <t>students</t>
  </si>
  <si>
    <t>totalFee</t>
  </si>
  <si>
    <t>Country</t>
  </si>
  <si>
    <t>Australia</t>
  </si>
  <si>
    <t>Vietnam</t>
  </si>
  <si>
    <t>India</t>
  </si>
  <si>
    <t>US</t>
  </si>
  <si>
    <t>Country report</t>
  </si>
  <si>
    <t>Student</t>
  </si>
  <si>
    <t>Countries</t>
  </si>
  <si>
    <t>Us</t>
  </si>
  <si>
    <t>Lec ID</t>
  </si>
  <si>
    <t>Lec name</t>
  </si>
  <si>
    <t>&gt;40-70</t>
  </si>
  <si>
    <t>&gt;0-40</t>
  </si>
  <si>
    <t>&gt;70-100</t>
  </si>
  <si>
    <t>number of student</t>
  </si>
  <si>
    <t>Highest mark</t>
  </si>
  <si>
    <t>Number of student per subject</t>
  </si>
  <si>
    <t>report 25</t>
  </si>
  <si>
    <t>report 30</t>
  </si>
  <si>
    <t>report 31</t>
  </si>
  <si>
    <t>report 32</t>
  </si>
  <si>
    <t>Aggregation report (report 33)</t>
  </si>
  <si>
    <t>report 26</t>
  </si>
  <si>
    <t>Report 27</t>
  </si>
  <si>
    <t>report 28</t>
  </si>
  <si>
    <t>report 29</t>
  </si>
  <si>
    <t>List of subjects grouped by course (no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</si>
</sst>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17" sqref="F17"/>
    </sheetView>
  </sheetViews>
  <sheetFormatPr baseColWidth="10" defaultColWidth="11" defaultRowHeight="16" x14ac:dyDescent="0.2"/>
  <cols>
    <col min="2" max="2" width="24.1640625" bestFit="1" customWidth="1"/>
    <col min="9" max="9" width="14.6640625" bestFit="1" customWidth="1"/>
  </cols>
  <sheetData>
    <row r="1" spans="1:10" x14ac:dyDescent="0.25">
      <c r="A1" t="s">
        <v>0</v>
      </c>
      <c r="B1" t="s">
        <v>1</v>
      </c>
      <c r="C1" t="s">
        <v>21</v>
      </c>
      <c r="D1" t="s">
        <v>69</v>
      </c>
    </row>
    <row r="2" spans="1:10" x14ac:dyDescent="0.25">
      <c r="A2" t="s">
        <v>16</v>
      </c>
      <c r="B2" t="s">
        <v>22</v>
      </c>
      <c r="C2" t="s">
        <v>23</v>
      </c>
      <c r="D2">
        <v>1000</v>
      </c>
    </row>
    <row r="3" spans="1:10" x14ac:dyDescent="0.25">
      <c r="A3" t="s">
        <v>18</v>
      </c>
      <c r="B3" t="s">
        <v>24</v>
      </c>
      <c r="C3" t="s">
        <v>23</v>
      </c>
      <c r="D3">
        <v>1000</v>
      </c>
    </row>
    <row r="4" spans="1:10" x14ac:dyDescent="0.25">
      <c r="A4" t="s">
        <v>17</v>
      </c>
      <c r="B4" t="s">
        <v>25</v>
      </c>
      <c r="C4" t="s">
        <v>34</v>
      </c>
      <c r="D4">
        <v>2000</v>
      </c>
    </row>
    <row r="5" spans="1:10" x14ac:dyDescent="0.25">
      <c r="A5" t="s">
        <v>26</v>
      </c>
      <c r="B5" t="s">
        <v>27</v>
      </c>
      <c r="C5" t="s">
        <v>23</v>
      </c>
      <c r="D5">
        <v>1000</v>
      </c>
    </row>
    <row r="6" spans="1:10" x14ac:dyDescent="0.25">
      <c r="A6" t="s">
        <v>19</v>
      </c>
      <c r="B6" t="s">
        <v>28</v>
      </c>
      <c r="C6" t="s">
        <v>34</v>
      </c>
      <c r="D6">
        <v>2000</v>
      </c>
    </row>
    <row r="7" spans="1:10" x14ac:dyDescent="0.25">
      <c r="A7" t="s">
        <v>29</v>
      </c>
      <c r="B7" t="s">
        <v>30</v>
      </c>
      <c r="C7" t="s">
        <v>34</v>
      </c>
      <c r="D7">
        <v>2000</v>
      </c>
    </row>
    <row r="8" spans="1:10" x14ac:dyDescent="0.25">
      <c r="A8" t="s">
        <v>31</v>
      </c>
      <c r="B8" t="s">
        <v>32</v>
      </c>
      <c r="C8" t="s">
        <v>23</v>
      </c>
      <c r="D8">
        <v>1000</v>
      </c>
    </row>
    <row r="9" spans="1:10" x14ac:dyDescent="0.25">
      <c r="A9" t="s">
        <v>20</v>
      </c>
      <c r="B9" t="s">
        <v>33</v>
      </c>
      <c r="C9" t="s">
        <v>59</v>
      </c>
      <c r="D9">
        <v>3000</v>
      </c>
    </row>
    <row r="12" spans="1:10" x14ac:dyDescent="0.2">
      <c r="A12" t="s">
        <v>0</v>
      </c>
      <c r="B12" t="s">
        <v>1</v>
      </c>
      <c r="C12" t="s">
        <v>35</v>
      </c>
      <c r="D12" t="s">
        <v>36</v>
      </c>
      <c r="I12" t="s">
        <v>72</v>
      </c>
      <c r="J12" t="s">
        <v>73</v>
      </c>
    </row>
    <row r="13" spans="1:10" x14ac:dyDescent="0.2">
      <c r="A13">
        <v>1001</v>
      </c>
      <c r="B13" t="s">
        <v>38</v>
      </c>
      <c r="C13" t="s">
        <v>37</v>
      </c>
      <c r="D13" t="s">
        <v>16</v>
      </c>
      <c r="E13" t="s">
        <v>17</v>
      </c>
      <c r="F13" t="s">
        <v>18</v>
      </c>
      <c r="G13" t="s">
        <v>26</v>
      </c>
      <c r="I13">
        <f>1000+2000+1000+1000</f>
        <v>5000</v>
      </c>
      <c r="J13">
        <f>I13*0.5</f>
        <v>2500</v>
      </c>
    </row>
    <row r="14" spans="1:10" x14ac:dyDescent="0.2">
      <c r="A14">
        <v>1002</v>
      </c>
      <c r="B14" t="s">
        <v>39</v>
      </c>
      <c r="C14" t="s">
        <v>37</v>
      </c>
      <c r="D14" t="s">
        <v>29</v>
      </c>
      <c r="E14" t="s">
        <v>31</v>
      </c>
      <c r="F14" t="s">
        <v>19</v>
      </c>
      <c r="G14" t="s">
        <v>20</v>
      </c>
      <c r="I14">
        <f>2000+1000+2000+3000</f>
        <v>8000</v>
      </c>
      <c r="J14">
        <f>I14*0.5</f>
        <v>4000</v>
      </c>
    </row>
    <row r="15" spans="1:10" x14ac:dyDescent="0.2">
      <c r="A15">
        <v>1000</v>
      </c>
      <c r="B15" t="s">
        <v>40</v>
      </c>
      <c r="C15" t="s">
        <v>41</v>
      </c>
      <c r="D15" t="s">
        <v>16</v>
      </c>
      <c r="E15" t="s">
        <v>17</v>
      </c>
      <c r="F15" t="s">
        <v>18</v>
      </c>
      <c r="G15" t="s">
        <v>19</v>
      </c>
      <c r="H15" t="s">
        <v>26</v>
      </c>
      <c r="I15">
        <f>1000+2000+1000+1000+2000</f>
        <v>7000</v>
      </c>
      <c r="J15">
        <f>I15</f>
        <v>7000</v>
      </c>
    </row>
    <row r="16" spans="1:10" x14ac:dyDescent="0.2">
      <c r="A16">
        <v>1000</v>
      </c>
      <c r="B16" t="s">
        <v>60</v>
      </c>
      <c r="C16" t="s">
        <v>41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" sqref="B2:B6"/>
    </sheetView>
  </sheetViews>
  <sheetFormatPr baseColWidth="10" defaultColWidth="11" defaultRowHeight="16" x14ac:dyDescent="0.2"/>
  <sheetData>
    <row r="1" spans="1:6" x14ac:dyDescent="0.25">
      <c r="A1" t="s">
        <v>0</v>
      </c>
      <c r="B1" t="s">
        <v>1</v>
      </c>
      <c r="C1" t="s">
        <v>49</v>
      </c>
      <c r="D1" t="s">
        <v>50</v>
      </c>
    </row>
    <row r="2" spans="1:6" x14ac:dyDescent="0.25">
      <c r="A2">
        <v>9001</v>
      </c>
      <c r="B2" t="s">
        <v>44</v>
      </c>
      <c r="C2" t="s">
        <v>51</v>
      </c>
      <c r="D2" t="s">
        <v>52</v>
      </c>
      <c r="E2" t="s">
        <v>16</v>
      </c>
      <c r="F2" t="s">
        <v>20</v>
      </c>
    </row>
    <row r="3" spans="1:6" x14ac:dyDescent="0.25">
      <c r="A3">
        <v>9002</v>
      </c>
      <c r="B3" t="s">
        <v>45</v>
      </c>
      <c r="C3" t="s">
        <v>51</v>
      </c>
      <c r="D3" t="s">
        <v>52</v>
      </c>
      <c r="E3" t="s">
        <v>19</v>
      </c>
      <c r="F3" t="s">
        <v>18</v>
      </c>
    </row>
    <row r="4" spans="1:6" x14ac:dyDescent="0.25">
      <c r="A4">
        <v>9003</v>
      </c>
      <c r="B4" t="s">
        <v>46</v>
      </c>
      <c r="C4" t="s">
        <v>51</v>
      </c>
      <c r="D4" t="s">
        <v>52</v>
      </c>
      <c r="E4" t="s">
        <v>26</v>
      </c>
    </row>
    <row r="5" spans="1:6" x14ac:dyDescent="0.25">
      <c r="A5">
        <v>9004</v>
      </c>
      <c r="B5" t="s">
        <v>47</v>
      </c>
      <c r="C5" t="s">
        <v>51</v>
      </c>
      <c r="D5" t="s">
        <v>53</v>
      </c>
      <c r="E5" t="s">
        <v>17</v>
      </c>
    </row>
    <row r="6" spans="1:6" x14ac:dyDescent="0.25">
      <c r="A6">
        <v>9005</v>
      </c>
      <c r="B6" t="s">
        <v>5</v>
      </c>
      <c r="C6" t="s">
        <v>51</v>
      </c>
      <c r="D6" t="s">
        <v>52</v>
      </c>
      <c r="E6" t="s">
        <v>29</v>
      </c>
      <c r="F6" t="s">
        <v>31</v>
      </c>
    </row>
    <row r="7" spans="1:6" x14ac:dyDescent="0.25">
      <c r="A7">
        <v>9006</v>
      </c>
      <c r="B7" t="s">
        <v>48</v>
      </c>
      <c r="C7" t="s">
        <v>51</v>
      </c>
      <c r="D7" t="s">
        <v>53</v>
      </c>
    </row>
    <row r="8" spans="1:6" x14ac:dyDescent="0.25">
      <c r="A8">
        <v>9007</v>
      </c>
      <c r="B8" t="s">
        <v>57</v>
      </c>
      <c r="C8" t="s">
        <v>58</v>
      </c>
      <c r="D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baseColWidth="10" defaultColWidth="11" defaultRowHeight="16" x14ac:dyDescent="0.2"/>
  <cols>
    <col min="2" max="2" width="19.33203125" bestFit="1" customWidth="1"/>
    <col min="3" max="4" width="14.5" customWidth="1"/>
  </cols>
  <sheetData>
    <row r="1" spans="1:9" x14ac:dyDescent="0.25">
      <c r="A1" t="s">
        <v>0</v>
      </c>
      <c r="B1" t="s">
        <v>1</v>
      </c>
      <c r="C1" t="s">
        <v>35</v>
      </c>
      <c r="D1" t="s">
        <v>71</v>
      </c>
      <c r="E1" t="s">
        <v>36</v>
      </c>
    </row>
    <row r="2" spans="1:9" x14ac:dyDescent="0.25">
      <c r="A2">
        <v>1001</v>
      </c>
      <c r="B2" t="s">
        <v>38</v>
      </c>
      <c r="C2" t="s">
        <v>37</v>
      </c>
      <c r="D2">
        <v>0.5</v>
      </c>
      <c r="E2" t="s">
        <v>16</v>
      </c>
      <c r="F2" t="s">
        <v>17</v>
      </c>
      <c r="G2" t="s">
        <v>18</v>
      </c>
      <c r="H2" t="s">
        <v>26</v>
      </c>
    </row>
    <row r="3" spans="1:9" x14ac:dyDescent="0.25">
      <c r="A3">
        <v>1002</v>
      </c>
      <c r="B3" t="s">
        <v>39</v>
      </c>
      <c r="C3" t="s">
        <v>37</v>
      </c>
      <c r="D3">
        <v>0.5</v>
      </c>
      <c r="E3" t="s">
        <v>29</v>
      </c>
      <c r="F3" t="s">
        <v>31</v>
      </c>
      <c r="G3" t="s">
        <v>19</v>
      </c>
      <c r="H3" t="s">
        <v>20</v>
      </c>
    </row>
    <row r="4" spans="1:9" x14ac:dyDescent="0.25">
      <c r="A4">
        <v>1000</v>
      </c>
      <c r="B4" t="s">
        <v>40</v>
      </c>
      <c r="C4" t="s">
        <v>41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</row>
    <row r="5" spans="1:9" x14ac:dyDescent="0.25">
      <c r="A5">
        <v>1000</v>
      </c>
      <c r="B5" t="s">
        <v>60</v>
      </c>
      <c r="C5" t="s">
        <v>41</v>
      </c>
    </row>
  </sheetData>
  <pageMargins left="0.7" right="0.7" top="0.75" bottom="0.75" header="0.3" footer="0.3"/>
  <pageSetup paperSize="2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F24" zoomScale="200" zoomScaleNormal="90" zoomScalePageLayoutView="90" workbookViewId="0">
      <selection activeCell="K28" sqref="K28"/>
    </sheetView>
  </sheetViews>
  <sheetFormatPr baseColWidth="10" defaultColWidth="11" defaultRowHeight="16" x14ac:dyDescent="0.2"/>
  <cols>
    <col min="4" max="4" width="11.6640625" bestFit="1" customWidth="1"/>
    <col min="5" max="7" width="11.6640625" customWidth="1"/>
  </cols>
  <sheetData>
    <row r="1" spans="1:18" x14ac:dyDescent="0.25">
      <c r="A1" s="4" t="s">
        <v>61</v>
      </c>
      <c r="B1" s="4"/>
      <c r="C1" s="4"/>
      <c r="D1" s="4"/>
      <c r="E1" s="4"/>
      <c r="F1" s="4"/>
      <c r="G1" s="4"/>
      <c r="H1">
        <v>9001</v>
      </c>
      <c r="I1">
        <v>9004</v>
      </c>
      <c r="J1">
        <v>9002</v>
      </c>
      <c r="K1">
        <v>9003</v>
      </c>
      <c r="L1">
        <v>9002</v>
      </c>
      <c r="M1">
        <v>9005</v>
      </c>
      <c r="N1">
        <v>9005</v>
      </c>
      <c r="O1">
        <v>9001</v>
      </c>
      <c r="P1" t="s">
        <v>82</v>
      </c>
    </row>
    <row r="2" spans="1:18" x14ac:dyDescent="0.25">
      <c r="A2" s="4" t="s">
        <v>69</v>
      </c>
      <c r="B2" s="4"/>
      <c r="C2" s="4"/>
      <c r="D2" s="4"/>
      <c r="E2" s="4"/>
      <c r="F2" s="4"/>
      <c r="G2" s="4"/>
      <c r="H2">
        <v>1000</v>
      </c>
      <c r="I2">
        <v>2000</v>
      </c>
      <c r="J2">
        <v>1000</v>
      </c>
      <c r="K2">
        <v>1000</v>
      </c>
      <c r="L2">
        <v>2000</v>
      </c>
      <c r="M2">
        <v>2000</v>
      </c>
      <c r="N2">
        <v>1000</v>
      </c>
      <c r="O2">
        <v>3000</v>
      </c>
      <c r="P2">
        <v>1000</v>
      </c>
    </row>
    <row r="3" spans="1:18" x14ac:dyDescent="0.25">
      <c r="A3" t="s">
        <v>0</v>
      </c>
      <c r="B3" t="s">
        <v>1</v>
      </c>
      <c r="C3" t="s">
        <v>87</v>
      </c>
      <c r="D3" t="s">
        <v>2</v>
      </c>
      <c r="E3" t="s">
        <v>43</v>
      </c>
      <c r="F3" t="s">
        <v>75</v>
      </c>
      <c r="G3" t="s">
        <v>74</v>
      </c>
      <c r="H3" t="s">
        <v>16</v>
      </c>
      <c r="I3" t="s">
        <v>17</v>
      </c>
      <c r="J3" t="s">
        <v>18</v>
      </c>
      <c r="K3" t="s">
        <v>26</v>
      </c>
      <c r="L3" t="s">
        <v>19</v>
      </c>
      <c r="M3" t="s">
        <v>29</v>
      </c>
      <c r="N3" t="s">
        <v>31</v>
      </c>
      <c r="O3" t="s">
        <v>20</v>
      </c>
      <c r="P3" t="s">
        <v>81</v>
      </c>
      <c r="Q3" t="s">
        <v>62</v>
      </c>
    </row>
    <row r="4" spans="1:18" x14ac:dyDescent="0.25">
      <c r="A4">
        <v>1</v>
      </c>
      <c r="B4" t="s">
        <v>42</v>
      </c>
      <c r="C4" t="s">
        <v>88</v>
      </c>
      <c r="D4" t="s">
        <v>14</v>
      </c>
      <c r="E4">
        <v>1001</v>
      </c>
      <c r="F4">
        <v>0.5</v>
      </c>
      <c r="G4">
        <v>2500</v>
      </c>
      <c r="H4">
        <v>100</v>
      </c>
      <c r="I4">
        <v>60</v>
      </c>
      <c r="J4">
        <v>70</v>
      </c>
      <c r="K4">
        <v>80</v>
      </c>
      <c r="Q4" t="s">
        <v>63</v>
      </c>
    </row>
    <row r="5" spans="1:18" x14ac:dyDescent="0.25">
      <c r="A5">
        <v>2</v>
      </c>
      <c r="B5" t="s">
        <v>4</v>
      </c>
      <c r="C5" t="s">
        <v>89</v>
      </c>
      <c r="D5" t="s">
        <v>15</v>
      </c>
      <c r="E5">
        <v>1002</v>
      </c>
      <c r="G5">
        <v>6000</v>
      </c>
      <c r="M5">
        <v>25</v>
      </c>
      <c r="N5">
        <v>35</v>
      </c>
      <c r="O5">
        <v>45</v>
      </c>
      <c r="Q5" t="s">
        <v>64</v>
      </c>
    </row>
    <row r="6" spans="1:18" x14ac:dyDescent="0.25">
      <c r="A6">
        <v>3</v>
      </c>
      <c r="B6" t="s">
        <v>5</v>
      </c>
      <c r="C6" t="s">
        <v>88</v>
      </c>
      <c r="D6" t="s">
        <v>14</v>
      </c>
      <c r="E6">
        <v>1000</v>
      </c>
      <c r="G6">
        <v>7000</v>
      </c>
      <c r="H6">
        <v>20</v>
      </c>
      <c r="I6">
        <v>95</v>
      </c>
      <c r="J6">
        <v>45</v>
      </c>
      <c r="K6">
        <v>35</v>
      </c>
      <c r="L6">
        <v>20</v>
      </c>
      <c r="Q6" t="s">
        <v>64</v>
      </c>
      <c r="R6" t="s">
        <v>67</v>
      </c>
    </row>
    <row r="7" spans="1:18" x14ac:dyDescent="0.25">
      <c r="A7">
        <v>4</v>
      </c>
      <c r="B7" t="s">
        <v>6</v>
      </c>
      <c r="C7" t="s">
        <v>89</v>
      </c>
      <c r="D7" t="s">
        <v>15</v>
      </c>
      <c r="E7">
        <v>1001</v>
      </c>
      <c r="G7">
        <v>5000</v>
      </c>
      <c r="H7">
        <v>90</v>
      </c>
      <c r="I7">
        <v>21</v>
      </c>
      <c r="J7">
        <v>4</v>
      </c>
      <c r="K7">
        <v>30</v>
      </c>
      <c r="Q7" t="s">
        <v>64</v>
      </c>
      <c r="R7" t="s">
        <v>65</v>
      </c>
    </row>
    <row r="8" spans="1:18" x14ac:dyDescent="0.25">
      <c r="A8">
        <v>5</v>
      </c>
      <c r="B8" t="s">
        <v>7</v>
      </c>
      <c r="C8" t="s">
        <v>88</v>
      </c>
      <c r="D8" t="s">
        <v>14</v>
      </c>
      <c r="E8">
        <v>1002</v>
      </c>
      <c r="F8">
        <v>0.5</v>
      </c>
      <c r="G8">
        <v>4000</v>
      </c>
      <c r="L8">
        <v>50</v>
      </c>
      <c r="M8">
        <v>50</v>
      </c>
      <c r="N8">
        <v>60</v>
      </c>
      <c r="O8">
        <v>70</v>
      </c>
      <c r="Q8" t="s">
        <v>63</v>
      </c>
    </row>
    <row r="9" spans="1:18" x14ac:dyDescent="0.25">
      <c r="A9">
        <v>6</v>
      </c>
      <c r="B9" t="s">
        <v>8</v>
      </c>
      <c r="C9" t="s">
        <v>89</v>
      </c>
      <c r="D9" t="s">
        <v>15</v>
      </c>
      <c r="E9">
        <v>1001</v>
      </c>
      <c r="G9">
        <v>5000</v>
      </c>
      <c r="H9">
        <v>60</v>
      </c>
      <c r="I9">
        <v>60</v>
      </c>
      <c r="J9">
        <v>60</v>
      </c>
      <c r="K9">
        <v>60</v>
      </c>
      <c r="Q9" t="s">
        <v>63</v>
      </c>
    </row>
    <row r="10" spans="1:18" x14ac:dyDescent="0.25">
      <c r="A10">
        <v>7</v>
      </c>
      <c r="B10" t="s">
        <v>9</v>
      </c>
      <c r="C10" t="s">
        <v>90</v>
      </c>
      <c r="D10" t="s">
        <v>15</v>
      </c>
      <c r="E10">
        <v>1000</v>
      </c>
      <c r="G10">
        <v>5000</v>
      </c>
      <c r="H10">
        <v>70</v>
      </c>
      <c r="I10">
        <v>70</v>
      </c>
      <c r="J10">
        <v>70</v>
      </c>
      <c r="K10">
        <v>70</v>
      </c>
      <c r="Q10" t="s">
        <v>64</v>
      </c>
      <c r="R10" t="s">
        <v>68</v>
      </c>
    </row>
    <row r="11" spans="1:18" x14ac:dyDescent="0.25">
      <c r="A11">
        <v>8</v>
      </c>
      <c r="B11" t="s">
        <v>3</v>
      </c>
      <c r="C11" t="s">
        <v>88</v>
      </c>
      <c r="D11" t="s">
        <v>14</v>
      </c>
      <c r="E11">
        <v>1001</v>
      </c>
      <c r="F11">
        <v>0.5</v>
      </c>
      <c r="G11">
        <v>2500</v>
      </c>
      <c r="H11">
        <v>40</v>
      </c>
      <c r="I11">
        <v>40</v>
      </c>
      <c r="J11">
        <v>40</v>
      </c>
      <c r="K11">
        <v>40</v>
      </c>
      <c r="Q11" t="s">
        <v>64</v>
      </c>
      <c r="R11" t="s">
        <v>66</v>
      </c>
    </row>
    <row r="12" spans="1:18" x14ac:dyDescent="0.25">
      <c r="A12">
        <v>9</v>
      </c>
      <c r="B12" t="s">
        <v>10</v>
      </c>
      <c r="C12" t="s">
        <v>91</v>
      </c>
      <c r="D12" t="s">
        <v>15</v>
      </c>
      <c r="E12">
        <v>1002</v>
      </c>
      <c r="G12">
        <v>8000</v>
      </c>
      <c r="L12">
        <v>60</v>
      </c>
      <c r="M12">
        <v>30</v>
      </c>
      <c r="N12">
        <v>20</v>
      </c>
      <c r="O12">
        <v>21</v>
      </c>
      <c r="Q12" t="s">
        <v>64</v>
      </c>
    </row>
    <row r="13" spans="1:18" x14ac:dyDescent="0.25">
      <c r="A13">
        <v>10</v>
      </c>
      <c r="B13" t="s">
        <v>11</v>
      </c>
      <c r="C13" t="s">
        <v>88</v>
      </c>
      <c r="D13" t="s">
        <v>14</v>
      </c>
      <c r="E13">
        <v>1001</v>
      </c>
      <c r="F13">
        <v>0.5</v>
      </c>
      <c r="G13">
        <v>2500</v>
      </c>
      <c r="H13">
        <v>70</v>
      </c>
      <c r="I13">
        <v>70</v>
      </c>
      <c r="J13">
        <v>70</v>
      </c>
      <c r="K13">
        <v>70</v>
      </c>
      <c r="Q13" t="s">
        <v>63</v>
      </c>
    </row>
    <row r="14" spans="1:18" x14ac:dyDescent="0.25">
      <c r="A14">
        <v>11</v>
      </c>
      <c r="B14" t="s">
        <v>12</v>
      </c>
      <c r="C14" t="s">
        <v>88</v>
      </c>
      <c r="D14" t="s">
        <v>14</v>
      </c>
      <c r="E14">
        <v>1000</v>
      </c>
      <c r="G14">
        <v>7000</v>
      </c>
      <c r="H14">
        <v>74</v>
      </c>
      <c r="I14">
        <v>74</v>
      </c>
      <c r="J14">
        <v>74</v>
      </c>
      <c r="K14">
        <v>74</v>
      </c>
      <c r="L14">
        <v>0</v>
      </c>
      <c r="Q14" t="s">
        <v>63</v>
      </c>
    </row>
    <row r="15" spans="1:18" x14ac:dyDescent="0.25">
      <c r="A15">
        <v>12</v>
      </c>
      <c r="B15" t="s">
        <v>13</v>
      </c>
      <c r="C15" t="s">
        <v>88</v>
      </c>
      <c r="D15" t="s">
        <v>14</v>
      </c>
      <c r="E15">
        <v>1002</v>
      </c>
      <c r="F15">
        <v>0.5</v>
      </c>
      <c r="G15">
        <v>4000</v>
      </c>
      <c r="L15">
        <v>75</v>
      </c>
      <c r="M15">
        <v>65</v>
      </c>
      <c r="N15">
        <v>75</v>
      </c>
      <c r="O15">
        <v>75</v>
      </c>
      <c r="Q15" t="s">
        <v>63</v>
      </c>
    </row>
    <row r="16" spans="1:18" x14ac:dyDescent="0.25">
      <c r="G16">
        <f>SUM(G4:G15)</f>
        <v>58500</v>
      </c>
    </row>
    <row r="17" spans="1:16" x14ac:dyDescent="0.25">
      <c r="A17" t="s">
        <v>54</v>
      </c>
      <c r="D17" s="4" t="s">
        <v>54</v>
      </c>
      <c r="E17" s="4"/>
      <c r="F17" s="4"/>
      <c r="G17" s="4"/>
      <c r="H17">
        <f>AVERAGE(H4:H15)</f>
        <v>65.5</v>
      </c>
      <c r="I17">
        <f t="shared" ref="I17:O17" si="0">AVERAGE(I4:I15)</f>
        <v>61.25</v>
      </c>
      <c r="J17">
        <f t="shared" si="0"/>
        <v>54.125</v>
      </c>
      <c r="K17">
        <f t="shared" si="0"/>
        <v>57.375</v>
      </c>
      <c r="L17">
        <f t="shared" si="0"/>
        <v>41</v>
      </c>
      <c r="M17">
        <f t="shared" si="0"/>
        <v>42.5</v>
      </c>
      <c r="N17">
        <f t="shared" si="0"/>
        <v>47.5</v>
      </c>
      <c r="O17">
        <f t="shared" si="0"/>
        <v>52.75</v>
      </c>
    </row>
    <row r="18" spans="1:16" x14ac:dyDescent="0.25">
      <c r="A18" t="s">
        <v>55</v>
      </c>
      <c r="D18" s="4" t="s">
        <v>102</v>
      </c>
      <c r="E18" s="4"/>
      <c r="F18" s="4"/>
      <c r="G18" s="4"/>
      <c r="H18">
        <f>MAX(H4:H15)</f>
        <v>100</v>
      </c>
      <c r="I18">
        <f t="shared" ref="I18:O18" si="1">MAX(I4:I15)</f>
        <v>95</v>
      </c>
      <c r="J18">
        <f t="shared" si="1"/>
        <v>74</v>
      </c>
      <c r="K18">
        <f t="shared" si="1"/>
        <v>80</v>
      </c>
      <c r="L18">
        <f t="shared" si="1"/>
        <v>75</v>
      </c>
      <c r="M18">
        <f t="shared" si="1"/>
        <v>65</v>
      </c>
      <c r="N18">
        <f t="shared" si="1"/>
        <v>75</v>
      </c>
      <c r="O18">
        <f t="shared" si="1"/>
        <v>75</v>
      </c>
    </row>
    <row r="19" spans="1:16" x14ac:dyDescent="0.25">
      <c r="A19" t="s">
        <v>56</v>
      </c>
      <c r="D19" s="4" t="s">
        <v>56</v>
      </c>
      <c r="E19" s="4"/>
      <c r="F19" s="4"/>
      <c r="G19" s="4"/>
      <c r="H19">
        <f>MIN(H4:H15)</f>
        <v>20</v>
      </c>
      <c r="I19">
        <f t="shared" ref="I19:O19" si="2">MIN(I4:I15)</f>
        <v>21</v>
      </c>
      <c r="J19">
        <f t="shared" si="2"/>
        <v>4</v>
      </c>
      <c r="K19">
        <f t="shared" si="2"/>
        <v>30</v>
      </c>
      <c r="L19">
        <f t="shared" si="2"/>
        <v>0</v>
      </c>
      <c r="M19">
        <f t="shared" si="2"/>
        <v>25</v>
      </c>
      <c r="N19">
        <f t="shared" si="2"/>
        <v>20</v>
      </c>
      <c r="O19">
        <f t="shared" si="2"/>
        <v>21</v>
      </c>
    </row>
    <row r="21" spans="1:16" x14ac:dyDescent="0.25">
      <c r="A21" t="s">
        <v>101</v>
      </c>
      <c r="D21" s="4" t="s">
        <v>103</v>
      </c>
      <c r="E21" s="4"/>
      <c r="F21" s="4"/>
      <c r="G21" s="4"/>
      <c r="H21">
        <v>8</v>
      </c>
      <c r="I21">
        <v>8</v>
      </c>
      <c r="J21">
        <v>8</v>
      </c>
      <c r="K21">
        <v>8</v>
      </c>
      <c r="L21">
        <v>5</v>
      </c>
      <c r="M21">
        <v>4</v>
      </c>
      <c r="N21">
        <v>4</v>
      </c>
      <c r="O21">
        <v>4</v>
      </c>
      <c r="P21">
        <v>0</v>
      </c>
    </row>
    <row r="23" spans="1:16" x14ac:dyDescent="0.25">
      <c r="A23" s="3" t="s">
        <v>76</v>
      </c>
      <c r="B23" s="3"/>
      <c r="C23" s="3"/>
      <c r="D23" s="3"/>
      <c r="E23" s="3"/>
      <c r="F23" s="3"/>
    </row>
    <row r="24" spans="1:16" x14ac:dyDescent="0.25">
      <c r="A24" s="1"/>
      <c r="B24" s="1" t="s">
        <v>104</v>
      </c>
      <c r="C24" s="1" t="s">
        <v>105</v>
      </c>
      <c r="D24" s="1" t="s">
        <v>106</v>
      </c>
      <c r="E24" s="1" t="s">
        <v>107</v>
      </c>
    </row>
    <row r="25" spans="1:16" x14ac:dyDescent="0.25">
      <c r="A25" t="s">
        <v>35</v>
      </c>
      <c r="B25" t="s">
        <v>77</v>
      </c>
      <c r="C25" t="s">
        <v>78</v>
      </c>
      <c r="D25" t="s">
        <v>54</v>
      </c>
      <c r="E25" t="s">
        <v>70</v>
      </c>
      <c r="H25" s="3" t="s">
        <v>108</v>
      </c>
      <c r="I25" s="3"/>
      <c r="J25" s="3"/>
      <c r="K25" s="3"/>
      <c r="L25" s="3"/>
    </row>
    <row r="26" spans="1:16" x14ac:dyDescent="0.25">
      <c r="A26" t="s">
        <v>80</v>
      </c>
      <c r="B26">
        <v>4</v>
      </c>
      <c r="C26">
        <v>12</v>
      </c>
      <c r="D26">
        <f>AVERAGE(H17,J17,K17,N17,P17)</f>
        <v>56.125</v>
      </c>
      <c r="E26">
        <f>3*1000*0.5+5*1000+3*1000*0.5+5*1000+3*1000*0.5+5*1000+2*1000+2*1000*0.5</f>
        <v>22500</v>
      </c>
      <c r="H26" t="s">
        <v>96</v>
      </c>
      <c r="I26" t="s">
        <v>97</v>
      </c>
      <c r="J26" t="s">
        <v>99</v>
      </c>
      <c r="K26" t="s">
        <v>98</v>
      </c>
      <c r="L26" t="s">
        <v>100</v>
      </c>
    </row>
    <row r="27" spans="1:16" x14ac:dyDescent="0.25">
      <c r="A27" t="s">
        <v>34</v>
      </c>
      <c r="B27">
        <v>3</v>
      </c>
      <c r="C27">
        <v>12</v>
      </c>
      <c r="D27">
        <f>AVERAGE(I17,L17,M17)</f>
        <v>48.25</v>
      </c>
      <c r="E27">
        <f>2000*0.5+2000+2000+2000+2000+2000+2000*0.5+2000+2000+2000*0.5+2000+2000+2000*0.5+2000*0.5+2000*0.5+2000+2000*0.5</f>
        <v>27000</v>
      </c>
      <c r="H27">
        <v>9001</v>
      </c>
      <c r="I27" t="s">
        <v>44</v>
      </c>
      <c r="J27">
        <v>3</v>
      </c>
      <c r="K27">
        <v>5</v>
      </c>
      <c r="L27">
        <v>4</v>
      </c>
    </row>
    <row r="28" spans="1:16" x14ac:dyDescent="0.25">
      <c r="A28" t="s">
        <v>59</v>
      </c>
      <c r="B28">
        <v>1</v>
      </c>
      <c r="C28">
        <v>4</v>
      </c>
      <c r="D28">
        <f>AVERAGE(O17)</f>
        <v>52.75</v>
      </c>
      <c r="E28">
        <f>3000+3000*0.5+3000+3000*0.5</f>
        <v>9000</v>
      </c>
      <c r="H28">
        <v>9002</v>
      </c>
      <c r="I28" t="s">
        <v>45</v>
      </c>
      <c r="J28">
        <v>4</v>
      </c>
      <c r="K28">
        <v>7</v>
      </c>
      <c r="L28">
        <v>2</v>
      </c>
    </row>
    <row r="29" spans="1:16" x14ac:dyDescent="0.25">
      <c r="H29">
        <v>9003</v>
      </c>
      <c r="I29" t="s">
        <v>46</v>
      </c>
      <c r="J29">
        <v>3</v>
      </c>
      <c r="K29">
        <v>3</v>
      </c>
      <c r="L29">
        <v>2</v>
      </c>
    </row>
    <row r="30" spans="1:16" x14ac:dyDescent="0.25">
      <c r="A30" t="s">
        <v>83</v>
      </c>
      <c r="H30">
        <v>9004</v>
      </c>
      <c r="I30" t="s">
        <v>47</v>
      </c>
      <c r="J30">
        <v>2</v>
      </c>
      <c r="K30">
        <v>4</v>
      </c>
      <c r="L30">
        <v>2</v>
      </c>
    </row>
    <row r="31" spans="1:16" x14ac:dyDescent="0.25">
      <c r="A31" t="s">
        <v>84</v>
      </c>
      <c r="B31" t="s">
        <v>85</v>
      </c>
      <c r="D31" t="s">
        <v>86</v>
      </c>
      <c r="H31">
        <v>9005</v>
      </c>
      <c r="I31" t="s">
        <v>5</v>
      </c>
      <c r="J31">
        <v>4</v>
      </c>
      <c r="K31">
        <v>3</v>
      </c>
      <c r="L31">
        <v>1</v>
      </c>
    </row>
    <row r="32" spans="1:16" x14ac:dyDescent="0.25">
      <c r="A32">
        <v>1000</v>
      </c>
      <c r="B32">
        <v>3</v>
      </c>
      <c r="D32">
        <f>G6+G10+G14</f>
        <v>19000</v>
      </c>
    </row>
    <row r="33" spans="1:14" x14ac:dyDescent="0.25">
      <c r="A33">
        <v>1001</v>
      </c>
      <c r="B33">
        <v>5</v>
      </c>
      <c r="D33">
        <f>G4+G7+G9+G11+G13</f>
        <v>17500</v>
      </c>
    </row>
    <row r="34" spans="1:14" x14ac:dyDescent="0.25">
      <c r="A34">
        <v>1002</v>
      </c>
      <c r="B34">
        <v>4</v>
      </c>
      <c r="D34">
        <f>G5+G8+G12+G15</f>
        <v>22000</v>
      </c>
      <c r="F34" s="3" t="s">
        <v>113</v>
      </c>
      <c r="G34" s="4"/>
      <c r="H34" s="4"/>
      <c r="I34" s="4"/>
      <c r="J34" s="4"/>
      <c r="K34" s="4"/>
      <c r="L34" s="4"/>
      <c r="M34" s="4"/>
      <c r="N34" s="4"/>
    </row>
    <row r="35" spans="1:14" x14ac:dyDescent="0.25">
      <c r="B35" s="2" t="s">
        <v>109</v>
      </c>
      <c r="D35" s="2" t="s">
        <v>110</v>
      </c>
      <c r="F35" t="s">
        <v>0</v>
      </c>
      <c r="G35" t="s">
        <v>1</v>
      </c>
      <c r="H35" t="s">
        <v>35</v>
      </c>
      <c r="I35" t="s">
        <v>36</v>
      </c>
    </row>
    <row r="36" spans="1:14" x14ac:dyDescent="0.25">
      <c r="B36" s="2"/>
      <c r="D36" s="2"/>
      <c r="F36">
        <v>1001</v>
      </c>
      <c r="G36" t="s">
        <v>38</v>
      </c>
      <c r="H36" t="s">
        <v>37</v>
      </c>
      <c r="I36" t="s">
        <v>16</v>
      </c>
      <c r="J36" t="s">
        <v>17</v>
      </c>
      <c r="K36" t="s">
        <v>18</v>
      </c>
      <c r="L36" t="s">
        <v>26</v>
      </c>
    </row>
    <row r="37" spans="1:14" x14ac:dyDescent="0.25">
      <c r="A37" s="3" t="s">
        <v>92</v>
      </c>
      <c r="B37" s="3"/>
      <c r="C37" s="3"/>
      <c r="F37">
        <v>1002</v>
      </c>
      <c r="G37" t="s">
        <v>39</v>
      </c>
      <c r="H37" t="s">
        <v>37</v>
      </c>
      <c r="I37" t="s">
        <v>29</v>
      </c>
      <c r="J37" t="s">
        <v>31</v>
      </c>
      <c r="K37" t="s">
        <v>19</v>
      </c>
      <c r="L37" t="s">
        <v>20</v>
      </c>
    </row>
    <row r="38" spans="1:14" x14ac:dyDescent="0.25">
      <c r="B38" s="2" t="s">
        <v>111</v>
      </c>
      <c r="C38" s="2" t="s">
        <v>112</v>
      </c>
      <c r="F38">
        <v>1000</v>
      </c>
      <c r="G38" t="s">
        <v>40</v>
      </c>
      <c r="H38" t="s">
        <v>41</v>
      </c>
      <c r="I38" t="s">
        <v>16</v>
      </c>
      <c r="J38" t="s">
        <v>17</v>
      </c>
      <c r="K38" t="s">
        <v>18</v>
      </c>
      <c r="L38" t="s">
        <v>19</v>
      </c>
      <c r="M38" t="s">
        <v>26</v>
      </c>
    </row>
    <row r="39" spans="1:14" x14ac:dyDescent="0.25">
      <c r="A39" t="s">
        <v>94</v>
      </c>
      <c r="B39" t="s">
        <v>93</v>
      </c>
      <c r="C39" t="s">
        <v>79</v>
      </c>
    </row>
    <row r="40" spans="1:14" x14ac:dyDescent="0.25">
      <c r="A40" t="s">
        <v>88</v>
      </c>
      <c r="B40">
        <v>7</v>
      </c>
      <c r="C40">
        <f>G4+G6+G8+G11+G13+G15+G14</f>
        <v>29500</v>
      </c>
    </row>
    <row r="41" spans="1:14" x14ac:dyDescent="0.25">
      <c r="A41" t="s">
        <v>89</v>
      </c>
      <c r="B41">
        <v>3</v>
      </c>
      <c r="C41">
        <f>G5+G7+G9</f>
        <v>16000</v>
      </c>
    </row>
    <row r="42" spans="1:14" x14ac:dyDescent="0.25">
      <c r="A42" t="s">
        <v>90</v>
      </c>
      <c r="B42">
        <v>1</v>
      </c>
      <c r="C42">
        <f>G10</f>
        <v>5000</v>
      </c>
    </row>
    <row r="43" spans="1:14" x14ac:dyDescent="0.25">
      <c r="A43" t="s">
        <v>95</v>
      </c>
      <c r="B43">
        <v>1</v>
      </c>
      <c r="C43">
        <f>G12</f>
        <v>8000</v>
      </c>
    </row>
  </sheetData>
  <mergeCells count="10">
    <mergeCell ref="A37:C37"/>
    <mergeCell ref="F34:N34"/>
    <mergeCell ref="A1:G1"/>
    <mergeCell ref="A2:G2"/>
    <mergeCell ref="H25:L25"/>
    <mergeCell ref="D17:G17"/>
    <mergeCell ref="D18:G18"/>
    <mergeCell ref="D19:G19"/>
    <mergeCell ref="D21:G21"/>
    <mergeCell ref="A23:F23"/>
  </mergeCells>
  <pageMargins left="0.7" right="0.7" top="0.75" bottom="0.75" header="0.3" footer="0.3"/>
  <pageSetup paperSiz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</vt:lpstr>
      <vt:lpstr>Lecturer</vt:lpstr>
      <vt:lpstr>Course</vt:lpstr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2019-07-10T05:43:16Z</dcterms:created>
  <dcterms:modified xsi:type="dcterms:W3CDTF">2019-08-12T19:59:45Z</dcterms:modified>
</cp:coreProperties>
</file>