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DFDA95BD-9BAE-404C-B95F-79A96FAB3213}" xr6:coauthVersionLast="46" xr6:coauthVersionMax="46" xr10:uidLastSave="{00000000-0000-0000-0000-000000000000}"/>
  <bookViews>
    <workbookView xWindow="0" yWindow="0" windowWidth="24000" windowHeight="12900" xr2:uid="{9B84280D-F285-4B95-A9D3-895EB76DD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  <c r="O30" i="1" s="1"/>
  <c r="N20" i="1"/>
  <c r="O20" i="1" s="1"/>
  <c r="N10" i="1"/>
  <c r="O10" i="1" s="1"/>
  <c r="N27" i="1"/>
  <c r="O27" i="1" s="1"/>
  <c r="N19" i="1"/>
  <c r="O19" i="1" s="1"/>
  <c r="N8" i="1"/>
  <c r="O8" i="1" s="1"/>
  <c r="N28" i="1"/>
  <c r="O28" i="1" s="1"/>
  <c r="N3" i="1"/>
  <c r="O3" i="1" s="1"/>
  <c r="N18" i="1"/>
  <c r="O18" i="1" s="1"/>
  <c r="N25" i="1"/>
  <c r="O25" i="1" s="1"/>
  <c r="N13" i="1"/>
  <c r="O13" i="1" s="1"/>
  <c r="N17" i="1"/>
  <c r="O17" i="1" s="1"/>
  <c r="N34" i="1"/>
  <c r="O34" i="1" s="1"/>
  <c r="N6" i="1"/>
  <c r="O6" i="1" s="1"/>
  <c r="N21" i="1"/>
  <c r="O21" i="1" s="1"/>
  <c r="N31" i="1"/>
  <c r="O31" i="1" s="1"/>
  <c r="N5" i="1"/>
  <c r="O5" i="1" s="1"/>
  <c r="N32" i="1"/>
  <c r="O32" i="1" s="1"/>
  <c r="N22" i="1"/>
  <c r="O22" i="1" s="1"/>
  <c r="N23" i="1"/>
  <c r="O23" i="1" s="1"/>
  <c r="N16" i="1"/>
  <c r="O16" i="1" s="1"/>
  <c r="N33" i="1"/>
  <c r="O33" i="1" s="1"/>
  <c r="N7" i="1"/>
  <c r="O7" i="1" s="1"/>
  <c r="N15" i="1"/>
  <c r="O15" i="1" s="1"/>
  <c r="N29" i="1"/>
  <c r="O29" i="1" s="1"/>
  <c r="N14" i="1"/>
  <c r="O14" i="1" s="1"/>
  <c r="N12" i="1"/>
  <c r="O12" i="1" s="1"/>
  <c r="N9" i="1"/>
  <c r="O9" i="1" s="1"/>
  <c r="N4" i="1"/>
  <c r="O4" i="1" s="1"/>
  <c r="N2" i="1"/>
  <c r="O2" i="1" s="1"/>
  <c r="N35" i="1"/>
  <c r="O35" i="1" s="1"/>
  <c r="N26" i="1"/>
  <c r="O26" i="1" s="1"/>
  <c r="N37" i="1"/>
  <c r="O37" i="1" s="1"/>
  <c r="N24" i="1"/>
  <c r="O24" i="1" s="1"/>
  <c r="N11" i="1"/>
  <c r="O11" i="1" s="1"/>
  <c r="N36" i="1"/>
  <c r="O36" i="1" s="1"/>
  <c r="I30" i="1"/>
  <c r="J30" i="1" s="1"/>
  <c r="I20" i="1"/>
  <c r="I10" i="1"/>
  <c r="J10" i="1" s="1"/>
  <c r="I27" i="1"/>
  <c r="J27" i="1" s="1"/>
  <c r="I19" i="1"/>
  <c r="I8" i="1"/>
  <c r="J8" i="1" s="1"/>
  <c r="I28" i="1"/>
  <c r="J28" i="1" s="1"/>
  <c r="I3" i="1"/>
  <c r="J3" i="1" s="1"/>
  <c r="I18" i="1"/>
  <c r="I25" i="1"/>
  <c r="J25" i="1" s="1"/>
  <c r="I13" i="1"/>
  <c r="J13" i="1" s="1"/>
  <c r="I17" i="1"/>
  <c r="I34" i="1"/>
  <c r="J34" i="1" s="1"/>
  <c r="I6" i="1"/>
  <c r="J6" i="1" s="1"/>
  <c r="I21" i="1"/>
  <c r="J21" i="1" s="1"/>
  <c r="I31" i="1"/>
  <c r="J31" i="1" s="1"/>
  <c r="I5" i="1"/>
  <c r="J5" i="1" s="1"/>
  <c r="I32" i="1"/>
  <c r="J32" i="1" s="1"/>
  <c r="I22" i="1"/>
  <c r="J22" i="1" s="1"/>
  <c r="I23" i="1"/>
  <c r="J23" i="1" s="1"/>
  <c r="I16" i="1"/>
  <c r="J16" i="1" s="1"/>
  <c r="I33" i="1"/>
  <c r="J33" i="1" s="1"/>
  <c r="I7" i="1"/>
  <c r="J7" i="1" s="1"/>
  <c r="I15" i="1"/>
  <c r="I29" i="1"/>
  <c r="J29" i="1" s="1"/>
  <c r="I14" i="1"/>
  <c r="I12" i="1"/>
  <c r="J12" i="1" s="1"/>
  <c r="I9" i="1"/>
  <c r="J9" i="1" s="1"/>
  <c r="I4" i="1"/>
  <c r="J4" i="1" s="1"/>
  <c r="I2" i="1"/>
  <c r="J2" i="1" s="1"/>
  <c r="I35" i="1"/>
  <c r="J35" i="1" s="1"/>
  <c r="I26" i="1"/>
  <c r="J26" i="1" s="1"/>
  <c r="I37" i="1"/>
  <c r="J37" i="1" s="1"/>
  <c r="I24" i="1"/>
  <c r="J24" i="1" s="1"/>
  <c r="I11" i="1"/>
  <c r="J11" i="1" s="1"/>
  <c r="I36" i="1"/>
  <c r="J36" i="1" s="1"/>
  <c r="E30" i="1" l="1"/>
  <c r="F30" i="1" s="1"/>
  <c r="E20" i="1"/>
  <c r="F20" i="1" s="1"/>
  <c r="E10" i="1"/>
  <c r="F10" i="1" s="1"/>
  <c r="E27" i="1"/>
  <c r="F27" i="1" s="1"/>
  <c r="E19" i="1"/>
  <c r="F19" i="1" s="1"/>
  <c r="E8" i="1"/>
  <c r="F8" i="1" s="1"/>
  <c r="E28" i="1"/>
  <c r="F28" i="1" s="1"/>
  <c r="E3" i="1"/>
  <c r="F3" i="1" s="1"/>
  <c r="E18" i="1"/>
  <c r="F18" i="1" s="1"/>
  <c r="E25" i="1"/>
  <c r="F25" i="1" s="1"/>
  <c r="E13" i="1"/>
  <c r="F13" i="1" s="1"/>
  <c r="E17" i="1"/>
  <c r="F17" i="1" s="1"/>
  <c r="E34" i="1"/>
  <c r="F34" i="1" s="1"/>
  <c r="E6" i="1"/>
  <c r="F6" i="1" s="1"/>
  <c r="E21" i="1"/>
  <c r="F21" i="1" s="1"/>
  <c r="E31" i="1"/>
  <c r="F31" i="1" s="1"/>
  <c r="E5" i="1"/>
  <c r="F5" i="1" s="1"/>
  <c r="E32" i="1"/>
  <c r="F32" i="1" s="1"/>
  <c r="E22" i="1"/>
  <c r="F22" i="1" s="1"/>
  <c r="E23" i="1"/>
  <c r="F23" i="1" s="1"/>
  <c r="E16" i="1"/>
  <c r="F16" i="1" s="1"/>
  <c r="E33" i="1"/>
  <c r="F33" i="1" s="1"/>
  <c r="E7" i="1"/>
  <c r="F7" i="1" s="1"/>
  <c r="E15" i="1"/>
  <c r="F15" i="1" s="1"/>
  <c r="E29" i="1"/>
  <c r="F29" i="1" s="1"/>
  <c r="E14" i="1"/>
  <c r="F14" i="1" s="1"/>
  <c r="E12" i="1"/>
  <c r="F12" i="1" s="1"/>
  <c r="E9" i="1"/>
  <c r="F9" i="1" s="1"/>
  <c r="E4" i="1"/>
  <c r="F4" i="1" s="1"/>
  <c r="E2" i="1"/>
  <c r="F2" i="1" s="1"/>
  <c r="E35" i="1"/>
  <c r="F35" i="1" s="1"/>
  <c r="E26" i="1"/>
  <c r="F26" i="1" s="1"/>
  <c r="E37" i="1"/>
  <c r="F37" i="1" s="1"/>
  <c r="E24" i="1"/>
  <c r="F24" i="1" s="1"/>
  <c r="E11" i="1"/>
  <c r="F11" i="1" s="1"/>
  <c r="E36" i="1"/>
  <c r="F36" i="1" s="1"/>
</calcChain>
</file>

<file path=xl/sharedStrings.xml><?xml version="1.0" encoding="utf-8"?>
<sst xmlns="http://schemas.openxmlformats.org/spreadsheetml/2006/main" count="87" uniqueCount="52">
  <si>
    <t>County</t>
  </si>
  <si>
    <t>DrugArst14</t>
  </si>
  <si>
    <t>DrugArst17</t>
  </si>
  <si>
    <t>Clatsop</t>
  </si>
  <si>
    <t>Columbia</t>
  </si>
  <si>
    <t>Baker</t>
  </si>
  <si>
    <t>Benton</t>
  </si>
  <si>
    <t>Clackamas</t>
  </si>
  <si>
    <t>Coos</t>
  </si>
  <si>
    <t>Crook</t>
  </si>
  <si>
    <t>Curry</t>
  </si>
  <si>
    <t>Deschutes</t>
  </si>
  <si>
    <t>Douglas</t>
  </si>
  <si>
    <t>Gilliam</t>
  </si>
  <si>
    <t>Grant</t>
  </si>
  <si>
    <t>Harney</t>
  </si>
  <si>
    <t>Hood River</t>
  </si>
  <si>
    <t>Jackson</t>
  </si>
  <si>
    <t>Jefferson</t>
  </si>
  <si>
    <t>Josephine</t>
  </si>
  <si>
    <t>Klamath</t>
  </si>
  <si>
    <t>Lake</t>
  </si>
  <si>
    <t>Lane</t>
  </si>
  <si>
    <t>Lincoln</t>
  </si>
  <si>
    <t>Linn</t>
  </si>
  <si>
    <t>Malheur</t>
  </si>
  <si>
    <t>Marion</t>
  </si>
  <si>
    <t>Morrow</t>
  </si>
  <si>
    <t>Multonomah</t>
  </si>
  <si>
    <t>Polk</t>
  </si>
  <si>
    <t>Sherman</t>
  </si>
  <si>
    <t>Tillamook</t>
  </si>
  <si>
    <t>Umatilla</t>
  </si>
  <si>
    <t>Union</t>
  </si>
  <si>
    <t>Wallowa</t>
  </si>
  <si>
    <t>Wasco</t>
  </si>
  <si>
    <t>Washington</t>
  </si>
  <si>
    <t>Wheeler</t>
  </si>
  <si>
    <t>Yamhill</t>
  </si>
  <si>
    <t>NumDAChg</t>
  </si>
  <si>
    <t>PctDAChg</t>
  </si>
  <si>
    <t>DrDths0812</t>
  </si>
  <si>
    <t>DrDths1317</t>
  </si>
  <si>
    <t>TotPopUn18</t>
  </si>
  <si>
    <t>TotPop14</t>
  </si>
  <si>
    <t>PctUn18</t>
  </si>
  <si>
    <t>JuvArr14</t>
  </si>
  <si>
    <t>NumDDChg</t>
  </si>
  <si>
    <t>PctDDChg</t>
  </si>
  <si>
    <t>JuvCrmRt</t>
  </si>
  <si>
    <t>State</t>
  </si>
  <si>
    <t xml:space="preserve">Oregon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</si>
</sst>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49C1-A98C-4D46-99BC-2287BC318FF2}">
  <dimension ref="A1:O37"/>
  <sheetViews>
    <sheetView tabSelected="1" workbookViewId="0">
      <selection activeCell="Q11" sqref="Q11"/>
    </sheetView>
  </sheetViews>
  <sheetFormatPr defaultRowHeight="15" x14ac:dyDescent="0.25"/>
  <sheetData>
    <row r="1" spans="1:15" x14ac:dyDescent="0.25">
      <c r="A1" s="1" t="s">
        <v>50</v>
      </c>
      <c r="B1" s="1" t="s">
        <v>0</v>
      </c>
      <c r="C1" s="1" t="s">
        <v>1</v>
      </c>
      <c r="D1" s="1" t="s">
        <v>2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47</v>
      </c>
      <c r="J1" s="1" t="s">
        <v>48</v>
      </c>
      <c r="K1" s="1" t="s">
        <v>44</v>
      </c>
      <c r="L1" s="1" t="s">
        <v>45</v>
      </c>
      <c r="M1" s="1" t="s">
        <v>46</v>
      </c>
      <c r="N1" s="1" t="s">
        <v>43</v>
      </c>
      <c r="O1" s="1" t="s">
        <v>49</v>
      </c>
    </row>
    <row r="2" spans="1:15" x14ac:dyDescent="0.25">
      <c r="A2" t="s">
        <v>51</v>
      </c>
      <c r="B2" t="s">
        <v>9</v>
      </c>
      <c r="C2">
        <v>42</v>
      </c>
      <c r="D2">
        <v>49</v>
      </c>
      <c r="E2">
        <f t="shared" ref="E2:E37" si="0">SUM(D2-C2)</f>
        <v>7</v>
      </c>
      <c r="F2">
        <f t="shared" ref="F2:F37" si="1">SUM(E2/C2*100)</f>
        <v>16.666666666666664</v>
      </c>
      <c r="G2">
        <v>6</v>
      </c>
      <c r="H2">
        <v>14</v>
      </c>
      <c r="I2">
        <f t="shared" ref="I2:I37" si="2">SUM(H2-G2)</f>
        <v>8</v>
      </c>
      <c r="J2">
        <f t="shared" ref="J2:J13" si="3">SUM(I2/G2*100)</f>
        <v>133.33333333333331</v>
      </c>
      <c r="K2" s="2">
        <v>20998</v>
      </c>
      <c r="L2" s="3">
        <v>0.19500000000000001</v>
      </c>
      <c r="M2">
        <v>134</v>
      </c>
      <c r="N2">
        <f t="shared" ref="N2:N37" si="4">SUM(K2*L2)</f>
        <v>4094.61</v>
      </c>
      <c r="O2">
        <f t="shared" ref="O2:O37" si="5">SUM(M2/N2*1000)</f>
        <v>32.725949479926051</v>
      </c>
    </row>
    <row r="3" spans="1:15" x14ac:dyDescent="0.25">
      <c r="A3" t="s">
        <v>51</v>
      </c>
      <c r="B3" t="s">
        <v>31</v>
      </c>
      <c r="C3">
        <v>49</v>
      </c>
      <c r="D3">
        <v>76</v>
      </c>
      <c r="E3">
        <f t="shared" si="0"/>
        <v>27</v>
      </c>
      <c r="F3">
        <f t="shared" si="1"/>
        <v>55.102040816326522</v>
      </c>
      <c r="G3">
        <v>13</v>
      </c>
      <c r="H3">
        <v>21</v>
      </c>
      <c r="I3">
        <f t="shared" si="2"/>
        <v>8</v>
      </c>
      <c r="J3">
        <f t="shared" si="3"/>
        <v>61.53846153846154</v>
      </c>
      <c r="K3" s="2">
        <v>25342</v>
      </c>
      <c r="L3" s="3">
        <v>0.192</v>
      </c>
      <c r="M3">
        <v>130</v>
      </c>
      <c r="N3">
        <f t="shared" si="4"/>
        <v>4865.6639999999998</v>
      </c>
      <c r="O3">
        <f t="shared" si="5"/>
        <v>26.717833372793518</v>
      </c>
    </row>
    <row r="4" spans="1:15" x14ac:dyDescent="0.25">
      <c r="A4" t="s">
        <v>51</v>
      </c>
      <c r="B4" t="s">
        <v>10</v>
      </c>
      <c r="C4">
        <v>93</v>
      </c>
      <c r="D4">
        <v>34</v>
      </c>
      <c r="E4">
        <f t="shared" si="0"/>
        <v>-59</v>
      </c>
      <c r="F4">
        <f t="shared" si="1"/>
        <v>-63.44086021505376</v>
      </c>
      <c r="G4">
        <v>11</v>
      </c>
      <c r="H4">
        <v>16</v>
      </c>
      <c r="I4">
        <f t="shared" si="2"/>
        <v>5</v>
      </c>
      <c r="J4">
        <f t="shared" si="3"/>
        <v>45.454545454545453</v>
      </c>
      <c r="K4" s="2">
        <v>22335</v>
      </c>
      <c r="L4" s="3">
        <v>0.157</v>
      </c>
      <c r="M4">
        <v>91</v>
      </c>
      <c r="N4">
        <f t="shared" si="4"/>
        <v>3506.5949999999998</v>
      </c>
      <c r="O4">
        <f t="shared" si="5"/>
        <v>25.951100711659031</v>
      </c>
    </row>
    <row r="5" spans="1:15" x14ac:dyDescent="0.25">
      <c r="A5" t="s">
        <v>51</v>
      </c>
      <c r="B5" t="s">
        <v>22</v>
      </c>
      <c r="C5">
        <v>884</v>
      </c>
      <c r="D5">
        <v>849</v>
      </c>
      <c r="E5">
        <f t="shared" si="0"/>
        <v>-35</v>
      </c>
      <c r="F5">
        <f t="shared" si="1"/>
        <v>-3.9592760180995472</v>
      </c>
      <c r="G5">
        <v>218</v>
      </c>
      <c r="H5">
        <v>275</v>
      </c>
      <c r="I5">
        <f t="shared" si="2"/>
        <v>57</v>
      </c>
      <c r="J5">
        <f t="shared" si="3"/>
        <v>26.146788990825687</v>
      </c>
      <c r="K5" s="2">
        <v>358337</v>
      </c>
      <c r="L5" s="3">
        <v>0.19</v>
      </c>
      <c r="M5">
        <v>1111</v>
      </c>
      <c r="N5">
        <f t="shared" si="4"/>
        <v>68084.03</v>
      </c>
      <c r="O5">
        <f t="shared" si="5"/>
        <v>16.318070478495471</v>
      </c>
    </row>
    <row r="6" spans="1:15" x14ac:dyDescent="0.25">
      <c r="A6" t="s">
        <v>51</v>
      </c>
      <c r="B6" t="s">
        <v>25</v>
      </c>
      <c r="C6">
        <v>67</v>
      </c>
      <c r="D6">
        <v>43</v>
      </c>
      <c r="E6">
        <f t="shared" si="0"/>
        <v>-24</v>
      </c>
      <c r="F6">
        <f t="shared" si="1"/>
        <v>-35.820895522388057</v>
      </c>
      <c r="G6">
        <v>11</v>
      </c>
      <c r="H6">
        <v>13</v>
      </c>
      <c r="I6">
        <f t="shared" si="2"/>
        <v>2</v>
      </c>
      <c r="J6">
        <f t="shared" si="3"/>
        <v>18.181818181818183</v>
      </c>
      <c r="K6" s="2">
        <v>30359</v>
      </c>
      <c r="L6" s="3">
        <v>0.252</v>
      </c>
      <c r="M6">
        <v>199</v>
      </c>
      <c r="N6">
        <f t="shared" si="4"/>
        <v>7650.4679999999998</v>
      </c>
      <c r="O6">
        <f t="shared" si="5"/>
        <v>26.01148060484666</v>
      </c>
    </row>
    <row r="7" spans="1:15" x14ac:dyDescent="0.25">
      <c r="A7" t="s">
        <v>51</v>
      </c>
      <c r="B7" t="s">
        <v>16</v>
      </c>
      <c r="C7">
        <v>59</v>
      </c>
      <c r="D7">
        <v>83</v>
      </c>
      <c r="E7">
        <f t="shared" si="0"/>
        <v>24</v>
      </c>
      <c r="F7">
        <f t="shared" si="1"/>
        <v>40.677966101694921</v>
      </c>
      <c r="G7">
        <v>6</v>
      </c>
      <c r="H7">
        <v>7</v>
      </c>
      <c r="I7">
        <f t="shared" si="2"/>
        <v>1</v>
      </c>
      <c r="J7">
        <f t="shared" si="3"/>
        <v>16.666666666666664</v>
      </c>
      <c r="K7" s="2">
        <v>22885</v>
      </c>
      <c r="L7" s="3">
        <v>0.251</v>
      </c>
      <c r="M7">
        <v>148</v>
      </c>
      <c r="N7">
        <f t="shared" si="4"/>
        <v>5744.1350000000002</v>
      </c>
      <c r="O7">
        <f t="shared" si="5"/>
        <v>25.76541115415985</v>
      </c>
    </row>
    <row r="8" spans="1:15" x14ac:dyDescent="0.25">
      <c r="A8" t="s">
        <v>51</v>
      </c>
      <c r="B8" t="s">
        <v>33</v>
      </c>
      <c r="C8">
        <v>58</v>
      </c>
      <c r="D8">
        <v>37</v>
      </c>
      <c r="E8">
        <f t="shared" si="0"/>
        <v>-21</v>
      </c>
      <c r="F8">
        <f t="shared" si="1"/>
        <v>-36.206896551724135</v>
      </c>
      <c r="G8">
        <v>13</v>
      </c>
      <c r="H8">
        <v>15</v>
      </c>
      <c r="I8">
        <f t="shared" si="2"/>
        <v>2</v>
      </c>
      <c r="J8">
        <f t="shared" si="3"/>
        <v>15.384615384615385</v>
      </c>
      <c r="K8" s="2">
        <v>25691</v>
      </c>
      <c r="L8" s="3">
        <v>0.22</v>
      </c>
      <c r="M8">
        <v>80</v>
      </c>
      <c r="N8">
        <f t="shared" si="4"/>
        <v>5652.02</v>
      </c>
      <c r="O8">
        <f t="shared" si="5"/>
        <v>14.154231584460069</v>
      </c>
    </row>
    <row r="9" spans="1:15" x14ac:dyDescent="0.25">
      <c r="A9" t="s">
        <v>51</v>
      </c>
      <c r="B9" t="s">
        <v>11</v>
      </c>
      <c r="C9">
        <v>438</v>
      </c>
      <c r="D9">
        <v>399</v>
      </c>
      <c r="E9">
        <f t="shared" si="0"/>
        <v>-39</v>
      </c>
      <c r="F9">
        <f t="shared" si="1"/>
        <v>-8.9041095890410951</v>
      </c>
      <c r="G9">
        <v>63</v>
      </c>
      <c r="H9">
        <v>70</v>
      </c>
      <c r="I9">
        <f t="shared" si="2"/>
        <v>7</v>
      </c>
      <c r="J9">
        <f t="shared" si="3"/>
        <v>11.111111111111111</v>
      </c>
      <c r="K9" s="2">
        <v>170388</v>
      </c>
      <c r="L9" s="3">
        <v>0.218</v>
      </c>
      <c r="M9">
        <v>803</v>
      </c>
      <c r="N9">
        <f t="shared" si="4"/>
        <v>37144.584000000003</v>
      </c>
      <c r="O9">
        <f t="shared" si="5"/>
        <v>21.618225688030318</v>
      </c>
    </row>
    <row r="10" spans="1:15" x14ac:dyDescent="0.25">
      <c r="A10" t="s">
        <v>51</v>
      </c>
      <c r="B10" t="s">
        <v>36</v>
      </c>
      <c r="C10">
        <v>639</v>
      </c>
      <c r="D10">
        <v>692</v>
      </c>
      <c r="E10">
        <f t="shared" si="0"/>
        <v>53</v>
      </c>
      <c r="F10">
        <f t="shared" si="1"/>
        <v>8.2942097026604067</v>
      </c>
      <c r="G10">
        <v>151</v>
      </c>
      <c r="H10">
        <v>164</v>
      </c>
      <c r="I10">
        <f t="shared" si="2"/>
        <v>13</v>
      </c>
      <c r="J10">
        <f t="shared" si="3"/>
        <v>8.6092715231788084</v>
      </c>
      <c r="K10" s="2">
        <v>562998</v>
      </c>
      <c r="L10" s="3">
        <v>0.26400000000000001</v>
      </c>
      <c r="M10">
        <v>1602</v>
      </c>
      <c r="N10">
        <f t="shared" si="4"/>
        <v>148631.47200000001</v>
      </c>
      <c r="O10">
        <f t="shared" si="5"/>
        <v>10.778336367414836</v>
      </c>
    </row>
    <row r="11" spans="1:15" x14ac:dyDescent="0.25">
      <c r="A11" t="s">
        <v>51</v>
      </c>
      <c r="B11" t="s">
        <v>6</v>
      </c>
      <c r="C11">
        <v>169</v>
      </c>
      <c r="D11">
        <v>102</v>
      </c>
      <c r="E11">
        <f t="shared" si="0"/>
        <v>-67</v>
      </c>
      <c r="F11">
        <f t="shared" si="1"/>
        <v>-39.644970414201183</v>
      </c>
      <c r="G11">
        <v>25</v>
      </c>
      <c r="H11">
        <v>27</v>
      </c>
      <c r="I11">
        <f t="shared" si="2"/>
        <v>2</v>
      </c>
      <c r="J11">
        <f t="shared" si="3"/>
        <v>8</v>
      </c>
      <c r="K11" s="2">
        <v>86316</v>
      </c>
      <c r="L11" s="3">
        <v>0.17</v>
      </c>
      <c r="M11">
        <v>165</v>
      </c>
      <c r="N11">
        <f t="shared" si="4"/>
        <v>14673.720000000001</v>
      </c>
      <c r="O11">
        <f t="shared" si="5"/>
        <v>11.244592373304108</v>
      </c>
    </row>
    <row r="12" spans="1:15" x14ac:dyDescent="0.25">
      <c r="A12" t="s">
        <v>51</v>
      </c>
      <c r="B12" t="s">
        <v>12</v>
      </c>
      <c r="C12">
        <v>691</v>
      </c>
      <c r="D12">
        <v>391</v>
      </c>
      <c r="E12">
        <f t="shared" si="0"/>
        <v>-300</v>
      </c>
      <c r="F12">
        <f t="shared" si="1"/>
        <v>-43.415340086830682</v>
      </c>
      <c r="G12">
        <v>49</v>
      </c>
      <c r="H12">
        <v>50</v>
      </c>
      <c r="I12">
        <f t="shared" si="2"/>
        <v>1</v>
      </c>
      <c r="J12">
        <f t="shared" si="3"/>
        <v>2.0408163265306123</v>
      </c>
      <c r="K12" s="2">
        <v>106972</v>
      </c>
      <c r="L12" s="3">
        <v>0.19500000000000001</v>
      </c>
      <c r="M12">
        <v>375</v>
      </c>
      <c r="N12">
        <f t="shared" si="4"/>
        <v>20859.54</v>
      </c>
      <c r="O12">
        <f t="shared" si="5"/>
        <v>17.977385886745346</v>
      </c>
    </row>
    <row r="13" spans="1:15" x14ac:dyDescent="0.25">
      <c r="A13" t="s">
        <v>51</v>
      </c>
      <c r="B13" t="s">
        <v>28</v>
      </c>
      <c r="C13">
        <v>1909</v>
      </c>
      <c r="D13">
        <v>1245</v>
      </c>
      <c r="E13">
        <f t="shared" si="0"/>
        <v>-664</v>
      </c>
      <c r="F13">
        <f t="shared" si="1"/>
        <v>-34.782608695652172</v>
      </c>
      <c r="G13">
        <v>567</v>
      </c>
      <c r="H13">
        <v>569</v>
      </c>
      <c r="I13">
        <f t="shared" si="2"/>
        <v>2</v>
      </c>
      <c r="J13">
        <f t="shared" si="3"/>
        <v>0.35273368606701938</v>
      </c>
      <c r="K13" s="2">
        <v>776712</v>
      </c>
      <c r="L13" s="3">
        <v>0.19900000000000001</v>
      </c>
      <c r="M13">
        <v>1764</v>
      </c>
      <c r="N13">
        <f t="shared" si="4"/>
        <v>154565.68799999999</v>
      </c>
      <c r="O13">
        <f t="shared" si="5"/>
        <v>11.412623479539651</v>
      </c>
    </row>
    <row r="14" spans="1:15" x14ac:dyDescent="0.25">
      <c r="A14" t="s">
        <v>51</v>
      </c>
      <c r="B14" t="s">
        <v>13</v>
      </c>
      <c r="C14">
        <v>20</v>
      </c>
      <c r="D14">
        <v>6</v>
      </c>
      <c r="E14">
        <f t="shared" si="0"/>
        <v>-14</v>
      </c>
      <c r="F14">
        <f t="shared" si="1"/>
        <v>-70</v>
      </c>
      <c r="G14">
        <v>0</v>
      </c>
      <c r="H14">
        <v>0</v>
      </c>
      <c r="I14">
        <f t="shared" si="2"/>
        <v>0</v>
      </c>
      <c r="J14">
        <v>0</v>
      </c>
      <c r="K14" s="2">
        <v>1932</v>
      </c>
      <c r="L14" s="3">
        <v>0.189</v>
      </c>
      <c r="M14">
        <v>7</v>
      </c>
      <c r="N14">
        <f t="shared" si="4"/>
        <v>365.14800000000002</v>
      </c>
      <c r="O14">
        <f t="shared" si="5"/>
        <v>19.170309025381489</v>
      </c>
    </row>
    <row r="15" spans="1:15" x14ac:dyDescent="0.25">
      <c r="A15" t="s">
        <v>51</v>
      </c>
      <c r="B15" t="s">
        <v>15</v>
      </c>
      <c r="C15">
        <v>30</v>
      </c>
      <c r="D15">
        <v>23</v>
      </c>
      <c r="E15">
        <f t="shared" si="0"/>
        <v>-7</v>
      </c>
      <c r="F15">
        <f t="shared" si="1"/>
        <v>-23.333333333333332</v>
      </c>
      <c r="G15">
        <v>0</v>
      </c>
      <c r="H15">
        <v>0</v>
      </c>
      <c r="I15">
        <f t="shared" si="2"/>
        <v>0</v>
      </c>
      <c r="J15">
        <v>0</v>
      </c>
      <c r="K15" s="2">
        <v>7126</v>
      </c>
      <c r="L15" s="3">
        <v>0.20499999999999999</v>
      </c>
      <c r="M15">
        <v>23</v>
      </c>
      <c r="N15">
        <f t="shared" si="4"/>
        <v>1460.83</v>
      </c>
      <c r="O15">
        <f t="shared" si="5"/>
        <v>15.744474031885984</v>
      </c>
    </row>
    <row r="16" spans="1:15" x14ac:dyDescent="0.25">
      <c r="A16" t="s">
        <v>51</v>
      </c>
      <c r="B16" t="s">
        <v>18</v>
      </c>
      <c r="C16">
        <v>58</v>
      </c>
      <c r="D16">
        <v>63</v>
      </c>
      <c r="E16">
        <f t="shared" si="0"/>
        <v>5</v>
      </c>
      <c r="F16">
        <f t="shared" si="1"/>
        <v>8.6206896551724146</v>
      </c>
      <c r="G16">
        <v>7</v>
      </c>
      <c r="H16">
        <v>7</v>
      </c>
      <c r="I16">
        <f t="shared" si="2"/>
        <v>0</v>
      </c>
      <c r="J16">
        <f>SUM(I16/G16*100)</f>
        <v>0</v>
      </c>
      <c r="K16" s="2">
        <v>22192</v>
      </c>
      <c r="L16" s="3">
        <v>0.251</v>
      </c>
      <c r="M16">
        <v>138</v>
      </c>
      <c r="N16">
        <f t="shared" si="4"/>
        <v>5570.192</v>
      </c>
      <c r="O16">
        <f t="shared" si="5"/>
        <v>24.774729488678307</v>
      </c>
    </row>
    <row r="17" spans="1:15" x14ac:dyDescent="0.25">
      <c r="A17" t="s">
        <v>51</v>
      </c>
      <c r="B17" t="s">
        <v>27</v>
      </c>
      <c r="C17">
        <v>9</v>
      </c>
      <c r="D17">
        <v>11</v>
      </c>
      <c r="E17">
        <f t="shared" si="0"/>
        <v>2</v>
      </c>
      <c r="F17">
        <f t="shared" si="1"/>
        <v>22.222222222222221</v>
      </c>
      <c r="G17">
        <v>0</v>
      </c>
      <c r="H17">
        <v>0</v>
      </c>
      <c r="I17">
        <f t="shared" si="2"/>
        <v>0</v>
      </c>
      <c r="J17">
        <v>0</v>
      </c>
      <c r="K17" s="2">
        <v>11187</v>
      </c>
      <c r="L17" s="3">
        <v>0.28000000000000003</v>
      </c>
      <c r="M17">
        <v>45</v>
      </c>
      <c r="N17">
        <f t="shared" si="4"/>
        <v>3132.36</v>
      </c>
      <c r="O17">
        <f t="shared" si="5"/>
        <v>14.366164808642685</v>
      </c>
    </row>
    <row r="18" spans="1:15" x14ac:dyDescent="0.25">
      <c r="A18" t="s">
        <v>51</v>
      </c>
      <c r="B18" t="s">
        <v>30</v>
      </c>
      <c r="C18">
        <v>6</v>
      </c>
      <c r="D18">
        <v>2</v>
      </c>
      <c r="E18">
        <f t="shared" si="0"/>
        <v>-4</v>
      </c>
      <c r="F18">
        <f t="shared" si="1"/>
        <v>-66.666666666666657</v>
      </c>
      <c r="G18">
        <v>0</v>
      </c>
      <c r="H18">
        <v>0</v>
      </c>
      <c r="I18">
        <f t="shared" si="2"/>
        <v>0</v>
      </c>
      <c r="J18">
        <v>0</v>
      </c>
      <c r="K18" s="2">
        <v>1710</v>
      </c>
      <c r="L18" s="3">
        <v>0.19</v>
      </c>
      <c r="M18">
        <v>2</v>
      </c>
      <c r="N18">
        <f t="shared" si="4"/>
        <v>324.89999999999998</v>
      </c>
      <c r="O18">
        <f t="shared" si="5"/>
        <v>6.1557402277623883</v>
      </c>
    </row>
    <row r="19" spans="1:15" x14ac:dyDescent="0.25">
      <c r="A19" t="s">
        <v>51</v>
      </c>
      <c r="B19" t="s">
        <v>34</v>
      </c>
      <c r="C19">
        <v>4</v>
      </c>
      <c r="D19">
        <v>1</v>
      </c>
      <c r="E19">
        <f t="shared" si="0"/>
        <v>-3</v>
      </c>
      <c r="F19">
        <f t="shared" si="1"/>
        <v>-75</v>
      </c>
      <c r="G19">
        <v>0</v>
      </c>
      <c r="H19">
        <v>0</v>
      </c>
      <c r="I19">
        <f t="shared" si="2"/>
        <v>0</v>
      </c>
      <c r="J19">
        <v>0</v>
      </c>
      <c r="K19" s="2">
        <v>6820</v>
      </c>
      <c r="L19" s="3">
        <v>0.184</v>
      </c>
      <c r="M19">
        <v>12</v>
      </c>
      <c r="N19">
        <f t="shared" si="4"/>
        <v>1254.8799999999999</v>
      </c>
      <c r="O19">
        <f t="shared" si="5"/>
        <v>9.5626673466785679</v>
      </c>
    </row>
    <row r="20" spans="1:15" x14ac:dyDescent="0.25">
      <c r="A20" t="s">
        <v>51</v>
      </c>
      <c r="B20" t="s">
        <v>37</v>
      </c>
      <c r="C20">
        <v>4</v>
      </c>
      <c r="D20">
        <v>1</v>
      </c>
      <c r="E20">
        <f t="shared" si="0"/>
        <v>-3</v>
      </c>
      <c r="F20">
        <f t="shared" si="1"/>
        <v>-75</v>
      </c>
      <c r="G20">
        <v>0</v>
      </c>
      <c r="H20">
        <v>0</v>
      </c>
      <c r="I20">
        <f t="shared" si="2"/>
        <v>0</v>
      </c>
      <c r="J20">
        <v>0</v>
      </c>
      <c r="K20" s="2">
        <v>1375</v>
      </c>
      <c r="L20" s="3">
        <v>0.17599999999999999</v>
      </c>
      <c r="M20">
        <v>1</v>
      </c>
      <c r="N20">
        <f t="shared" si="4"/>
        <v>242</v>
      </c>
      <c r="O20">
        <f t="shared" si="5"/>
        <v>4.1322314049586781</v>
      </c>
    </row>
    <row r="21" spans="1:15" x14ac:dyDescent="0.25">
      <c r="A21" t="s">
        <v>51</v>
      </c>
      <c r="B21" t="s">
        <v>24</v>
      </c>
      <c r="C21">
        <v>367</v>
      </c>
      <c r="D21">
        <v>472</v>
      </c>
      <c r="E21">
        <f t="shared" si="0"/>
        <v>105</v>
      </c>
      <c r="F21">
        <f t="shared" si="1"/>
        <v>28.610354223433244</v>
      </c>
      <c r="G21">
        <v>67</v>
      </c>
      <c r="H21">
        <v>66</v>
      </c>
      <c r="I21">
        <f t="shared" si="2"/>
        <v>-1</v>
      </c>
      <c r="J21">
        <f t="shared" ref="J21:J37" si="6">SUM(I21/G21*100)</f>
        <v>-1.4925373134328357</v>
      </c>
      <c r="K21" s="2">
        <v>119356</v>
      </c>
      <c r="L21" s="3">
        <v>0.23499999999999999</v>
      </c>
      <c r="M21">
        <v>530</v>
      </c>
      <c r="N21">
        <f t="shared" si="4"/>
        <v>28048.66</v>
      </c>
      <c r="O21">
        <f t="shared" si="5"/>
        <v>18.895733343411059</v>
      </c>
    </row>
    <row r="22" spans="1:15" x14ac:dyDescent="0.25">
      <c r="A22" t="s">
        <v>51</v>
      </c>
      <c r="B22" t="s">
        <v>20</v>
      </c>
      <c r="C22">
        <v>304</v>
      </c>
      <c r="D22">
        <v>183</v>
      </c>
      <c r="E22">
        <f t="shared" si="0"/>
        <v>-121</v>
      </c>
      <c r="F22">
        <f t="shared" si="1"/>
        <v>-39.80263157894737</v>
      </c>
      <c r="G22">
        <v>33</v>
      </c>
      <c r="H22">
        <v>32</v>
      </c>
      <c r="I22">
        <f t="shared" si="2"/>
        <v>-1</v>
      </c>
      <c r="J22">
        <f t="shared" si="6"/>
        <v>-3.0303030303030303</v>
      </c>
      <c r="K22" s="2">
        <v>65455</v>
      </c>
      <c r="L22" s="3">
        <v>0.216</v>
      </c>
      <c r="M22">
        <v>352</v>
      </c>
      <c r="N22">
        <f t="shared" si="4"/>
        <v>14138.28</v>
      </c>
      <c r="O22">
        <f t="shared" si="5"/>
        <v>24.896946446102351</v>
      </c>
    </row>
    <row r="23" spans="1:15" x14ac:dyDescent="0.25">
      <c r="A23" t="s">
        <v>51</v>
      </c>
      <c r="B23" t="s">
        <v>19</v>
      </c>
      <c r="C23">
        <v>383</v>
      </c>
      <c r="D23">
        <v>608</v>
      </c>
      <c r="E23">
        <f t="shared" si="0"/>
        <v>225</v>
      </c>
      <c r="F23">
        <f t="shared" si="1"/>
        <v>58.746736292428203</v>
      </c>
      <c r="G23">
        <v>51</v>
      </c>
      <c r="H23">
        <v>48</v>
      </c>
      <c r="I23">
        <f t="shared" si="2"/>
        <v>-3</v>
      </c>
      <c r="J23">
        <f t="shared" si="6"/>
        <v>-5.8823529411764701</v>
      </c>
      <c r="K23" s="2">
        <v>83599</v>
      </c>
      <c r="L23" s="3">
        <v>0.19700000000000001</v>
      </c>
      <c r="M23">
        <v>263</v>
      </c>
      <c r="N23">
        <f t="shared" si="4"/>
        <v>16469.003000000001</v>
      </c>
      <c r="O23">
        <f t="shared" si="5"/>
        <v>15.969394140009568</v>
      </c>
    </row>
    <row r="24" spans="1:15" x14ac:dyDescent="0.25">
      <c r="A24" t="s">
        <v>51</v>
      </c>
      <c r="B24" t="s">
        <v>7</v>
      </c>
      <c r="C24">
        <v>848</v>
      </c>
      <c r="D24">
        <v>612</v>
      </c>
      <c r="E24">
        <f t="shared" si="0"/>
        <v>-236</v>
      </c>
      <c r="F24">
        <f t="shared" si="1"/>
        <v>-27.830188679245282</v>
      </c>
      <c r="G24">
        <v>164</v>
      </c>
      <c r="H24">
        <v>154</v>
      </c>
      <c r="I24">
        <f t="shared" si="2"/>
        <v>-10</v>
      </c>
      <c r="J24">
        <f t="shared" si="6"/>
        <v>-6.0975609756097562</v>
      </c>
      <c r="K24" s="2">
        <v>394972</v>
      </c>
      <c r="L24" s="3">
        <v>0.22500000000000001</v>
      </c>
      <c r="M24">
        <v>1190</v>
      </c>
      <c r="N24">
        <f t="shared" si="4"/>
        <v>88868.7</v>
      </c>
      <c r="O24">
        <f t="shared" si="5"/>
        <v>13.390541326698827</v>
      </c>
    </row>
    <row r="25" spans="1:15" x14ac:dyDescent="0.25">
      <c r="A25" t="s">
        <v>51</v>
      </c>
      <c r="B25" t="s">
        <v>29</v>
      </c>
      <c r="C25">
        <v>76</v>
      </c>
      <c r="D25">
        <v>155</v>
      </c>
      <c r="E25">
        <f t="shared" si="0"/>
        <v>79</v>
      </c>
      <c r="F25">
        <f t="shared" si="1"/>
        <v>103.94736842105263</v>
      </c>
      <c r="G25">
        <v>25</v>
      </c>
      <c r="H25">
        <v>23</v>
      </c>
      <c r="I25">
        <f t="shared" si="2"/>
        <v>-2</v>
      </c>
      <c r="J25">
        <f t="shared" si="6"/>
        <v>-8</v>
      </c>
      <c r="K25" s="2">
        <v>77916</v>
      </c>
      <c r="L25" s="3">
        <v>0.23499999999999999</v>
      </c>
      <c r="M25">
        <v>267</v>
      </c>
      <c r="N25">
        <f t="shared" si="4"/>
        <v>18310.259999999998</v>
      </c>
      <c r="O25">
        <f t="shared" si="5"/>
        <v>14.581988458929585</v>
      </c>
    </row>
    <row r="26" spans="1:15" x14ac:dyDescent="0.25">
      <c r="A26" t="s">
        <v>51</v>
      </c>
      <c r="B26" t="s">
        <v>4</v>
      </c>
      <c r="C26">
        <v>125</v>
      </c>
      <c r="D26">
        <v>152</v>
      </c>
      <c r="E26">
        <f t="shared" si="0"/>
        <v>27</v>
      </c>
      <c r="F26">
        <f t="shared" si="1"/>
        <v>21.6</v>
      </c>
      <c r="G26">
        <v>28</v>
      </c>
      <c r="H26">
        <v>25</v>
      </c>
      <c r="I26">
        <f t="shared" si="2"/>
        <v>-3</v>
      </c>
      <c r="J26">
        <f t="shared" si="6"/>
        <v>-10.714285714285714</v>
      </c>
      <c r="K26" s="2">
        <v>49459</v>
      </c>
      <c r="L26" s="3">
        <v>0.22700000000000001</v>
      </c>
      <c r="M26">
        <v>200</v>
      </c>
      <c r="N26">
        <f t="shared" si="4"/>
        <v>11227.193000000001</v>
      </c>
      <c r="O26">
        <f t="shared" si="5"/>
        <v>17.813891682453484</v>
      </c>
    </row>
    <row r="27" spans="1:15" x14ac:dyDescent="0.25">
      <c r="A27" t="s">
        <v>51</v>
      </c>
      <c r="B27" t="s">
        <v>35</v>
      </c>
      <c r="C27">
        <v>155</v>
      </c>
      <c r="D27">
        <v>79</v>
      </c>
      <c r="E27">
        <f t="shared" si="0"/>
        <v>-76</v>
      </c>
      <c r="F27">
        <f t="shared" si="1"/>
        <v>-49.032258064516128</v>
      </c>
      <c r="G27">
        <v>9</v>
      </c>
      <c r="H27">
        <v>8</v>
      </c>
      <c r="I27">
        <f t="shared" si="2"/>
        <v>-1</v>
      </c>
      <c r="J27">
        <f t="shared" si="6"/>
        <v>-11.111111111111111</v>
      </c>
      <c r="K27" s="2">
        <v>25515</v>
      </c>
      <c r="L27" s="3">
        <v>0.223</v>
      </c>
      <c r="M27">
        <v>154</v>
      </c>
      <c r="N27">
        <f t="shared" si="4"/>
        <v>5689.8450000000003</v>
      </c>
      <c r="O27">
        <f t="shared" si="5"/>
        <v>27.065763654370198</v>
      </c>
    </row>
    <row r="28" spans="1:15" x14ac:dyDescent="0.25">
      <c r="A28" t="s">
        <v>51</v>
      </c>
      <c r="B28" t="s">
        <v>32</v>
      </c>
      <c r="C28">
        <v>238</v>
      </c>
      <c r="D28">
        <v>169</v>
      </c>
      <c r="E28">
        <f t="shared" si="0"/>
        <v>-69</v>
      </c>
      <c r="F28">
        <f t="shared" si="1"/>
        <v>-28.991596638655466</v>
      </c>
      <c r="G28">
        <v>26</v>
      </c>
      <c r="H28">
        <v>22</v>
      </c>
      <c r="I28">
        <f t="shared" si="2"/>
        <v>-4</v>
      </c>
      <c r="J28">
        <f t="shared" si="6"/>
        <v>-15.384615384615385</v>
      </c>
      <c r="K28" s="2">
        <v>76705</v>
      </c>
      <c r="L28" s="3">
        <v>0.26</v>
      </c>
      <c r="M28">
        <v>373</v>
      </c>
      <c r="N28">
        <f t="shared" si="4"/>
        <v>19943.3</v>
      </c>
      <c r="O28">
        <f t="shared" si="5"/>
        <v>18.703023070404598</v>
      </c>
    </row>
    <row r="29" spans="1:15" x14ac:dyDescent="0.25">
      <c r="A29" t="s">
        <v>51</v>
      </c>
      <c r="B29" t="s">
        <v>14</v>
      </c>
      <c r="C29">
        <v>18</v>
      </c>
      <c r="D29">
        <v>18</v>
      </c>
      <c r="E29">
        <f t="shared" si="0"/>
        <v>0</v>
      </c>
      <c r="F29">
        <f t="shared" si="1"/>
        <v>0</v>
      </c>
      <c r="G29">
        <v>6</v>
      </c>
      <c r="H29">
        <v>5</v>
      </c>
      <c r="I29">
        <f t="shared" si="2"/>
        <v>-1</v>
      </c>
      <c r="J29">
        <f t="shared" si="6"/>
        <v>-16.666666666666664</v>
      </c>
      <c r="K29" s="2">
        <v>7180</v>
      </c>
      <c r="L29" s="3">
        <v>0.187</v>
      </c>
      <c r="M29">
        <v>19</v>
      </c>
      <c r="N29">
        <f t="shared" si="4"/>
        <v>1342.66</v>
      </c>
      <c r="O29">
        <f t="shared" si="5"/>
        <v>14.151013659452133</v>
      </c>
    </row>
    <row r="30" spans="1:15" x14ac:dyDescent="0.25">
      <c r="A30" t="s">
        <v>51</v>
      </c>
      <c r="B30" t="s">
        <v>38</v>
      </c>
      <c r="C30">
        <v>241</v>
      </c>
      <c r="D30">
        <v>259</v>
      </c>
      <c r="E30">
        <f t="shared" si="0"/>
        <v>18</v>
      </c>
      <c r="F30">
        <f t="shared" si="1"/>
        <v>7.4688796680497926</v>
      </c>
      <c r="G30">
        <v>48</v>
      </c>
      <c r="H30">
        <v>39</v>
      </c>
      <c r="I30">
        <f t="shared" si="2"/>
        <v>-9</v>
      </c>
      <c r="J30">
        <f t="shared" si="6"/>
        <v>-18.75</v>
      </c>
      <c r="K30" s="2">
        <v>101758</v>
      </c>
      <c r="L30" s="3">
        <v>0.23599999999999999</v>
      </c>
      <c r="M30">
        <v>424</v>
      </c>
      <c r="N30">
        <f t="shared" si="4"/>
        <v>24014.887999999999</v>
      </c>
      <c r="O30">
        <f t="shared" si="5"/>
        <v>17.655714238600655</v>
      </c>
    </row>
    <row r="31" spans="1:15" x14ac:dyDescent="0.25">
      <c r="A31" t="s">
        <v>51</v>
      </c>
      <c r="B31" t="s">
        <v>23</v>
      </c>
      <c r="C31">
        <v>103</v>
      </c>
      <c r="D31">
        <v>137</v>
      </c>
      <c r="E31">
        <f t="shared" si="0"/>
        <v>34</v>
      </c>
      <c r="F31">
        <f t="shared" si="1"/>
        <v>33.009708737864081</v>
      </c>
      <c r="G31">
        <v>34</v>
      </c>
      <c r="H31">
        <v>27</v>
      </c>
      <c r="I31">
        <f t="shared" si="2"/>
        <v>-7</v>
      </c>
      <c r="J31">
        <f t="shared" si="6"/>
        <v>-20.588235294117645</v>
      </c>
      <c r="K31" s="2">
        <v>46406</v>
      </c>
      <c r="L31" s="3">
        <v>0.17199999999999999</v>
      </c>
      <c r="M31">
        <v>126</v>
      </c>
      <c r="N31">
        <f t="shared" si="4"/>
        <v>7981.8319999999994</v>
      </c>
      <c r="O31">
        <f t="shared" si="5"/>
        <v>15.785849664588282</v>
      </c>
    </row>
    <row r="32" spans="1:15" x14ac:dyDescent="0.25">
      <c r="A32" t="s">
        <v>51</v>
      </c>
      <c r="B32" t="s">
        <v>21</v>
      </c>
      <c r="C32">
        <v>45</v>
      </c>
      <c r="D32">
        <v>22</v>
      </c>
      <c r="E32">
        <f t="shared" si="0"/>
        <v>-23</v>
      </c>
      <c r="F32">
        <f t="shared" si="1"/>
        <v>-51.111111111111107</v>
      </c>
      <c r="G32">
        <v>9</v>
      </c>
      <c r="H32">
        <v>7</v>
      </c>
      <c r="I32">
        <f t="shared" si="2"/>
        <v>-2</v>
      </c>
      <c r="J32">
        <f t="shared" si="6"/>
        <v>-22.222222222222221</v>
      </c>
      <c r="K32" s="2">
        <v>7838</v>
      </c>
      <c r="L32" s="3">
        <v>0.18</v>
      </c>
      <c r="M32">
        <v>25</v>
      </c>
      <c r="N32">
        <f t="shared" si="4"/>
        <v>1410.84</v>
      </c>
      <c r="O32">
        <f t="shared" si="5"/>
        <v>17.719939893963879</v>
      </c>
    </row>
    <row r="33" spans="1:15" x14ac:dyDescent="0.25">
      <c r="A33" t="s">
        <v>51</v>
      </c>
      <c r="B33" t="s">
        <v>17</v>
      </c>
      <c r="C33">
        <v>681</v>
      </c>
      <c r="D33">
        <v>732</v>
      </c>
      <c r="E33">
        <f t="shared" si="0"/>
        <v>51</v>
      </c>
      <c r="F33">
        <f t="shared" si="1"/>
        <v>7.4889867841409687</v>
      </c>
      <c r="G33">
        <v>121</v>
      </c>
      <c r="H33">
        <v>89</v>
      </c>
      <c r="I33">
        <f t="shared" si="2"/>
        <v>-32</v>
      </c>
      <c r="J33">
        <f t="shared" si="6"/>
        <v>-26.446280991735538</v>
      </c>
      <c r="K33" s="2">
        <v>210287</v>
      </c>
      <c r="L33" s="3">
        <v>0.21199999999999999</v>
      </c>
      <c r="M33">
        <v>822</v>
      </c>
      <c r="N33">
        <f t="shared" si="4"/>
        <v>44580.843999999997</v>
      </c>
      <c r="O33">
        <f t="shared" si="5"/>
        <v>18.438412695820656</v>
      </c>
    </row>
    <row r="34" spans="1:15" x14ac:dyDescent="0.25">
      <c r="A34" t="s">
        <v>51</v>
      </c>
      <c r="B34" t="s">
        <v>26</v>
      </c>
      <c r="C34">
        <v>570</v>
      </c>
      <c r="D34">
        <v>660</v>
      </c>
      <c r="E34">
        <f t="shared" si="0"/>
        <v>90</v>
      </c>
      <c r="F34">
        <f t="shared" si="1"/>
        <v>15.789473684210526</v>
      </c>
      <c r="G34">
        <v>155</v>
      </c>
      <c r="H34">
        <v>112</v>
      </c>
      <c r="I34">
        <f t="shared" si="2"/>
        <v>-43</v>
      </c>
      <c r="J34">
        <f t="shared" si="6"/>
        <v>-27.741935483870968</v>
      </c>
      <c r="K34" s="2">
        <v>326110</v>
      </c>
      <c r="L34" s="3">
        <v>0.25600000000000001</v>
      </c>
      <c r="M34">
        <v>1449</v>
      </c>
      <c r="N34">
        <f t="shared" si="4"/>
        <v>83484.160000000003</v>
      </c>
      <c r="O34">
        <f t="shared" si="5"/>
        <v>17.356585967924932</v>
      </c>
    </row>
    <row r="35" spans="1:15" x14ac:dyDescent="0.25">
      <c r="A35" t="s">
        <v>51</v>
      </c>
      <c r="B35" t="s">
        <v>8</v>
      </c>
      <c r="C35">
        <v>256</v>
      </c>
      <c r="D35">
        <v>116</v>
      </c>
      <c r="E35">
        <f t="shared" si="0"/>
        <v>-140</v>
      </c>
      <c r="F35">
        <f t="shared" si="1"/>
        <v>-54.6875</v>
      </c>
      <c r="G35">
        <v>30</v>
      </c>
      <c r="H35">
        <v>20</v>
      </c>
      <c r="I35">
        <f t="shared" si="2"/>
        <v>-10</v>
      </c>
      <c r="J35">
        <f t="shared" si="6"/>
        <v>-33.333333333333329</v>
      </c>
      <c r="K35" s="2">
        <v>62475</v>
      </c>
      <c r="L35" s="3">
        <v>0.185</v>
      </c>
      <c r="M35">
        <v>200</v>
      </c>
      <c r="N35">
        <f t="shared" si="4"/>
        <v>11557.875</v>
      </c>
      <c r="O35">
        <f t="shared" si="5"/>
        <v>17.304218984891254</v>
      </c>
    </row>
    <row r="36" spans="1:15" x14ac:dyDescent="0.25">
      <c r="A36" t="s">
        <v>51</v>
      </c>
      <c r="B36" t="s">
        <v>5</v>
      </c>
      <c r="C36">
        <v>43</v>
      </c>
      <c r="D36">
        <v>37</v>
      </c>
      <c r="E36">
        <f t="shared" si="0"/>
        <v>-6</v>
      </c>
      <c r="F36">
        <f t="shared" si="1"/>
        <v>-13.953488372093023</v>
      </c>
      <c r="G36">
        <v>15</v>
      </c>
      <c r="H36">
        <v>9</v>
      </c>
      <c r="I36">
        <f t="shared" si="2"/>
        <v>-6</v>
      </c>
      <c r="J36">
        <f t="shared" si="6"/>
        <v>-40</v>
      </c>
      <c r="K36" s="2">
        <v>16059</v>
      </c>
      <c r="L36" s="3">
        <v>0.193</v>
      </c>
      <c r="M36">
        <v>79</v>
      </c>
      <c r="N36">
        <f t="shared" si="4"/>
        <v>3099.3870000000002</v>
      </c>
      <c r="O36">
        <f t="shared" si="5"/>
        <v>25.488911194374886</v>
      </c>
    </row>
    <row r="37" spans="1:15" x14ac:dyDescent="0.25">
      <c r="A37" t="s">
        <v>51</v>
      </c>
      <c r="B37" t="s">
        <v>3</v>
      </c>
      <c r="C37">
        <v>123</v>
      </c>
      <c r="D37">
        <v>81</v>
      </c>
      <c r="E37">
        <f t="shared" si="0"/>
        <v>-42</v>
      </c>
      <c r="F37">
        <f t="shared" si="1"/>
        <v>-34.146341463414636</v>
      </c>
      <c r="G37">
        <v>38</v>
      </c>
      <c r="H37">
        <v>16</v>
      </c>
      <c r="I37">
        <f t="shared" si="2"/>
        <v>-22</v>
      </c>
      <c r="J37">
        <f t="shared" si="6"/>
        <v>-57.894736842105267</v>
      </c>
      <c r="K37" s="2">
        <v>37474</v>
      </c>
      <c r="L37" s="3">
        <v>0.19700000000000001</v>
      </c>
      <c r="M37">
        <v>223</v>
      </c>
      <c r="N37">
        <f t="shared" si="4"/>
        <v>7382.3780000000006</v>
      </c>
      <c r="O37">
        <f t="shared" si="5"/>
        <v>30.207068779192824</v>
      </c>
    </row>
  </sheetData>
  <sortState xmlns:xlrd2="http://schemas.microsoft.com/office/spreadsheetml/2017/richdata2" ref="B2:O37">
    <sortCondition descending="1" ref="J2:J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Miles</dc:creator>
  <cp:lastModifiedBy>tdmiles01</cp:lastModifiedBy>
  <dcterms:created xsi:type="dcterms:W3CDTF">2019-02-19T20:17:56Z</dcterms:created>
  <dcterms:modified xsi:type="dcterms:W3CDTF">2021-04-30T19:59:27Z</dcterms:modified>
</cp:coreProperties>
</file>