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mpirical Meas." sheetId="1" r:id="rId1"/>
    <sheet name="Circuit" sheetId="2" r:id="rId2"/>
    <sheet name="Calculations" sheetId="5" r:id="rId3"/>
  </sheets>
  <calcPr calcId="145621"/>
</workbook>
</file>

<file path=xl/calcChain.xml><?xml version="1.0" encoding="utf-8"?>
<calcChain xmlns="http://schemas.openxmlformats.org/spreadsheetml/2006/main">
  <c r="B12" i="5" l="1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6" i="2"/>
  <c r="B7" i="2"/>
  <c r="B13" i="5" l="1"/>
  <c r="B14" i="5" l="1"/>
  <c r="B15" i="5" s="1"/>
  <c r="B16" i="5" s="1"/>
  <c r="B17" i="5" s="1"/>
  <c r="B18" i="5" s="1"/>
</calcChain>
</file>

<file path=xl/sharedStrings.xml><?xml version="1.0" encoding="utf-8"?>
<sst xmlns="http://schemas.openxmlformats.org/spreadsheetml/2006/main" count="41" uniqueCount="30">
  <si>
    <r>
      <t>k</t>
    </r>
    <r>
      <rPr>
        <sz val="11"/>
        <color theme="1"/>
        <rFont val="Calibri"/>
        <family val="2"/>
      </rPr>
      <t>Ω</t>
    </r>
  </si>
  <si>
    <t>R1</t>
  </si>
  <si>
    <r>
      <t>R_opt (k</t>
    </r>
    <r>
      <rPr>
        <sz val="11"/>
        <color theme="1"/>
        <rFont val="Calibri"/>
        <family val="2"/>
      </rPr>
      <t>Ω)</t>
    </r>
  </si>
  <si>
    <t>VDD</t>
  </si>
  <si>
    <t>V</t>
  </si>
  <si>
    <t>U_ADC (V)</t>
  </si>
  <si>
    <t>Sensor Max Value</t>
  </si>
  <si>
    <t>Sensor Min Value</t>
  </si>
  <si>
    <t>Brightness Max Value</t>
  </si>
  <si>
    <t>Brightness Min Value</t>
  </si>
  <si>
    <t>Min Sensor Value Software (if &lt; 1 =&gt; 1)</t>
  </si>
  <si>
    <t>Sensor Value</t>
  </si>
  <si>
    <t>Min Brightness (if&lt;10 =&gt; 10)</t>
  </si>
  <si>
    <t>Brightness</t>
  </si>
  <si>
    <t>logarithm</t>
  </si>
  <si>
    <t>logharithm value normalized</t>
  </si>
  <si>
    <t>invert</t>
  </si>
  <si>
    <t>quantify</t>
  </si>
  <si>
    <t>Dining room, dining table, horizontal, towards ceiling</t>
  </si>
  <si>
    <t>Dining room, dining table, vertical, towards window</t>
  </si>
  <si>
    <t>Dining room, dining table, vertical, towards kitchen</t>
  </si>
  <si>
    <t>Balcony, cloudy/overcast, vertical, towards outside</t>
  </si>
  <si>
    <t>Balcony, cloudy/overcast, horizontal, towards ceiling</t>
  </si>
  <si>
    <t>early evening</t>
  </si>
  <si>
    <t>early night</t>
  </si>
  <si>
    <t>night</t>
  </si>
  <si>
    <t>Hallway, beedrom and bathroom door closed, horizontal, tow. Ceiling</t>
  </si>
  <si>
    <t>Hallway, beedrom and bathroom door closed, vertical, tow. Wall</t>
  </si>
  <si>
    <t>day</t>
  </si>
  <si>
    <t xml:space="preserve"> 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</si>
</sst>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1" xfId="0" applyBorder="1"/>
    <xf numFmtId="0" fontId="2" fillId="0" borderId="2" xfId="0" applyFont="1" applyBorder="1"/>
    <xf numFmtId="0" fontId="2" fillId="0" borderId="3" xfId="0" applyFont="1" applyBorder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U_ADC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Opto-Spannung</c:v>
          </c:tx>
          <c:marker>
            <c:symbol val="none"/>
          </c:marker>
          <c:xVal>
            <c:numRef>
              <c:f>Circuit!$A$6:$A$52</c:f>
              <c:numCache>
                <c:formatCode>General</c:formatCode>
                <c:ptCount val="4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20</c:v>
                </c:pt>
                <c:pt idx="20">
                  <c:v>30</c:v>
                </c:pt>
                <c:pt idx="21">
                  <c:v>40</c:v>
                </c:pt>
                <c:pt idx="22">
                  <c:v>50</c:v>
                </c:pt>
                <c:pt idx="23">
                  <c:v>60</c:v>
                </c:pt>
                <c:pt idx="24">
                  <c:v>70</c:v>
                </c:pt>
                <c:pt idx="25">
                  <c:v>80</c:v>
                </c:pt>
                <c:pt idx="26">
                  <c:v>90</c:v>
                </c:pt>
                <c:pt idx="27">
                  <c:v>100</c:v>
                </c:pt>
                <c:pt idx="28">
                  <c:v>200</c:v>
                </c:pt>
                <c:pt idx="29">
                  <c:v>300</c:v>
                </c:pt>
                <c:pt idx="30">
                  <c:v>400</c:v>
                </c:pt>
                <c:pt idx="31">
                  <c:v>500</c:v>
                </c:pt>
                <c:pt idx="32">
                  <c:v>600</c:v>
                </c:pt>
                <c:pt idx="33">
                  <c:v>700</c:v>
                </c:pt>
                <c:pt idx="34">
                  <c:v>800</c:v>
                </c:pt>
                <c:pt idx="35">
                  <c:v>900</c:v>
                </c:pt>
                <c:pt idx="36">
                  <c:v>1000</c:v>
                </c:pt>
                <c:pt idx="37">
                  <c:v>2000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7000</c:v>
                </c:pt>
                <c:pt idx="43">
                  <c:v>8000</c:v>
                </c:pt>
                <c:pt idx="44">
                  <c:v>9000</c:v>
                </c:pt>
                <c:pt idx="45">
                  <c:v>10000</c:v>
                </c:pt>
                <c:pt idx="46">
                  <c:v>20000</c:v>
                </c:pt>
              </c:numCache>
            </c:numRef>
          </c:xVal>
          <c:yVal>
            <c:numRef>
              <c:f>Circuit!$B$6:$B$52</c:f>
              <c:numCache>
                <c:formatCode>0.00</c:formatCode>
                <c:ptCount val="47"/>
                <c:pt idx="0">
                  <c:v>4.9950049950049959E-3</c:v>
                </c:pt>
                <c:pt idx="1">
                  <c:v>9.9800399201596807E-3</c:v>
                </c:pt>
                <c:pt idx="2">
                  <c:v>1.4955134596211365E-2</c:v>
                </c:pt>
                <c:pt idx="3">
                  <c:v>1.9920318725099601E-2</c:v>
                </c:pt>
                <c:pt idx="4">
                  <c:v>2.4875621890547265E-2</c:v>
                </c:pt>
                <c:pt idx="5">
                  <c:v>2.982107355864811E-2</c:v>
                </c:pt>
                <c:pt idx="6">
                  <c:v>3.4756703078450843E-2</c:v>
                </c:pt>
                <c:pt idx="7">
                  <c:v>3.9682539682539687E-2</c:v>
                </c:pt>
                <c:pt idx="8">
                  <c:v>4.4598612487611496E-2</c:v>
                </c:pt>
                <c:pt idx="9">
                  <c:v>4.9504950495049507E-2</c:v>
                </c:pt>
                <c:pt idx="10">
                  <c:v>9.8039215686274508E-2</c:v>
                </c:pt>
                <c:pt idx="11">
                  <c:v>0.14563106796116504</c:v>
                </c:pt>
                <c:pt idx="12">
                  <c:v>0.19230769230769232</c:v>
                </c:pt>
                <c:pt idx="13">
                  <c:v>0.23809523809523808</c:v>
                </c:pt>
                <c:pt idx="14">
                  <c:v>0.28301886792452835</c:v>
                </c:pt>
                <c:pt idx="15">
                  <c:v>0.32710280373831774</c:v>
                </c:pt>
                <c:pt idx="16">
                  <c:v>0.37037037037037035</c:v>
                </c:pt>
                <c:pt idx="17">
                  <c:v>0.41284403669724773</c:v>
                </c:pt>
                <c:pt idx="18">
                  <c:v>0.45454545454545459</c:v>
                </c:pt>
                <c:pt idx="19">
                  <c:v>0.83333333333333326</c:v>
                </c:pt>
                <c:pt idx="20">
                  <c:v>1.153846153846154</c:v>
                </c:pt>
                <c:pt idx="21">
                  <c:v>1.4285714285714284</c:v>
                </c:pt>
                <c:pt idx="22">
                  <c:v>1.6666666666666667</c:v>
                </c:pt>
                <c:pt idx="23">
                  <c:v>1.875</c:v>
                </c:pt>
                <c:pt idx="24">
                  <c:v>2.0588235294117645</c:v>
                </c:pt>
                <c:pt idx="25">
                  <c:v>2.2222222222222223</c:v>
                </c:pt>
                <c:pt idx="26">
                  <c:v>2.3684210526315788</c:v>
                </c:pt>
                <c:pt idx="27">
                  <c:v>2.5</c:v>
                </c:pt>
                <c:pt idx="28">
                  <c:v>3.3333333333333335</c:v>
                </c:pt>
                <c:pt idx="29">
                  <c:v>3.75</c:v>
                </c:pt>
                <c:pt idx="30">
                  <c:v>4</c:v>
                </c:pt>
                <c:pt idx="31">
                  <c:v>4.166666666666667</c:v>
                </c:pt>
                <c:pt idx="32">
                  <c:v>4.2857142857142856</c:v>
                </c:pt>
                <c:pt idx="33">
                  <c:v>4.375</c:v>
                </c:pt>
                <c:pt idx="34">
                  <c:v>4.4444444444444446</c:v>
                </c:pt>
                <c:pt idx="35">
                  <c:v>4.5</c:v>
                </c:pt>
                <c:pt idx="36">
                  <c:v>4.545454545454545</c:v>
                </c:pt>
                <c:pt idx="37">
                  <c:v>4.7619047619047628</c:v>
                </c:pt>
                <c:pt idx="38">
                  <c:v>4.838709677419355</c:v>
                </c:pt>
                <c:pt idx="39">
                  <c:v>4.8780487804878048</c:v>
                </c:pt>
                <c:pt idx="40">
                  <c:v>4.9019607843137258</c:v>
                </c:pt>
                <c:pt idx="41">
                  <c:v>4.918032786885246</c:v>
                </c:pt>
                <c:pt idx="42">
                  <c:v>4.9295774647887329</c:v>
                </c:pt>
                <c:pt idx="43">
                  <c:v>4.9382716049382713</c:v>
                </c:pt>
                <c:pt idx="44">
                  <c:v>4.9450549450549453</c:v>
                </c:pt>
                <c:pt idx="45">
                  <c:v>4.9504950495049505</c:v>
                </c:pt>
                <c:pt idx="46">
                  <c:v>4.9751243781094523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00352"/>
        <c:axId val="150300928"/>
      </c:scatterChart>
      <c:valAx>
        <c:axId val="15030035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0300928"/>
        <c:crosses val="autoZero"/>
        <c:crossBetween val="midCat"/>
      </c:valAx>
      <c:valAx>
        <c:axId val="150300928"/>
        <c:scaling>
          <c:orientation val="minMax"/>
          <c:max val="5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0300352"/>
        <c:crossesAt val="0.1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1</xdr:row>
      <xdr:rowOff>114300</xdr:rowOff>
    </xdr:from>
    <xdr:to>
      <xdr:col>6</xdr:col>
      <xdr:colOff>314486</xdr:colOff>
      <xdr:row>25</xdr:row>
      <xdr:rowOff>124465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400" y="304800"/>
          <a:ext cx="1152686" cy="4582165"/>
        </a:xfrm>
        <a:prstGeom prst="rect">
          <a:avLst/>
        </a:prstGeom>
      </xdr:spPr>
    </xdr:pic>
    <xdr:clientData/>
  </xdr:twoCellAnchor>
  <xdr:twoCellAnchor>
    <xdr:from>
      <xdr:col>7</xdr:col>
      <xdr:colOff>361950</xdr:colOff>
      <xdr:row>3</xdr:row>
      <xdr:rowOff>57150</xdr:rowOff>
    </xdr:from>
    <xdr:to>
      <xdr:col>15</xdr:col>
      <xdr:colOff>57150</xdr:colOff>
      <xdr:row>17</xdr:row>
      <xdr:rowOff>133350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15" sqref="D15"/>
    </sheetView>
  </sheetViews>
  <sheetFormatPr baseColWidth="10" defaultColWidth="9.140625" defaultRowHeight="15" x14ac:dyDescent="0.25"/>
  <cols>
    <col min="1" max="1" width="63.28515625" customWidth="1"/>
    <col min="2" max="5" width="14.42578125" customWidth="1"/>
  </cols>
  <sheetData>
    <row r="1" spans="1:6" x14ac:dyDescent="0.25">
      <c r="B1" t="s">
        <v>28</v>
      </c>
      <c r="C1" t="s">
        <v>23</v>
      </c>
      <c r="D1" t="s">
        <v>24</v>
      </c>
      <c r="E1" t="s">
        <v>25</v>
      </c>
    </row>
    <row r="2" spans="1:6" x14ac:dyDescent="0.25">
      <c r="B2" t="s">
        <v>29</v>
      </c>
      <c r="C2" s="5">
        <v>0.75</v>
      </c>
      <c r="D2" s="5">
        <v>0.83333333333333337</v>
      </c>
      <c r="E2" s="5">
        <v>0.91666666666666663</v>
      </c>
    </row>
    <row r="3" spans="1:6" x14ac:dyDescent="0.25">
      <c r="A3" t="s">
        <v>18</v>
      </c>
      <c r="B3" s="1">
        <v>2.2999999999999998</v>
      </c>
      <c r="C3" s="1">
        <v>9.1</v>
      </c>
      <c r="D3" s="1">
        <v>270</v>
      </c>
      <c r="E3" s="1">
        <v>5000</v>
      </c>
      <c r="F3" t="s">
        <v>0</v>
      </c>
    </row>
    <row r="4" spans="1:6" x14ac:dyDescent="0.25">
      <c r="A4" t="s">
        <v>19</v>
      </c>
      <c r="B4" s="1">
        <v>1.4</v>
      </c>
      <c r="C4" s="1">
        <v>5.6</v>
      </c>
      <c r="D4" s="1">
        <v>150</v>
      </c>
      <c r="E4" s="1">
        <v>7200</v>
      </c>
      <c r="F4" t="s">
        <v>0</v>
      </c>
    </row>
    <row r="5" spans="1:6" x14ac:dyDescent="0.25">
      <c r="A5" t="s">
        <v>20</v>
      </c>
      <c r="B5" s="1">
        <v>4.2</v>
      </c>
      <c r="C5" s="1">
        <v>18.5</v>
      </c>
      <c r="D5" s="1">
        <v>310</v>
      </c>
      <c r="E5" s="1">
        <v>6500</v>
      </c>
      <c r="F5" t="s">
        <v>0</v>
      </c>
    </row>
    <row r="6" spans="1:6" x14ac:dyDescent="0.25">
      <c r="B6" s="1"/>
      <c r="C6" s="1"/>
      <c r="D6" s="1"/>
      <c r="E6" s="1"/>
    </row>
    <row r="7" spans="1:6" x14ac:dyDescent="0.25">
      <c r="A7" t="s">
        <v>22</v>
      </c>
      <c r="B7" s="1">
        <v>0.35</v>
      </c>
      <c r="C7" s="1">
        <v>1.5</v>
      </c>
      <c r="D7" s="1">
        <v>23.5</v>
      </c>
      <c r="E7" s="1">
        <v>12800</v>
      </c>
      <c r="F7" t="s">
        <v>0</v>
      </c>
    </row>
    <row r="8" spans="1:6" x14ac:dyDescent="0.25">
      <c r="A8" t="s">
        <v>21</v>
      </c>
      <c r="B8" s="1">
        <v>0.27</v>
      </c>
      <c r="C8" s="1">
        <v>1.1000000000000001</v>
      </c>
      <c r="D8" s="1">
        <v>17.399999999999999</v>
      </c>
      <c r="E8" s="1">
        <v>14600</v>
      </c>
      <c r="F8" t="s">
        <v>0</v>
      </c>
    </row>
    <row r="9" spans="1:6" x14ac:dyDescent="0.25">
      <c r="B9" s="1"/>
      <c r="C9" s="1"/>
      <c r="D9" s="1"/>
      <c r="E9" s="1"/>
    </row>
    <row r="10" spans="1:6" x14ac:dyDescent="0.25">
      <c r="A10" t="s">
        <v>26</v>
      </c>
      <c r="B10" s="1">
        <v>150</v>
      </c>
      <c r="C10" s="1">
        <v>250</v>
      </c>
      <c r="D10" s="1">
        <v>5100</v>
      </c>
      <c r="E10" s="1">
        <v>12500</v>
      </c>
      <c r="F10" t="s">
        <v>0</v>
      </c>
    </row>
    <row r="11" spans="1:6" x14ac:dyDescent="0.25">
      <c r="A11" t="s">
        <v>27</v>
      </c>
      <c r="B11" s="1">
        <v>210</v>
      </c>
      <c r="C11" s="1">
        <v>250</v>
      </c>
      <c r="D11" s="1">
        <v>5500</v>
      </c>
      <c r="E11" s="1">
        <v>12600</v>
      </c>
      <c r="F11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C3" sqref="C3"/>
    </sheetView>
  </sheetViews>
  <sheetFormatPr baseColWidth="10" defaultColWidth="9.140625" defaultRowHeight="15" x14ac:dyDescent="0.25"/>
  <cols>
    <col min="1" max="1" width="12.85546875" customWidth="1"/>
    <col min="2" max="2" width="13.85546875" customWidth="1"/>
  </cols>
  <sheetData>
    <row r="1" spans="1:3" x14ac:dyDescent="0.25">
      <c r="A1" t="s">
        <v>3</v>
      </c>
      <c r="B1">
        <v>5</v>
      </c>
      <c r="C1" t="s">
        <v>4</v>
      </c>
    </row>
    <row r="3" spans="1:3" x14ac:dyDescent="0.25">
      <c r="A3" t="s">
        <v>1</v>
      </c>
      <c r="B3">
        <v>100</v>
      </c>
      <c r="C3" t="s">
        <v>0</v>
      </c>
    </row>
    <row r="5" spans="1:3" x14ac:dyDescent="0.25">
      <c r="A5" t="s">
        <v>2</v>
      </c>
      <c r="B5" t="s">
        <v>5</v>
      </c>
    </row>
    <row r="6" spans="1:3" x14ac:dyDescent="0.25">
      <c r="A6">
        <v>0.1</v>
      </c>
      <c r="B6" s="1">
        <f>$B$1/($B$3+A6)*A6</f>
        <v>4.9950049950049959E-3</v>
      </c>
    </row>
    <row r="7" spans="1:3" x14ac:dyDescent="0.25">
      <c r="A7">
        <v>0.2</v>
      </c>
      <c r="B7" s="1">
        <f>$B$1/($B$3+A7)*A7</f>
        <v>9.9800399201596807E-3</v>
      </c>
    </row>
    <row r="8" spans="1:3" x14ac:dyDescent="0.25">
      <c r="A8">
        <v>0.3</v>
      </c>
      <c r="B8" s="1">
        <f t="shared" ref="B8:B52" si="0">$B$1/($B$3+A8)*A8</f>
        <v>1.4955134596211365E-2</v>
      </c>
    </row>
    <row r="9" spans="1:3" x14ac:dyDescent="0.25">
      <c r="A9">
        <v>0.4</v>
      </c>
      <c r="B9" s="1">
        <f t="shared" si="0"/>
        <v>1.9920318725099601E-2</v>
      </c>
    </row>
    <row r="10" spans="1:3" x14ac:dyDescent="0.25">
      <c r="A10">
        <v>0.5</v>
      </c>
      <c r="B10" s="1">
        <f t="shared" si="0"/>
        <v>2.4875621890547265E-2</v>
      </c>
    </row>
    <row r="11" spans="1:3" x14ac:dyDescent="0.25">
      <c r="A11">
        <v>0.6</v>
      </c>
      <c r="B11" s="1">
        <f t="shared" si="0"/>
        <v>2.982107355864811E-2</v>
      </c>
    </row>
    <row r="12" spans="1:3" x14ac:dyDescent="0.25">
      <c r="A12">
        <v>0.7</v>
      </c>
      <c r="B12" s="1">
        <f t="shared" si="0"/>
        <v>3.4756703078450843E-2</v>
      </c>
    </row>
    <row r="13" spans="1:3" x14ac:dyDescent="0.25">
      <c r="A13">
        <v>0.8</v>
      </c>
      <c r="B13" s="1">
        <f t="shared" si="0"/>
        <v>3.9682539682539687E-2</v>
      </c>
    </row>
    <row r="14" spans="1:3" x14ac:dyDescent="0.25">
      <c r="A14">
        <v>0.9</v>
      </c>
      <c r="B14" s="1">
        <f t="shared" si="0"/>
        <v>4.4598612487611496E-2</v>
      </c>
    </row>
    <row r="15" spans="1:3" x14ac:dyDescent="0.25">
      <c r="A15">
        <v>1</v>
      </c>
      <c r="B15" s="1">
        <f t="shared" si="0"/>
        <v>4.9504950495049507E-2</v>
      </c>
    </row>
    <row r="16" spans="1:3" x14ac:dyDescent="0.25">
      <c r="A16">
        <v>2</v>
      </c>
      <c r="B16" s="1">
        <f t="shared" si="0"/>
        <v>9.8039215686274508E-2</v>
      </c>
    </row>
    <row r="17" spans="1:2" x14ac:dyDescent="0.25">
      <c r="A17">
        <v>3</v>
      </c>
      <c r="B17" s="1">
        <f t="shared" si="0"/>
        <v>0.14563106796116504</v>
      </c>
    </row>
    <row r="18" spans="1:2" x14ac:dyDescent="0.25">
      <c r="A18">
        <v>4</v>
      </c>
      <c r="B18" s="1">
        <f t="shared" si="0"/>
        <v>0.19230769230769232</v>
      </c>
    </row>
    <row r="19" spans="1:2" x14ac:dyDescent="0.25">
      <c r="A19">
        <v>5</v>
      </c>
      <c r="B19" s="1">
        <f t="shared" si="0"/>
        <v>0.23809523809523808</v>
      </c>
    </row>
    <row r="20" spans="1:2" x14ac:dyDescent="0.25">
      <c r="A20">
        <v>6</v>
      </c>
      <c r="B20" s="1">
        <f t="shared" si="0"/>
        <v>0.28301886792452835</v>
      </c>
    </row>
    <row r="21" spans="1:2" x14ac:dyDescent="0.25">
      <c r="A21">
        <v>7</v>
      </c>
      <c r="B21" s="1">
        <f t="shared" si="0"/>
        <v>0.32710280373831774</v>
      </c>
    </row>
    <row r="22" spans="1:2" x14ac:dyDescent="0.25">
      <c r="A22">
        <v>8</v>
      </c>
      <c r="B22" s="1">
        <f t="shared" si="0"/>
        <v>0.37037037037037035</v>
      </c>
    </row>
    <row r="23" spans="1:2" x14ac:dyDescent="0.25">
      <c r="A23">
        <v>9</v>
      </c>
      <c r="B23" s="1">
        <f t="shared" si="0"/>
        <v>0.41284403669724773</v>
      </c>
    </row>
    <row r="24" spans="1:2" x14ac:dyDescent="0.25">
      <c r="A24">
        <v>10</v>
      </c>
      <c r="B24" s="1">
        <f t="shared" si="0"/>
        <v>0.45454545454545459</v>
      </c>
    </row>
    <row r="25" spans="1:2" x14ac:dyDescent="0.25">
      <c r="A25">
        <v>20</v>
      </c>
      <c r="B25" s="1">
        <f t="shared" si="0"/>
        <v>0.83333333333333326</v>
      </c>
    </row>
    <row r="26" spans="1:2" x14ac:dyDescent="0.25">
      <c r="A26">
        <v>30</v>
      </c>
      <c r="B26" s="1">
        <f t="shared" si="0"/>
        <v>1.153846153846154</v>
      </c>
    </row>
    <row r="27" spans="1:2" x14ac:dyDescent="0.25">
      <c r="A27">
        <v>40</v>
      </c>
      <c r="B27" s="1">
        <f t="shared" si="0"/>
        <v>1.4285714285714284</v>
      </c>
    </row>
    <row r="28" spans="1:2" x14ac:dyDescent="0.25">
      <c r="A28">
        <v>50</v>
      </c>
      <c r="B28" s="1">
        <f t="shared" si="0"/>
        <v>1.6666666666666667</v>
      </c>
    </row>
    <row r="29" spans="1:2" x14ac:dyDescent="0.25">
      <c r="A29">
        <v>60</v>
      </c>
      <c r="B29" s="1">
        <f t="shared" si="0"/>
        <v>1.875</v>
      </c>
    </row>
    <row r="30" spans="1:2" x14ac:dyDescent="0.25">
      <c r="A30">
        <v>70</v>
      </c>
      <c r="B30" s="1">
        <f t="shared" si="0"/>
        <v>2.0588235294117645</v>
      </c>
    </row>
    <row r="31" spans="1:2" x14ac:dyDescent="0.25">
      <c r="A31">
        <v>80</v>
      </c>
      <c r="B31" s="1">
        <f t="shared" si="0"/>
        <v>2.2222222222222223</v>
      </c>
    </row>
    <row r="32" spans="1:2" x14ac:dyDescent="0.25">
      <c r="A32">
        <v>90</v>
      </c>
      <c r="B32" s="1">
        <f t="shared" si="0"/>
        <v>2.3684210526315788</v>
      </c>
    </row>
    <row r="33" spans="1:2" x14ac:dyDescent="0.25">
      <c r="A33">
        <v>100</v>
      </c>
      <c r="B33" s="1">
        <f t="shared" si="0"/>
        <v>2.5</v>
      </c>
    </row>
    <row r="34" spans="1:2" x14ac:dyDescent="0.25">
      <c r="A34">
        <v>200</v>
      </c>
      <c r="B34" s="1">
        <f t="shared" si="0"/>
        <v>3.3333333333333335</v>
      </c>
    </row>
    <row r="35" spans="1:2" x14ac:dyDescent="0.25">
      <c r="A35">
        <v>300</v>
      </c>
      <c r="B35" s="1">
        <f t="shared" si="0"/>
        <v>3.75</v>
      </c>
    </row>
    <row r="36" spans="1:2" x14ac:dyDescent="0.25">
      <c r="A36">
        <v>400</v>
      </c>
      <c r="B36" s="1">
        <f t="shared" si="0"/>
        <v>4</v>
      </c>
    </row>
    <row r="37" spans="1:2" x14ac:dyDescent="0.25">
      <c r="A37">
        <v>500</v>
      </c>
      <c r="B37" s="1">
        <f t="shared" si="0"/>
        <v>4.166666666666667</v>
      </c>
    </row>
    <row r="38" spans="1:2" x14ac:dyDescent="0.25">
      <c r="A38">
        <v>600</v>
      </c>
      <c r="B38" s="1">
        <f t="shared" si="0"/>
        <v>4.2857142857142856</v>
      </c>
    </row>
    <row r="39" spans="1:2" x14ac:dyDescent="0.25">
      <c r="A39">
        <v>700</v>
      </c>
      <c r="B39" s="1">
        <f t="shared" si="0"/>
        <v>4.375</v>
      </c>
    </row>
    <row r="40" spans="1:2" x14ac:dyDescent="0.25">
      <c r="A40">
        <v>800</v>
      </c>
      <c r="B40" s="1">
        <f t="shared" si="0"/>
        <v>4.4444444444444446</v>
      </c>
    </row>
    <row r="41" spans="1:2" x14ac:dyDescent="0.25">
      <c r="A41">
        <v>900</v>
      </c>
      <c r="B41" s="1">
        <f t="shared" si="0"/>
        <v>4.5</v>
      </c>
    </row>
    <row r="42" spans="1:2" x14ac:dyDescent="0.25">
      <c r="A42">
        <v>1000</v>
      </c>
      <c r="B42" s="1">
        <f t="shared" si="0"/>
        <v>4.545454545454545</v>
      </c>
    </row>
    <row r="43" spans="1:2" x14ac:dyDescent="0.25">
      <c r="A43">
        <v>2000</v>
      </c>
      <c r="B43" s="1">
        <f t="shared" si="0"/>
        <v>4.7619047619047628</v>
      </c>
    </row>
    <row r="44" spans="1:2" x14ac:dyDescent="0.25">
      <c r="A44">
        <v>3000</v>
      </c>
      <c r="B44" s="1">
        <f t="shared" si="0"/>
        <v>4.838709677419355</v>
      </c>
    </row>
    <row r="45" spans="1:2" x14ac:dyDescent="0.25">
      <c r="A45">
        <v>4000</v>
      </c>
      <c r="B45" s="1">
        <f t="shared" si="0"/>
        <v>4.8780487804878048</v>
      </c>
    </row>
    <row r="46" spans="1:2" x14ac:dyDescent="0.25">
      <c r="A46">
        <v>5000</v>
      </c>
      <c r="B46" s="1">
        <f t="shared" si="0"/>
        <v>4.9019607843137258</v>
      </c>
    </row>
    <row r="47" spans="1:2" x14ac:dyDescent="0.25">
      <c r="A47">
        <v>6000</v>
      </c>
      <c r="B47" s="1">
        <f t="shared" si="0"/>
        <v>4.918032786885246</v>
      </c>
    </row>
    <row r="48" spans="1:2" x14ac:dyDescent="0.25">
      <c r="A48">
        <v>7000</v>
      </c>
      <c r="B48" s="1">
        <f t="shared" si="0"/>
        <v>4.9295774647887329</v>
      </c>
    </row>
    <row r="49" spans="1:2" x14ac:dyDescent="0.25">
      <c r="A49">
        <v>8000</v>
      </c>
      <c r="B49" s="1">
        <f t="shared" si="0"/>
        <v>4.9382716049382713</v>
      </c>
    </row>
    <row r="50" spans="1:2" x14ac:dyDescent="0.25">
      <c r="A50">
        <v>9000</v>
      </c>
      <c r="B50" s="1">
        <f t="shared" si="0"/>
        <v>4.9450549450549453</v>
      </c>
    </row>
    <row r="51" spans="1:2" x14ac:dyDescent="0.25">
      <c r="A51">
        <v>10000</v>
      </c>
      <c r="B51" s="1">
        <f t="shared" si="0"/>
        <v>4.9504950495049505</v>
      </c>
    </row>
    <row r="52" spans="1:2" x14ac:dyDescent="0.25">
      <c r="A52">
        <v>20000</v>
      </c>
      <c r="B52" s="1">
        <f t="shared" si="0"/>
        <v>4.9751243781094523</v>
      </c>
    </row>
    <row r="53" spans="1:2" x14ac:dyDescent="0.25">
      <c r="B53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20" sqref="A20"/>
    </sheetView>
  </sheetViews>
  <sheetFormatPr baseColWidth="10" defaultRowHeight="15" x14ac:dyDescent="0.25"/>
  <cols>
    <col min="1" max="1" width="38.42578125" customWidth="1"/>
  </cols>
  <sheetData>
    <row r="1" spans="1:3" x14ac:dyDescent="0.25">
      <c r="A1" t="s">
        <v>6</v>
      </c>
      <c r="B1">
        <v>20000</v>
      </c>
      <c r="C1" t="s">
        <v>0</v>
      </c>
    </row>
    <row r="2" spans="1:3" x14ac:dyDescent="0.25">
      <c r="A2" t="s">
        <v>7</v>
      </c>
      <c r="B2">
        <v>0</v>
      </c>
      <c r="C2" t="s">
        <v>0</v>
      </c>
    </row>
    <row r="4" spans="1:3" x14ac:dyDescent="0.25">
      <c r="A4" t="s">
        <v>8</v>
      </c>
      <c r="B4">
        <v>200</v>
      </c>
    </row>
    <row r="5" spans="1:3" x14ac:dyDescent="0.25">
      <c r="A5" t="s">
        <v>9</v>
      </c>
      <c r="B5">
        <v>5</v>
      </c>
    </row>
    <row r="8" spans="1:3" ht="15.75" thickBot="1" x14ac:dyDescent="0.3"/>
    <row r="9" spans="1:3" ht="15.75" thickBot="1" x14ac:dyDescent="0.3">
      <c r="A9" t="s">
        <v>11</v>
      </c>
      <c r="B9" s="2">
        <v>15000</v>
      </c>
      <c r="C9" t="s">
        <v>0</v>
      </c>
    </row>
    <row r="12" spans="1:3" x14ac:dyDescent="0.25">
      <c r="A12" t="s">
        <v>10</v>
      </c>
      <c r="B12">
        <f>IF(B9&lt;1,1,B9)</f>
        <v>15000</v>
      </c>
      <c r="C12" t="s">
        <v>0</v>
      </c>
    </row>
    <row r="13" spans="1:3" x14ac:dyDescent="0.25">
      <c r="A13" t="s">
        <v>14</v>
      </c>
      <c r="B13">
        <f>LOG(B12)</f>
        <v>4.1760912590556813</v>
      </c>
    </row>
    <row r="14" spans="1:3" x14ac:dyDescent="0.25">
      <c r="A14" t="s">
        <v>15</v>
      </c>
      <c r="B14">
        <f>B13/LOG(B1)</f>
        <v>0.97095143797317041</v>
      </c>
    </row>
    <row r="15" spans="1:3" x14ac:dyDescent="0.25">
      <c r="A15" t="s">
        <v>16</v>
      </c>
      <c r="B15">
        <f>1-B14</f>
        <v>2.9048562026829594E-2</v>
      </c>
    </row>
    <row r="16" spans="1:3" x14ac:dyDescent="0.25">
      <c r="A16" t="s">
        <v>17</v>
      </c>
      <c r="B16">
        <f>B15*B4</f>
        <v>5.8097124053659188</v>
      </c>
    </row>
    <row r="17" spans="1:2" ht="15.75" thickBot="1" x14ac:dyDescent="0.3">
      <c r="A17" t="s">
        <v>12</v>
      </c>
      <c r="B17">
        <f>IF(B16&lt;B5,B5,B16)</f>
        <v>5.8097124053659188</v>
      </c>
    </row>
    <row r="18" spans="1:2" ht="15.75" thickBot="1" x14ac:dyDescent="0.3">
      <c r="A18" s="3" t="s">
        <v>13</v>
      </c>
      <c r="B18" s="4">
        <f>B17</f>
        <v>5.8097124053659188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Empirical Meas.</vt:lpstr>
      <vt:lpstr>Circuit</vt:lpstr>
      <vt:lpstr>Calculations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2023-09-07T21:14:02Z</dcterms:modified>
</cp:coreProperties>
</file>