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64665855472bf6/DA Portfolio/SQL/Maven/MavenFuzzyFactory/"/>
    </mc:Choice>
  </mc:AlternateContent>
  <xr:revisionPtr revIDLastSave="2" documentId="8_{B24257CF-E0B3-4CC7-8027-BE94B8CA95BF}" xr6:coauthVersionLast="47" xr6:coauthVersionMax="47" xr10:uidLastSave="{A627B0DB-509C-4BC9-B25A-4BEABCDA45FA}"/>
  <bookViews>
    <workbookView xWindow="-120" yWindow="-120" windowWidth="29040" windowHeight="15720" activeTab="4" xr2:uid="{81F9455D-4AF8-41B8-AF48-29160E0CC86B}"/>
  </bookViews>
  <sheets>
    <sheet name="Slide1" sheetId="1" r:id="rId1"/>
    <sheet name="Slide2.1" sheetId="2" r:id="rId2"/>
    <sheet name="Slide2.2_3" sheetId="3" r:id="rId3"/>
    <sheet name="Slide2.4" sheetId="4" r:id="rId4"/>
    <sheet name="Slide3" sheetId="5" r:id="rId5"/>
    <sheet name="Sheet1" sheetId="6" r:id="rId6"/>
  </sheets>
  <definedNames>
    <definedName name="_xlnm._FilterDatabase" localSheetId="0" hidden="1">Slide1!$A$8:$AA$45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C4" i="3"/>
  <c r="I7" i="2"/>
  <c r="H7" i="2"/>
  <c r="G7" i="2"/>
  <c r="F7" i="2"/>
  <c r="I6" i="2"/>
  <c r="I5" i="2"/>
  <c r="H6" i="2"/>
  <c r="G6" i="2"/>
  <c r="H5" i="2"/>
  <c r="G5" i="2"/>
  <c r="F6" i="2"/>
  <c r="F5" i="2"/>
  <c r="I4" i="2"/>
  <c r="H4" i="2"/>
  <c r="G4" i="2"/>
  <c r="F4" i="2"/>
  <c r="I3" i="2"/>
  <c r="H3" i="2"/>
  <c r="G3" i="2"/>
  <c r="F3" i="2"/>
  <c r="V6" i="1"/>
  <c r="W5" i="1"/>
  <c r="X5" i="1" s="1"/>
  <c r="V5" i="1"/>
  <c r="S6" i="1"/>
  <c r="T5" i="1"/>
  <c r="U5" i="1" s="1"/>
  <c r="S5" i="1"/>
  <c r="P6" i="1"/>
  <c r="Q5" i="1"/>
  <c r="R5" i="1" s="1"/>
  <c r="P5" i="1"/>
  <c r="O5" i="1"/>
  <c r="H2" i="1"/>
  <c r="Z4" i="1"/>
  <c r="Y4" i="1"/>
  <c r="W4" i="1"/>
  <c r="V4" i="1"/>
  <c r="T4" i="1"/>
  <c r="S4" i="1"/>
  <c r="Q4" i="1"/>
  <c r="R4" i="1" s="1"/>
  <c r="Z3" i="1"/>
  <c r="Y3" i="1"/>
  <c r="W3" i="1"/>
  <c r="V3" i="1"/>
  <c r="T3" i="1"/>
  <c r="S3" i="1"/>
  <c r="Q3" i="1"/>
  <c r="Z2" i="1"/>
  <c r="Y2" i="1"/>
  <c r="W2" i="1"/>
  <c r="V2" i="1"/>
  <c r="T2" i="1"/>
  <c r="S2" i="1"/>
  <c r="Q2" i="1"/>
  <c r="P3" i="1"/>
  <c r="P4" i="1"/>
  <c r="P2" i="1"/>
  <c r="L3" i="1"/>
  <c r="L4" i="1"/>
  <c r="L2" i="1"/>
  <c r="J3" i="1"/>
  <c r="J4" i="1"/>
  <c r="J2" i="1"/>
  <c r="H3" i="1"/>
  <c r="H4" i="1"/>
  <c r="U3" i="1" l="1"/>
  <c r="X3" i="1"/>
  <c r="N3" i="1"/>
  <c r="L5" i="1"/>
  <c r="D4" i="1" s="1"/>
  <c r="R2" i="1"/>
  <c r="D3" i="1"/>
  <c r="AA4" i="1"/>
  <c r="AA3" i="1"/>
  <c r="M2" i="1"/>
  <c r="M4" i="1"/>
  <c r="M5" i="1" s="1"/>
  <c r="N2" i="1"/>
  <c r="N4" i="1"/>
  <c r="N5" i="1" s="1"/>
  <c r="M3" i="1"/>
  <c r="I4" i="1"/>
  <c r="U4" i="1"/>
  <c r="H5" i="1"/>
  <c r="F4" i="1" s="1"/>
  <c r="U2" i="1"/>
  <c r="X2" i="1"/>
  <c r="AA2" i="1"/>
  <c r="J5" i="1"/>
  <c r="E4" i="1" s="1"/>
  <c r="X4" i="1"/>
  <c r="R3" i="1"/>
  <c r="K4" i="1"/>
  <c r="I3" i="1"/>
  <c r="K3" i="1"/>
  <c r="F3" i="1" l="1"/>
  <c r="E3" i="1"/>
</calcChain>
</file>

<file path=xl/sharedStrings.xml><?xml version="1.0" encoding="utf-8"?>
<sst xmlns="http://schemas.openxmlformats.org/spreadsheetml/2006/main" count="479" uniqueCount="59">
  <si>
    <t>Year</t>
  </si>
  <si>
    <t>Month</t>
  </si>
  <si>
    <t>Quarter</t>
  </si>
  <si>
    <t>Sessions</t>
  </si>
  <si>
    <t>Orders</t>
  </si>
  <si>
    <t>OrderConvertion</t>
  </si>
  <si>
    <t>Sales</t>
  </si>
  <si>
    <t>Total_Revenue</t>
  </si>
  <si>
    <t>Mr-Fuzzy Revenue</t>
  </si>
  <si>
    <t>Mr-Fuzzy Margin</t>
  </si>
  <si>
    <t>Love Bear Revenue</t>
  </si>
  <si>
    <t>Love Bear Margin</t>
  </si>
  <si>
    <t>Sugar Panda Revenue</t>
  </si>
  <si>
    <t>Sugar Panda Margin</t>
  </si>
  <si>
    <t>Mini bear Revenue</t>
  </si>
  <si>
    <t>Mini bear Margin</t>
  </si>
  <si>
    <t>NULL</t>
  </si>
  <si>
    <t xml:space="preserve">Fiscal Year </t>
  </si>
  <si>
    <t>Total Session</t>
  </si>
  <si>
    <t xml:space="preserve">Total Orders </t>
  </si>
  <si>
    <t>Total Revenue</t>
  </si>
  <si>
    <t xml:space="preserve">Note </t>
  </si>
  <si>
    <t xml:space="preserve">Product Launch </t>
  </si>
  <si>
    <t>FY12</t>
  </si>
  <si>
    <t>FY13</t>
  </si>
  <si>
    <t>FY14</t>
  </si>
  <si>
    <t>Sugar Panda</t>
  </si>
  <si>
    <t>Love Bear</t>
  </si>
  <si>
    <t>Mr-Fuzzy</t>
  </si>
  <si>
    <t>Mini Bear</t>
  </si>
  <si>
    <t>primary_product_id</t>
  </si>
  <si>
    <t>Cross_Sell_P1</t>
  </si>
  <si>
    <t>Cross_Sell_P1_Rate</t>
  </si>
  <si>
    <t>Cross_Sell_P2</t>
  </si>
  <si>
    <t>Cross_Sell_P2_Rate</t>
  </si>
  <si>
    <t>Cross_Sell_P3</t>
  </si>
  <si>
    <t>Cross_Sell_P3_Rate</t>
  </si>
  <si>
    <t>Cross_Sell_P4</t>
  </si>
  <si>
    <t>Cross_Sell_P4_Rate</t>
  </si>
  <si>
    <t>Column1</t>
  </si>
  <si>
    <t>Mr-Fuzzy Rate</t>
  </si>
  <si>
    <t xml:space="preserve">Month </t>
  </si>
  <si>
    <t>Gsearch nonbrand CVR</t>
  </si>
  <si>
    <t>Bsearch nonbrand CVR</t>
  </si>
  <si>
    <t>Brand Search CVR</t>
  </si>
  <si>
    <t>Organic Search CVR</t>
  </si>
  <si>
    <t>Direct Type-In CVR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</si>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</sst>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Georgia"/>
      <family val="2"/>
    </font>
    <font>
      <sz val="11"/>
      <color theme="1"/>
      <name val="Georgia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Georgia"/>
      <family val="2"/>
    </font>
    <font>
      <b/>
      <sz val="13"/>
      <color theme="3"/>
      <name val="Georgia"/>
      <family val="2"/>
    </font>
    <font>
      <b/>
      <sz val="11"/>
      <color theme="3"/>
      <name val="Georgia"/>
      <family val="2"/>
    </font>
    <font>
      <sz val="11"/>
      <color rgb="FF006100"/>
      <name val="Georgia"/>
      <family val="2"/>
    </font>
    <font>
      <sz val="11"/>
      <color rgb="FF9C0006"/>
      <name val="Georgia"/>
      <family val="2"/>
    </font>
    <font>
      <sz val="11"/>
      <color rgb="FF9C5700"/>
      <name val="Georgia"/>
      <family val="2"/>
    </font>
    <font>
      <sz val="11"/>
      <color rgb="FF3F3F76"/>
      <name val="Georgia"/>
      <family val="2"/>
    </font>
    <font>
      <b/>
      <sz val="11"/>
      <color rgb="FF3F3F3F"/>
      <name val="Georgia"/>
      <family val="2"/>
    </font>
    <font>
      <b/>
      <sz val="11"/>
      <color rgb="FFFA7D00"/>
      <name val="Georgia"/>
      <family val="2"/>
    </font>
    <font>
      <sz val="11"/>
      <color rgb="FFFA7D00"/>
      <name val="Georgia"/>
      <family val="2"/>
    </font>
    <font>
      <b/>
      <sz val="11"/>
      <color theme="0"/>
      <name val="Georgia"/>
      <family val="2"/>
    </font>
    <font>
      <sz val="11"/>
      <color rgb="FFFF0000"/>
      <name val="Georgia"/>
      <family val="2"/>
    </font>
    <font>
      <i/>
      <sz val="11"/>
      <color rgb="FF7F7F7F"/>
      <name val="Georgia"/>
      <family val="2"/>
    </font>
    <font>
      <b/>
      <sz val="11"/>
      <color theme="1"/>
      <name val="Georgia"/>
      <family val="2"/>
    </font>
    <font>
      <sz val="11"/>
      <color theme="0"/>
      <name val="Georgi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43" fontId="0" fillId="0" borderId="0" xfId="0" applyNumberFormat="1"/>
    <xf numFmtId="0" fontId="0" fillId="33" borderId="0" xfId="0" applyFill="1"/>
    <xf numFmtId="0" fontId="0" fillId="34" borderId="0" xfId="0" applyFill="1"/>
    <xf numFmtId="10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10" xfId="0" applyBorder="1"/>
    <xf numFmtId="0" fontId="13" fillId="35" borderId="13" xfId="0" applyFont="1" applyFill="1" applyBorder="1"/>
    <xf numFmtId="0" fontId="13" fillId="35" borderId="14" xfId="0" applyFont="1" applyFill="1" applyBorder="1"/>
    <xf numFmtId="0" fontId="13" fillId="35" borderId="15" xfId="0" applyFont="1" applyFill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82757158415178E-2"/>
          <c:y val="0.1393612158525924"/>
          <c:w val="0.92067052817908168"/>
          <c:h val="0.68782416646079969"/>
        </c:manualLayout>
      </c:layout>
      <c:lineChart>
        <c:grouping val="standard"/>
        <c:varyColors val="0"/>
        <c:ser>
          <c:idx val="0"/>
          <c:order val="0"/>
          <c:tx>
            <c:strRef>
              <c:f>Slide2.2_3!$A$5</c:f>
              <c:strCache>
                <c:ptCount val="1"/>
                <c:pt idx="0">
                  <c:v>Mr-Fuzzy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Slide2.2_3!$B$5:$AK$5</c:f>
              <c:numCache>
                <c:formatCode>General</c:formatCode>
                <c:ptCount val="36"/>
                <c:pt idx="0">
                  <c:v>3019.5</c:v>
                </c:pt>
                <c:pt idx="1">
                  <c:v>3294</c:v>
                </c:pt>
                <c:pt idx="2">
                  <c:v>4270</c:v>
                </c:pt>
                <c:pt idx="3">
                  <c:v>5154.5</c:v>
                </c:pt>
                <c:pt idx="4">
                  <c:v>6954</c:v>
                </c:pt>
                <c:pt idx="5">
                  <c:v>8753.5</c:v>
                </c:pt>
                <c:pt idx="6">
                  <c:v>11315.5</c:v>
                </c:pt>
                <c:pt idx="7">
                  <c:v>18849</c:v>
                </c:pt>
                <c:pt idx="8">
                  <c:v>15433</c:v>
                </c:pt>
                <c:pt idx="9">
                  <c:v>10461.5</c:v>
                </c:pt>
                <c:pt idx="10">
                  <c:v>10248</c:v>
                </c:pt>
                <c:pt idx="11">
                  <c:v>9760</c:v>
                </c:pt>
                <c:pt idx="12">
                  <c:v>13999.5</c:v>
                </c:pt>
                <c:pt idx="13">
                  <c:v>14914.5</c:v>
                </c:pt>
                <c:pt idx="14">
                  <c:v>15341.5</c:v>
                </c:pt>
                <c:pt idx="15">
                  <c:v>15524.5</c:v>
                </c:pt>
                <c:pt idx="16">
                  <c:v>15555</c:v>
                </c:pt>
                <c:pt idx="17">
                  <c:v>16535.5</c:v>
                </c:pt>
                <c:pt idx="18">
                  <c:v>19516.5</c:v>
                </c:pt>
                <c:pt idx="19">
                  <c:v>23333.5</c:v>
                </c:pt>
                <c:pt idx="20">
                  <c:v>27044.5</c:v>
                </c:pt>
                <c:pt idx="21">
                  <c:v>25313.5</c:v>
                </c:pt>
                <c:pt idx="22">
                  <c:v>22822</c:v>
                </c:pt>
                <c:pt idx="23">
                  <c:v>30324.5</c:v>
                </c:pt>
                <c:pt idx="24">
                  <c:v>35924</c:v>
                </c:pt>
                <c:pt idx="25">
                  <c:v>41571</c:v>
                </c:pt>
                <c:pt idx="26">
                  <c:v>35487</c:v>
                </c:pt>
                <c:pt idx="27">
                  <c:v>38227.5</c:v>
                </c:pt>
                <c:pt idx="28">
                  <c:v>37162.5</c:v>
                </c:pt>
                <c:pt idx="29">
                  <c:v>42136.5</c:v>
                </c:pt>
                <c:pt idx="30">
                  <c:v>46502.5</c:v>
                </c:pt>
                <c:pt idx="31">
                  <c:v>57121</c:v>
                </c:pt>
                <c:pt idx="32">
                  <c:v>63273.5</c:v>
                </c:pt>
                <c:pt idx="33">
                  <c:v>55091.5</c:v>
                </c:pt>
                <c:pt idx="34">
                  <c:v>44029.5</c:v>
                </c:pt>
                <c:pt idx="35">
                  <c:v>33858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0-4261-9FC4-A4219B30C772}"/>
            </c:ext>
          </c:extLst>
        </c:ser>
        <c:ser>
          <c:idx val="1"/>
          <c:order val="1"/>
          <c:tx>
            <c:strRef>
              <c:f>Slide2.2_3!$A$6</c:f>
              <c:strCache>
                <c:ptCount val="1"/>
                <c:pt idx="0">
                  <c:v>Love Bear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Slide2.2_3!$B$6:$AK$6</c:f>
              <c:numCache>
                <c:formatCode>General</c:formatCode>
                <c:ptCount val="36"/>
                <c:pt idx="0">
                  <c:v>1762.5</c:v>
                </c:pt>
                <c:pt idx="1">
                  <c:v>6075</c:v>
                </c:pt>
                <c:pt idx="2">
                  <c:v>2437.5</c:v>
                </c:pt>
                <c:pt idx="3">
                  <c:v>3525</c:v>
                </c:pt>
                <c:pt idx="4">
                  <c:v>3075</c:v>
                </c:pt>
                <c:pt idx="5">
                  <c:v>3375</c:v>
                </c:pt>
                <c:pt idx="6">
                  <c:v>3562.5</c:v>
                </c:pt>
                <c:pt idx="7">
                  <c:v>3675</c:v>
                </c:pt>
                <c:pt idx="8">
                  <c:v>3518</c:v>
                </c:pt>
                <c:pt idx="9">
                  <c:v>3937.5</c:v>
                </c:pt>
                <c:pt idx="10">
                  <c:v>5273.5</c:v>
                </c:pt>
                <c:pt idx="11">
                  <c:v>5615.5</c:v>
                </c:pt>
                <c:pt idx="12">
                  <c:v>5604.5</c:v>
                </c:pt>
                <c:pt idx="13">
                  <c:v>13897.5</c:v>
                </c:pt>
                <c:pt idx="14">
                  <c:v>6772.5</c:v>
                </c:pt>
                <c:pt idx="15">
                  <c:v>6719</c:v>
                </c:pt>
                <c:pt idx="16">
                  <c:v>8291.5</c:v>
                </c:pt>
                <c:pt idx="17">
                  <c:v>7951</c:v>
                </c:pt>
                <c:pt idx="18">
                  <c:v>7580.5</c:v>
                </c:pt>
                <c:pt idx="19">
                  <c:v>8302.5</c:v>
                </c:pt>
                <c:pt idx="20">
                  <c:v>8740.5</c:v>
                </c:pt>
                <c:pt idx="21">
                  <c:v>9665</c:v>
                </c:pt>
                <c:pt idx="22">
                  <c:v>12939.5</c:v>
                </c:pt>
                <c:pt idx="23">
                  <c:v>12677</c:v>
                </c:pt>
                <c:pt idx="24">
                  <c:v>13234</c:v>
                </c:pt>
                <c:pt idx="25">
                  <c:v>24553.5</c:v>
                </c:pt>
                <c:pt idx="26">
                  <c:v>7587.5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0-4261-9FC4-A4219B30C772}"/>
            </c:ext>
          </c:extLst>
        </c:ser>
        <c:ser>
          <c:idx val="2"/>
          <c:order val="2"/>
          <c:tx>
            <c:strRef>
              <c:f>Slide2.2_3!$A$7</c:f>
              <c:strCache>
                <c:ptCount val="1"/>
                <c:pt idx="0">
                  <c:v>Sugar Panda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Slide2.2_3!$B$7:$AK$7</c:f>
              <c:numCache>
                <c:formatCode>General</c:formatCode>
                <c:ptCount val="36"/>
                <c:pt idx="0">
                  <c:v>3530</c:v>
                </c:pt>
                <c:pt idx="1">
                  <c:v>4448.5</c:v>
                </c:pt>
                <c:pt idx="2">
                  <c:v>5042.5</c:v>
                </c:pt>
                <c:pt idx="3">
                  <c:v>5971.5</c:v>
                </c:pt>
                <c:pt idx="4">
                  <c:v>7070.5</c:v>
                </c:pt>
                <c:pt idx="5">
                  <c:v>6305</c:v>
                </c:pt>
                <c:pt idx="6">
                  <c:v>7162.5</c:v>
                </c:pt>
                <c:pt idx="7">
                  <c:v>6758.5</c:v>
                </c:pt>
                <c:pt idx="8">
                  <c:v>8114</c:v>
                </c:pt>
                <c:pt idx="9">
                  <c:v>7432.5</c:v>
                </c:pt>
                <c:pt idx="10">
                  <c:v>9579.5</c:v>
                </c:pt>
                <c:pt idx="11">
                  <c:v>10924.5</c:v>
                </c:pt>
                <c:pt idx="12">
                  <c:v>12451.5</c:v>
                </c:pt>
                <c:pt idx="13">
                  <c:v>11503.5</c:v>
                </c:pt>
                <c:pt idx="14">
                  <c:v>9917.5</c:v>
                </c:pt>
                <c:pt idx="15">
                  <c:v>6198.5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0-4261-9FC4-A4219B30C772}"/>
            </c:ext>
          </c:extLst>
        </c:ser>
        <c:ser>
          <c:idx val="3"/>
          <c:order val="3"/>
          <c:tx>
            <c:strRef>
              <c:f>Slide2.2_3!$A$8</c:f>
              <c:strCache>
                <c:ptCount val="1"/>
                <c:pt idx="0">
                  <c:v>Mini Bear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Slide2.2_3!$B$8:$AK$8</c:f>
              <c:numCache>
                <c:formatCode>General</c:formatCode>
                <c:ptCount val="36"/>
                <c:pt idx="0">
                  <c:v>3455</c:v>
                </c:pt>
                <c:pt idx="1">
                  <c:v>4082</c:v>
                </c:pt>
                <c:pt idx="2">
                  <c:v>3505.5</c:v>
                </c:pt>
                <c:pt idx="3">
                  <c:v>2386.5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0-4261-9FC4-A4219B30C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408511"/>
        <c:axId val="1119406591"/>
      </c:lineChart>
      <c:catAx>
        <c:axId val="111940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06591"/>
        <c:crosses val="autoZero"/>
        <c:auto val="1"/>
        <c:lblAlgn val="ctr"/>
        <c:lblOffset val="100"/>
        <c:noMultiLvlLbl val="0"/>
      </c:catAx>
      <c:valAx>
        <c:axId val="111940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Slide2.2_3!$A$16</c:f>
              <c:strCache>
                <c:ptCount val="1"/>
                <c:pt idx="0">
                  <c:v>Mr-Fuzzy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Slide2.2_3!$B$16:$AK$16</c:f>
              <c:numCache>
                <c:formatCode>0%</c:formatCode>
                <c:ptCount val="36"/>
                <c:pt idx="0">
                  <c:v>0.61012202440488095</c:v>
                </c:pt>
                <c:pt idx="1">
                  <c:v>0.61012202440488095</c:v>
                </c:pt>
                <c:pt idx="2">
                  <c:v>0.61012202440488095</c:v>
                </c:pt>
                <c:pt idx="3">
                  <c:v>0.61012202440488106</c:v>
                </c:pt>
                <c:pt idx="4">
                  <c:v>0.61012202440488106</c:v>
                </c:pt>
                <c:pt idx="5">
                  <c:v>0.61012202440488106</c:v>
                </c:pt>
                <c:pt idx="6">
                  <c:v>0.61012202440488095</c:v>
                </c:pt>
                <c:pt idx="7">
                  <c:v>0.61012202440488095</c:v>
                </c:pt>
                <c:pt idx="8">
                  <c:v>0.61012202440488106</c:v>
                </c:pt>
                <c:pt idx="9">
                  <c:v>0.61012202440488095</c:v>
                </c:pt>
                <c:pt idx="10">
                  <c:v>0.61012202440488095</c:v>
                </c:pt>
                <c:pt idx="11">
                  <c:v>0.61012202440488106</c:v>
                </c:pt>
                <c:pt idx="12">
                  <c:v>0.61012202440488095</c:v>
                </c:pt>
                <c:pt idx="13">
                  <c:v>0.61012202440488095</c:v>
                </c:pt>
                <c:pt idx="14">
                  <c:v>0.61012202440488095</c:v>
                </c:pt>
                <c:pt idx="15">
                  <c:v>0.61012202440488095</c:v>
                </c:pt>
                <c:pt idx="16">
                  <c:v>0.61012202440488095</c:v>
                </c:pt>
                <c:pt idx="17">
                  <c:v>0.61028788403884315</c:v>
                </c:pt>
                <c:pt idx="18">
                  <c:v>0.61096611629158459</c:v>
                </c:pt>
                <c:pt idx="19">
                  <c:v>0.61094567693126622</c:v>
                </c:pt>
                <c:pt idx="20">
                  <c:v>0.61376571803746571</c:v>
                </c:pt>
                <c:pt idx="21">
                  <c:v>0.61665328049021428</c:v>
                </c:pt>
                <c:pt idx="22">
                  <c:v>0.62378676999154326</c:v>
                </c:pt>
                <c:pt idx="23">
                  <c:v>0.62381137031966616</c:v>
                </c:pt>
                <c:pt idx="24">
                  <c:v>0.62333728717449344</c:v>
                </c:pt>
                <c:pt idx="25">
                  <c:v>0.62482902912592175</c:v>
                </c:pt>
                <c:pt idx="26">
                  <c:v>0.62433233544311817</c:v>
                </c:pt>
                <c:pt idx="27">
                  <c:v>0.62401068739198873</c:v>
                </c:pt>
                <c:pt idx="28">
                  <c:v>0.62341399537369369</c:v>
                </c:pt>
                <c:pt idx="29">
                  <c:v>0.62482270628832348</c:v>
                </c:pt>
                <c:pt idx="30">
                  <c:v>0.62469765922922371</c:v>
                </c:pt>
                <c:pt idx="31">
                  <c:v>0.62406574775905099</c:v>
                </c:pt>
                <c:pt idx="32">
                  <c:v>0.62443926196092292</c:v>
                </c:pt>
                <c:pt idx="33">
                  <c:v>0.62448416847078991</c:v>
                </c:pt>
                <c:pt idx="34">
                  <c:v>0.62491368840510086</c:v>
                </c:pt>
                <c:pt idx="35">
                  <c:v>0.62412808616941895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1-4D67-A586-2DD6D1F4BD20}"/>
            </c:ext>
          </c:extLst>
        </c:ser>
        <c:ser>
          <c:idx val="1"/>
          <c:order val="1"/>
          <c:tx>
            <c:strRef>
              <c:f>Slide2.2_3!$A$17</c:f>
              <c:strCache>
                <c:ptCount val="1"/>
                <c:pt idx="0">
                  <c:v>Love Bear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Slide2.2_3!$B$17:$AK$17</c:f>
              <c:numCache>
                <c:formatCode>0%</c:formatCode>
                <c:ptCount val="36"/>
                <c:pt idx="0">
                  <c:v>0.62510418403067169</c:v>
                </c:pt>
                <c:pt idx="1">
                  <c:v>0.62510418403067181</c:v>
                </c:pt>
                <c:pt idx="2">
                  <c:v>0.62510418403067181</c:v>
                </c:pt>
                <c:pt idx="3">
                  <c:v>0.62510418403067169</c:v>
                </c:pt>
                <c:pt idx="4">
                  <c:v>0.62510418403067169</c:v>
                </c:pt>
                <c:pt idx="5">
                  <c:v>0.62510418403067169</c:v>
                </c:pt>
                <c:pt idx="6">
                  <c:v>0.62510418403067181</c:v>
                </c:pt>
                <c:pt idx="7">
                  <c:v>0.62510418403067169</c:v>
                </c:pt>
                <c:pt idx="8">
                  <c:v>0.62497113194742993</c:v>
                </c:pt>
                <c:pt idx="9">
                  <c:v>0.62510418403067181</c:v>
                </c:pt>
                <c:pt idx="10">
                  <c:v>0.6249266761390232</c:v>
                </c:pt>
                <c:pt idx="11">
                  <c:v>0.62529995579305808</c:v>
                </c:pt>
                <c:pt idx="12">
                  <c:v>0.62630678472010359</c:v>
                </c:pt>
                <c:pt idx="13">
                  <c:v>0.63176226555244364</c:v>
                </c:pt>
                <c:pt idx="14">
                  <c:v>0.63187800019593121</c:v>
                </c:pt>
                <c:pt idx="15">
                  <c:v>0.62994089674932119</c:v>
                </c:pt>
                <c:pt idx="16">
                  <c:v>0.6317049366923696</c:v>
                </c:pt>
                <c:pt idx="17">
                  <c:v>0.63044533180248219</c:v>
                </c:pt>
                <c:pt idx="18">
                  <c:v>0.63045635209413309</c:v>
                </c:pt>
                <c:pt idx="19">
                  <c:v>0.63254395809096287</c:v>
                </c:pt>
                <c:pt idx="20">
                  <c:v>0.63256968543399827</c:v>
                </c:pt>
                <c:pt idx="21">
                  <c:v>0.63090679551569862</c:v>
                </c:pt>
                <c:pt idx="22">
                  <c:v>0.63137159801251763</c:v>
                </c:pt>
                <c:pt idx="23">
                  <c:v>0.63251160544288287</c:v>
                </c:pt>
                <c:pt idx="24">
                  <c:v>0.63241597813257133</c:v>
                </c:pt>
                <c:pt idx="25">
                  <c:v>0.63024029138362303</c:v>
                </c:pt>
                <c:pt idx="26">
                  <c:v>0.63156589219555193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1-4D67-A586-2DD6D1F4BD20}"/>
            </c:ext>
          </c:extLst>
        </c:ser>
        <c:ser>
          <c:idx val="2"/>
          <c:order val="2"/>
          <c:tx>
            <c:strRef>
              <c:f>Slide2.2_3!$A$18</c:f>
              <c:strCache>
                <c:ptCount val="1"/>
                <c:pt idx="0">
                  <c:v>Sugar Panda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Slide2.2_3!$B$18:$AK$18</c:f>
              <c:numCache>
                <c:formatCode>0%</c:formatCode>
                <c:ptCount val="36"/>
                <c:pt idx="0">
                  <c:v>0.67639033662394998</c:v>
                </c:pt>
                <c:pt idx="1">
                  <c:v>0.67703204735039013</c:v>
                </c:pt>
                <c:pt idx="2">
                  <c:v>0.67882196623458091</c:v>
                </c:pt>
                <c:pt idx="3">
                  <c:v>0.6739819165397859</c:v>
                </c:pt>
                <c:pt idx="4">
                  <c:v>0.67805436134577091</c:v>
                </c:pt>
                <c:pt idx="5">
                  <c:v>0.67957335080858994</c:v>
                </c:pt>
                <c:pt idx="6">
                  <c:v>0.67573240902259613</c:v>
                </c:pt>
                <c:pt idx="7">
                  <c:v>0.67559665125577906</c:v>
                </c:pt>
                <c:pt idx="8">
                  <c:v>0.67733846220628358</c:v>
                </c:pt>
                <c:pt idx="9">
                  <c:v>0.67706611062071453</c:v>
                </c:pt>
                <c:pt idx="10">
                  <c:v>0.67715199604149368</c:v>
                </c:pt>
                <c:pt idx="11">
                  <c:v>0.67693045545717667</c:v>
                </c:pt>
                <c:pt idx="12">
                  <c:v>0.67834108110728963</c:v>
                </c:pt>
                <c:pt idx="13">
                  <c:v>0.67436972942552387</c:v>
                </c:pt>
                <c:pt idx="14">
                  <c:v>0.67729948896071834</c:v>
                </c:pt>
                <c:pt idx="15">
                  <c:v>0.67581490837766267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1-4D67-A586-2DD6D1F4BD20}"/>
            </c:ext>
          </c:extLst>
        </c:ser>
        <c:ser>
          <c:idx val="3"/>
          <c:order val="3"/>
          <c:tx>
            <c:strRef>
              <c:f>Slide2.2_3!$A$19</c:f>
              <c:strCache>
                <c:ptCount val="1"/>
                <c:pt idx="0">
                  <c:v>Mini Bear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Slide2.2_3!$B$19:$AK$19</c:f>
              <c:numCache>
                <c:formatCode>0%</c:formatCode>
                <c:ptCount val="36"/>
                <c:pt idx="0">
                  <c:v>0.67793217931158978</c:v>
                </c:pt>
                <c:pt idx="1">
                  <c:v>0.67941838324389825</c:v>
                </c:pt>
                <c:pt idx="2">
                  <c:v>0.68010515389913373</c:v>
                </c:pt>
                <c:pt idx="3">
                  <c:v>0.67857863863448309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1-4D67-A586-2DD6D1F4B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12783"/>
        <c:axId val="1268615183"/>
      </c:lineChart>
      <c:catAx>
        <c:axId val="126861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15183"/>
        <c:crosses val="autoZero"/>
        <c:auto val="1"/>
        <c:lblAlgn val="ctr"/>
        <c:lblOffset val="100"/>
        <c:noMultiLvlLbl val="0"/>
      </c:catAx>
      <c:valAx>
        <c:axId val="1268615183"/>
        <c:scaling>
          <c:orientation val="minMax"/>
          <c:min val="0.60000000000000009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Gsearch</a:t>
            </a:r>
            <a:r>
              <a:rPr lang="en-US" baseline="0"/>
              <a:t> ProductSearch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Slide3!$K$2</c:f>
              <c:strCache>
                <c:ptCount val="1"/>
                <c:pt idx="0">
                  <c:v>FY12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Slide3!$L$2:$W$2</c:f>
              <c:numCache>
                <c:formatCode>General</c:formatCode>
                <c:ptCount val="12"/>
                <c:pt idx="0">
                  <c:v>2.4500000000000001E-2</c:v>
                </c:pt>
                <c:pt idx="1">
                  <c:v>2.76E-2</c:v>
                </c:pt>
                <c:pt idx="2">
                  <c:v>3.3099999999999997E-2</c:v>
                </c:pt>
                <c:pt idx="3">
                  <c:v>3.7199999999999997E-2</c:v>
                </c:pt>
                <c:pt idx="4">
                  <c:v>3.7199999999999997E-2</c:v>
                </c:pt>
                <c:pt idx="5">
                  <c:v>4.07E-2</c:v>
                </c:pt>
                <c:pt idx="6">
                  <c:v>4.2099999999999999E-2</c:v>
                </c:pt>
                <c:pt idx="7">
                  <c:v>4.2799999999999998E-2</c:v>
                </c:pt>
                <c:pt idx="8">
                  <c:v>4.5900000000000003E-2</c:v>
                </c:pt>
                <c:pt idx="9">
                  <c:v>5.7700000000000001E-2</c:v>
                </c:pt>
                <c:pt idx="10">
                  <c:v>6.3700000000000007E-2</c:v>
                </c:pt>
                <c:pt idx="11">
                  <c:v>6.1499999999999999E-2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A-4BA6-BB6C-E4250DD5E1EE}"/>
            </c:ext>
          </c:extLst>
        </c:ser>
        <c:ser>
          <c:idx val="1"/>
          <c:order val="1"/>
          <c:tx>
            <c:strRef>
              <c:f>Slide3!$K$3</c:f>
              <c:strCache>
                <c:ptCount val="1"/>
                <c:pt idx="0">
                  <c:v>FY13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Slide3!$L$3:$W$3</c:f>
              <c:numCache>
                <c:formatCode>General</c:formatCode>
                <c:ptCount val="12"/>
                <c:pt idx="0">
                  <c:v>6.8500000000000005E-2</c:v>
                </c:pt>
                <c:pt idx="1">
                  <c:v>6.6100000000000006E-2</c:v>
                </c:pt>
                <c:pt idx="2">
                  <c:v>7.1099999999999997E-2</c:v>
                </c:pt>
                <c:pt idx="3">
                  <c:v>6.3500000000000001E-2</c:v>
                </c:pt>
                <c:pt idx="4">
                  <c:v>6.4799999999999996E-2</c:v>
                </c:pt>
                <c:pt idx="5">
                  <c:v>6.3500000000000001E-2</c:v>
                </c:pt>
                <c:pt idx="6">
                  <c:v>6.6100000000000006E-2</c:v>
                </c:pt>
                <c:pt idx="7">
                  <c:v>6.0499999999999998E-2</c:v>
                </c:pt>
                <c:pt idx="8">
                  <c:v>6.3100000000000003E-2</c:v>
                </c:pt>
                <c:pt idx="9">
                  <c:v>7.2400000000000006E-2</c:v>
                </c:pt>
                <c:pt idx="10">
                  <c:v>6.7599999999999993E-2</c:v>
                </c:pt>
                <c:pt idx="11">
                  <c:v>6.83E-2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A-4BA6-BB6C-E4250DD5E1EE}"/>
            </c:ext>
          </c:extLst>
        </c:ser>
        <c:ser>
          <c:idx val="2"/>
          <c:order val="2"/>
          <c:tx>
            <c:strRef>
              <c:f>Slide3!$K$4</c:f>
              <c:strCache>
                <c:ptCount val="1"/>
                <c:pt idx="0">
                  <c:v>FY14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Slide3!$L$4:$W$4</c:f>
              <c:numCache>
                <c:formatCode>General</c:formatCode>
                <c:ptCount val="12"/>
                <c:pt idx="0">
                  <c:v>6.8199999999999997E-2</c:v>
                </c:pt>
                <c:pt idx="1">
                  <c:v>7.5300000000000006E-2</c:v>
                </c:pt>
                <c:pt idx="2">
                  <c:v>6.7000000000000004E-2</c:v>
                </c:pt>
                <c:pt idx="3">
                  <c:v>6.7100000000000007E-2</c:v>
                </c:pt>
                <c:pt idx="4">
                  <c:v>7.1999999999999995E-2</c:v>
                </c:pt>
                <c:pt idx="5">
                  <c:v>7.1900000000000006E-2</c:v>
                </c:pt>
                <c:pt idx="6">
                  <c:v>7.0999999999999994E-2</c:v>
                </c:pt>
                <c:pt idx="7">
                  <c:v>7.9699999999999993E-2</c:v>
                </c:pt>
                <c:pt idx="8">
                  <c:v>8.2000000000000003E-2</c:v>
                </c:pt>
                <c:pt idx="9">
                  <c:v>8.4199999999999997E-2</c:v>
                </c:pt>
                <c:pt idx="10">
                  <c:v>8.8900000000000007E-2</c:v>
                </c:pt>
                <c:pt idx="11">
                  <c:v>8.4699999999999998E-2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A-4BA6-BB6C-E4250DD5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10511"/>
        <c:axId val="1271926399"/>
      </c:lineChart>
      <c:catAx>
        <c:axId val="1262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26399"/>
        <c:crosses val="autoZero"/>
        <c:auto val="1"/>
        <c:lblAlgn val="ctr"/>
        <c:lblOffset val="100"/>
        <c:noMultiLvlLbl val="0"/>
      </c:catAx>
      <c:valAx>
        <c:axId val="1271926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26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Bsearch Product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Slide3!$K$7</c:f>
              <c:strCache>
                <c:ptCount val="1"/>
                <c:pt idx="0">
                  <c:v>FY12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Slide3!$L$7:$W$7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2.4799999999999999E-2</c:v>
                </c:pt>
                <c:pt idx="5">
                  <c:v>4.8399999999999999E-2</c:v>
                </c:pt>
                <c:pt idx="6">
                  <c:v>5.04E-2</c:v>
                </c:pt>
                <c:pt idx="7">
                  <c:v>4.8300000000000003E-2</c:v>
                </c:pt>
                <c:pt idx="8">
                  <c:v>5.16E-2</c:v>
                </c:pt>
                <c:pt idx="9">
                  <c:v>6.54E-2</c:v>
                </c:pt>
                <c:pt idx="10">
                  <c:v>7.1900000000000006E-2</c:v>
                </c:pt>
                <c:pt idx="1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2-4DAB-BFC6-44FC9B9946E5}"/>
            </c:ext>
          </c:extLst>
        </c:ser>
        <c:ser>
          <c:idx val="1"/>
          <c:order val="1"/>
          <c:tx>
            <c:strRef>
              <c:f>Slide3!$K$8</c:f>
              <c:strCache>
                <c:ptCount val="1"/>
                <c:pt idx="0">
                  <c:v>FY13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Slide3!$L$8:$W$8</c:f>
              <c:numCache>
                <c:formatCode>General</c:formatCode>
                <c:ptCount val="12"/>
                <c:pt idx="0">
                  <c:v>6.7599999999999993E-2</c:v>
                </c:pt>
                <c:pt idx="1">
                  <c:v>6.8900000000000003E-2</c:v>
                </c:pt>
                <c:pt idx="2">
                  <c:v>7.0599999999999996E-2</c:v>
                </c:pt>
                <c:pt idx="3">
                  <c:v>7.3899999999999993E-2</c:v>
                </c:pt>
                <c:pt idx="4">
                  <c:v>6.8099999999999994E-2</c:v>
                </c:pt>
                <c:pt idx="5">
                  <c:v>6.7100000000000007E-2</c:v>
                </c:pt>
                <c:pt idx="6">
                  <c:v>5.7799999999999997E-2</c:v>
                </c:pt>
                <c:pt idx="7">
                  <c:v>5.5100000000000003E-2</c:v>
                </c:pt>
                <c:pt idx="8">
                  <c:v>6.6000000000000003E-2</c:v>
                </c:pt>
                <c:pt idx="9">
                  <c:v>6.7500000000000004E-2</c:v>
                </c:pt>
                <c:pt idx="10">
                  <c:v>6.8000000000000005E-2</c:v>
                </c:pt>
                <c:pt idx="11">
                  <c:v>7.5600000000000001E-2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2-4DAB-BFC6-44FC9B9946E5}"/>
            </c:ext>
          </c:extLst>
        </c:ser>
        <c:ser>
          <c:idx val="2"/>
          <c:order val="2"/>
          <c:tx>
            <c:strRef>
              <c:f>Slide3!$K$9</c:f>
              <c:strCache>
                <c:ptCount val="1"/>
                <c:pt idx="0">
                  <c:v>FY14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Slide3!$L$9:$W$9</c:f>
              <c:numCache>
                <c:formatCode>General</c:formatCode>
                <c:ptCount val="12"/>
                <c:pt idx="0">
                  <c:v>6.13E-2</c:v>
                </c:pt>
                <c:pt idx="1">
                  <c:v>7.0999999999999994E-2</c:v>
                </c:pt>
                <c:pt idx="2">
                  <c:v>7.5999999999999998E-2</c:v>
                </c:pt>
                <c:pt idx="3">
                  <c:v>5.7299999999999997E-2</c:v>
                </c:pt>
                <c:pt idx="4">
                  <c:v>7.22E-2</c:v>
                </c:pt>
                <c:pt idx="5">
                  <c:v>8.0299999999999996E-2</c:v>
                </c:pt>
                <c:pt idx="6">
                  <c:v>8.8400000000000006E-2</c:v>
                </c:pt>
                <c:pt idx="7">
                  <c:v>8.5500000000000007E-2</c:v>
                </c:pt>
                <c:pt idx="8">
                  <c:v>7.9799999999999996E-2</c:v>
                </c:pt>
                <c:pt idx="9">
                  <c:v>0.08</c:v>
                </c:pt>
                <c:pt idx="10">
                  <c:v>8.5999999999999993E-2</c:v>
                </c:pt>
                <c:pt idx="11">
                  <c:v>9.2700000000000005E-2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2-4DAB-BFC6-44FC9B9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10511"/>
        <c:axId val="1271926399"/>
      </c:lineChart>
      <c:catAx>
        <c:axId val="1262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26399"/>
        <c:crosses val="autoZero"/>
        <c:auto val="1"/>
        <c:lblAlgn val="ctr"/>
        <c:lblOffset val="100"/>
        <c:noMultiLvlLbl val="0"/>
      </c:catAx>
      <c:valAx>
        <c:axId val="1271926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26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Search CVR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Slide3!$K$14</c:f>
              <c:strCache>
                <c:ptCount val="1"/>
                <c:pt idx="0">
                  <c:v>FY12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Slide3!$L$14:$W$14</c:f>
              <c:numCache>
                <c:formatCode>General</c:formatCode>
                <c:ptCount val="12"/>
                <c:pt idx="0">
                  <c:v>7.8899999999999998E-2</c:v>
                </c:pt>
                <c:pt idx="1">
                  <c:v>4.2900000000000001E-2</c:v>
                </c:pt>
                <c:pt idx="2">
                  <c:v>4.8800000000000003E-2</c:v>
                </c:pt>
                <c:pt idx="3">
                  <c:v>5.6399999999999999E-2</c:v>
                </c:pt>
                <c:pt idx="4">
                  <c:v>4.9200000000000001E-2</c:v>
                </c:pt>
                <c:pt idx="5">
                  <c:v>7.0800000000000002E-2</c:v>
                </c:pt>
                <c:pt idx="6">
                  <c:v>4.3999999999999997E-2</c:v>
                </c:pt>
                <c:pt idx="7">
                  <c:v>4.6800000000000001E-2</c:v>
                </c:pt>
                <c:pt idx="8">
                  <c:v>6.4399999999999999E-2</c:v>
                </c:pt>
                <c:pt idx="9">
                  <c:v>6.5100000000000005E-2</c:v>
                </c:pt>
                <c:pt idx="10">
                  <c:v>9.8299999999999998E-2</c:v>
                </c:pt>
                <c:pt idx="11">
                  <c:v>4.7899999999999998E-2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672-B30F-2CFC95256195}"/>
            </c:ext>
          </c:extLst>
        </c:ser>
        <c:ser>
          <c:idx val="1"/>
          <c:order val="1"/>
          <c:tx>
            <c:strRef>
              <c:f>Slide3!$K$15</c:f>
              <c:strCache>
                <c:ptCount val="1"/>
                <c:pt idx="0">
                  <c:v>FY13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Slide3!$L$15:$W$15</c:f>
              <c:numCache>
                <c:formatCode>General</c:formatCode>
                <c:ptCount val="12"/>
                <c:pt idx="0">
                  <c:v>7.2599999999999998E-2</c:v>
                </c:pt>
                <c:pt idx="1">
                  <c:v>5.45E-2</c:v>
                </c:pt>
                <c:pt idx="2">
                  <c:v>7.7700000000000005E-2</c:v>
                </c:pt>
                <c:pt idx="3">
                  <c:v>6.2700000000000006E-2</c:v>
                </c:pt>
                <c:pt idx="4">
                  <c:v>7.7600000000000002E-2</c:v>
                </c:pt>
                <c:pt idx="5">
                  <c:v>7.0699999999999999E-2</c:v>
                </c:pt>
                <c:pt idx="6">
                  <c:v>7.8299999999999995E-2</c:v>
                </c:pt>
                <c:pt idx="7">
                  <c:v>7.4999999999999997E-2</c:v>
                </c:pt>
                <c:pt idx="8">
                  <c:v>8.5099999999999995E-2</c:v>
                </c:pt>
                <c:pt idx="9">
                  <c:v>8.77E-2</c:v>
                </c:pt>
                <c:pt idx="10">
                  <c:v>7.4999999999999997E-2</c:v>
                </c:pt>
                <c:pt idx="11">
                  <c:v>8.8700000000000001E-2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A-4672-B30F-2CFC95256195}"/>
            </c:ext>
          </c:extLst>
        </c:ser>
        <c:ser>
          <c:idx val="2"/>
          <c:order val="2"/>
          <c:tx>
            <c:strRef>
              <c:f>Slide3!$K$16</c:f>
              <c:strCache>
                <c:ptCount val="1"/>
                <c:pt idx="0">
                  <c:v>FY14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Slide3!$L$16:$W$16</c:f>
              <c:numCache>
                <c:formatCode>General</c:formatCode>
                <c:ptCount val="12"/>
                <c:pt idx="0">
                  <c:v>8.9599999999999999E-2</c:v>
                </c:pt>
                <c:pt idx="1">
                  <c:v>7.7600000000000002E-2</c:v>
                </c:pt>
                <c:pt idx="2">
                  <c:v>7.4499999999999997E-2</c:v>
                </c:pt>
                <c:pt idx="3">
                  <c:v>7.6899999999999996E-2</c:v>
                </c:pt>
                <c:pt idx="4">
                  <c:v>7.6899999999999996E-2</c:v>
                </c:pt>
                <c:pt idx="5">
                  <c:v>7.3099999999999998E-2</c:v>
                </c:pt>
                <c:pt idx="6">
                  <c:v>8.4699999999999998E-2</c:v>
                </c:pt>
                <c:pt idx="7">
                  <c:v>8.1100000000000005E-2</c:v>
                </c:pt>
                <c:pt idx="8">
                  <c:v>7.8700000000000006E-2</c:v>
                </c:pt>
                <c:pt idx="9">
                  <c:v>8.2299999999999998E-2</c:v>
                </c:pt>
                <c:pt idx="10">
                  <c:v>9.1600000000000001E-2</c:v>
                </c:pt>
                <c:pt idx="11">
                  <c:v>8.0199999999999994E-2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A-4672-B30F-2CFC9525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10511"/>
        <c:axId val="1271926399"/>
      </c:lineChart>
      <c:catAx>
        <c:axId val="1262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26399"/>
        <c:crosses val="autoZero"/>
        <c:auto val="1"/>
        <c:lblAlgn val="ctr"/>
        <c:lblOffset val="100"/>
        <c:noMultiLvlLbl val="0"/>
      </c:catAx>
      <c:valAx>
        <c:axId val="1271926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26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 Search CVR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Slide3!$K$23</c:f>
              <c:strCache>
                <c:ptCount val="1"/>
                <c:pt idx="0">
                  <c:v>FY12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Slide3!$L$23:$W$23</c:f>
              <c:numCache>
                <c:formatCode>General</c:formatCode>
                <c:ptCount val="12"/>
                <c:pt idx="0">
                  <c:v>2.5600000000000001E-2</c:v>
                </c:pt>
                <c:pt idx="1">
                  <c:v>0.02</c:v>
                </c:pt>
                <c:pt idx="2">
                  <c:v>5.2600000000000001E-2</c:v>
                </c:pt>
                <c:pt idx="3">
                  <c:v>6.2799999999999995E-2</c:v>
                </c:pt>
                <c:pt idx="4">
                  <c:v>5.28E-2</c:v>
                </c:pt>
                <c:pt idx="5">
                  <c:v>3.9300000000000002E-2</c:v>
                </c:pt>
                <c:pt idx="6">
                  <c:v>5.1400000000000001E-2</c:v>
                </c:pt>
                <c:pt idx="7">
                  <c:v>4.1700000000000001E-2</c:v>
                </c:pt>
                <c:pt idx="8">
                  <c:v>6.6500000000000004E-2</c:v>
                </c:pt>
                <c:pt idx="9">
                  <c:v>7.2499999999999995E-2</c:v>
                </c:pt>
                <c:pt idx="10">
                  <c:v>8.14E-2</c:v>
                </c:pt>
                <c:pt idx="11">
                  <c:v>7.22E-2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8-4FE9-B38C-C409F9C904F5}"/>
            </c:ext>
          </c:extLst>
        </c:ser>
        <c:ser>
          <c:idx val="1"/>
          <c:order val="1"/>
          <c:tx>
            <c:strRef>
              <c:f>Slide3!$K$24</c:f>
              <c:strCache>
                <c:ptCount val="1"/>
                <c:pt idx="0">
                  <c:v>FY13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Slide3!$L$24:$W$24</c:f>
              <c:numCache>
                <c:formatCode>General</c:formatCode>
                <c:ptCount val="12"/>
                <c:pt idx="0">
                  <c:v>8.0100000000000005E-2</c:v>
                </c:pt>
                <c:pt idx="1">
                  <c:v>8.1500000000000003E-2</c:v>
                </c:pt>
                <c:pt idx="2">
                  <c:v>6.7199999999999996E-2</c:v>
                </c:pt>
                <c:pt idx="3">
                  <c:v>7.9699999999999993E-2</c:v>
                </c:pt>
                <c:pt idx="4">
                  <c:v>6.8599999999999994E-2</c:v>
                </c:pt>
                <c:pt idx="5">
                  <c:v>7.2300000000000003E-2</c:v>
                </c:pt>
                <c:pt idx="6">
                  <c:v>6.6199999999999995E-2</c:v>
                </c:pt>
                <c:pt idx="7">
                  <c:v>7.1199999999999999E-2</c:v>
                </c:pt>
                <c:pt idx="8">
                  <c:v>7.0199999999999999E-2</c:v>
                </c:pt>
                <c:pt idx="9">
                  <c:v>6.6199999999999995E-2</c:v>
                </c:pt>
                <c:pt idx="10">
                  <c:v>8.43E-2</c:v>
                </c:pt>
                <c:pt idx="11">
                  <c:v>7.5600000000000001E-2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8-4FE9-B38C-C409F9C904F5}"/>
            </c:ext>
          </c:extLst>
        </c:ser>
        <c:ser>
          <c:idx val="2"/>
          <c:order val="2"/>
          <c:tx>
            <c:strRef>
              <c:f>Slide3!$K$25</c:f>
              <c:strCache>
                <c:ptCount val="1"/>
                <c:pt idx="0">
                  <c:v>FY14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Slide3!$L$25:$W$25</c:f>
              <c:numCache>
                <c:formatCode>General</c:formatCode>
                <c:ptCount val="12"/>
                <c:pt idx="0">
                  <c:v>7.7299999999999994E-2</c:v>
                </c:pt>
                <c:pt idx="1">
                  <c:v>8.4699999999999998E-2</c:v>
                </c:pt>
                <c:pt idx="2">
                  <c:v>7.6999999999999999E-2</c:v>
                </c:pt>
                <c:pt idx="3">
                  <c:v>7.3499999999999996E-2</c:v>
                </c:pt>
                <c:pt idx="4">
                  <c:v>7.0800000000000002E-2</c:v>
                </c:pt>
                <c:pt idx="5">
                  <c:v>7.5200000000000003E-2</c:v>
                </c:pt>
                <c:pt idx="6">
                  <c:v>8.3500000000000005E-2</c:v>
                </c:pt>
                <c:pt idx="7">
                  <c:v>8.1100000000000005E-2</c:v>
                </c:pt>
                <c:pt idx="8">
                  <c:v>7.2300000000000003E-2</c:v>
                </c:pt>
                <c:pt idx="9">
                  <c:v>8.72E-2</c:v>
                </c:pt>
                <c:pt idx="10">
                  <c:v>7.6899999999999996E-2</c:v>
                </c:pt>
                <c:pt idx="11">
                  <c:v>8.1500000000000003E-2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8-4FE9-B38C-C409F9C9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10511"/>
        <c:axId val="1271926399"/>
      </c:lineChart>
      <c:catAx>
        <c:axId val="1262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26399"/>
        <c:crosses val="autoZero"/>
        <c:auto val="1"/>
        <c:lblAlgn val="ctr"/>
        <c:lblOffset val="100"/>
        <c:noMultiLvlLbl val="0"/>
      </c:catAx>
      <c:valAx>
        <c:axId val="1271926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26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Type-In CVR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Slide3!$K$31</c:f>
              <c:strCache>
                <c:ptCount val="1"/>
                <c:pt idx="0">
                  <c:v>FY12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Slide3!$L$31:$W$31</c:f>
              <c:numCache>
                <c:formatCode>General</c:formatCode>
                <c:ptCount val="12"/>
                <c:pt idx="0">
                  <c:v>7.0400000000000004E-2</c:v>
                </c:pt>
                <c:pt idx="1">
                  <c:v>5.2999999999999999E-2</c:v>
                </c:pt>
                <c:pt idx="2">
                  <c:v>4.7100000000000003E-2</c:v>
                </c:pt>
                <c:pt idx="3">
                  <c:v>4.8099999999999997E-2</c:v>
                </c:pt>
                <c:pt idx="4">
                  <c:v>4.3999999999999997E-2</c:v>
                </c:pt>
                <c:pt idx="5">
                  <c:v>4.2099999999999999E-2</c:v>
                </c:pt>
                <c:pt idx="6">
                  <c:v>5.91E-2</c:v>
                </c:pt>
                <c:pt idx="7">
                  <c:v>4.3799999999999999E-2</c:v>
                </c:pt>
                <c:pt idx="8">
                  <c:v>5.8799999999999998E-2</c:v>
                </c:pt>
                <c:pt idx="9">
                  <c:v>5.9299999999999999E-2</c:v>
                </c:pt>
                <c:pt idx="10">
                  <c:v>7.8700000000000006E-2</c:v>
                </c:pt>
                <c:pt idx="11">
                  <c:v>4.4400000000000002E-2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F-4F8A-BA43-7EA4DA391265}"/>
            </c:ext>
          </c:extLst>
        </c:ser>
        <c:ser>
          <c:idx val="1"/>
          <c:order val="1"/>
          <c:tx>
            <c:strRef>
              <c:f>Slide3!$K$32</c:f>
              <c:strCache>
                <c:ptCount val="1"/>
                <c:pt idx="0">
                  <c:v>FY13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Slide3!$L$32:$W$32</c:f>
              <c:numCache>
                <c:formatCode>General</c:formatCode>
                <c:ptCount val="12"/>
                <c:pt idx="0">
                  <c:v>6.83E-2</c:v>
                </c:pt>
                <c:pt idx="1">
                  <c:v>7.8E-2</c:v>
                </c:pt>
                <c:pt idx="2">
                  <c:v>7.3599999999999999E-2</c:v>
                </c:pt>
                <c:pt idx="3">
                  <c:v>8.5900000000000004E-2</c:v>
                </c:pt>
                <c:pt idx="4">
                  <c:v>6.0400000000000002E-2</c:v>
                </c:pt>
                <c:pt idx="5">
                  <c:v>6.9800000000000001E-2</c:v>
                </c:pt>
                <c:pt idx="6">
                  <c:v>6.2100000000000002E-2</c:v>
                </c:pt>
                <c:pt idx="7">
                  <c:v>5.7099999999999998E-2</c:v>
                </c:pt>
                <c:pt idx="8">
                  <c:v>7.2400000000000006E-2</c:v>
                </c:pt>
                <c:pt idx="9">
                  <c:v>7.6499999999999999E-2</c:v>
                </c:pt>
                <c:pt idx="10">
                  <c:v>7.6200000000000004E-2</c:v>
                </c:pt>
                <c:pt idx="11">
                  <c:v>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F-4F8A-BA43-7EA4DA391265}"/>
            </c:ext>
          </c:extLst>
        </c:ser>
        <c:ser>
          <c:idx val="2"/>
          <c:order val="2"/>
          <c:tx>
            <c:strRef>
              <c:f>Slide3!$K$33</c:f>
              <c:strCache>
                <c:ptCount val="1"/>
                <c:pt idx="0">
                  <c:v>FY14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Slide3!$L$1:$W$1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Slide3!$L$33:$W$33</c:f>
              <c:numCache>
                <c:formatCode>General</c:formatCode>
                <c:ptCount val="12"/>
                <c:pt idx="0">
                  <c:v>8.0799999999999997E-2</c:v>
                </c:pt>
                <c:pt idx="1">
                  <c:v>7.22E-2</c:v>
                </c:pt>
                <c:pt idx="2">
                  <c:v>6.8400000000000002E-2</c:v>
                </c:pt>
                <c:pt idx="3">
                  <c:v>6.6400000000000001E-2</c:v>
                </c:pt>
                <c:pt idx="4">
                  <c:v>6.9199999999999998E-2</c:v>
                </c:pt>
                <c:pt idx="5">
                  <c:v>7.4899999999999994E-2</c:v>
                </c:pt>
                <c:pt idx="6">
                  <c:v>7.5200000000000003E-2</c:v>
                </c:pt>
                <c:pt idx="7">
                  <c:v>7.9100000000000004E-2</c:v>
                </c:pt>
                <c:pt idx="8">
                  <c:v>7.1099999999999997E-2</c:v>
                </c:pt>
                <c:pt idx="9">
                  <c:v>7.4800000000000005E-2</c:v>
                </c:pt>
                <c:pt idx="10">
                  <c:v>8.3900000000000002E-2</c:v>
                </c:pt>
                <c:pt idx="11">
                  <c:v>7.1900000000000006E-2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F-4F8A-BA43-7EA4DA39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10511"/>
        <c:axId val="1271926399"/>
      </c:lineChart>
      <c:catAx>
        <c:axId val="12626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26399"/>
        <c:crosses val="autoZero"/>
        <c:auto val="1"/>
        <c:lblAlgn val="ctr"/>
        <c:lblOffset val="100"/>
        <c:noMultiLvlLbl val="0"/>
      </c:catAx>
      <c:valAx>
        <c:axId val="1271926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26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456239</xdr:colOff>
      <xdr:row>31</xdr:row>
      <xdr:rowOff>153600</xdr:rowOff>
    </xdr:from>
    <xdr:to>
      <xdr:col>15</xdr:col>
      <xdr:colOff>618164</xdr:colOff>
      <xdr:row>50</xdr:row>
      <xdr:rowOff>172651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814CA-E2AD-12D8-47C3-B647674F5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196102</xdr:colOff>
      <xdr:row>22</xdr:row>
      <xdr:rowOff>34737</xdr:rowOff>
    </xdr:from>
    <xdr:to>
      <xdr:col>25</xdr:col>
      <xdr:colOff>717177</xdr:colOff>
      <xdr:row>50</xdr:row>
      <xdr:rowOff>56029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57F7B3-FCF6-FD00-B0EA-B7D6BB91B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727300</xdr:colOff>
      <xdr:row>1</xdr:row>
      <xdr:rowOff>42181</xdr:rowOff>
    </xdr:from>
    <xdr:to>
      <xdr:col>32</xdr:col>
      <xdr:colOff>284388</xdr:colOff>
      <xdr:row>19</xdr:row>
      <xdr:rowOff>13606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BDA27-2A32-F612-4D3B-6CA44E8F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707571</xdr:colOff>
      <xdr:row>21</xdr:row>
      <xdr:rowOff>122465</xdr:rowOff>
    </xdr:from>
    <xdr:to>
      <xdr:col>32</xdr:col>
      <xdr:colOff>264659</xdr:colOff>
      <xdr:row>39</xdr:row>
      <xdr:rowOff>93890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6C349-1F71-4326-958D-30FB8A466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748393</xdr:colOff>
      <xdr:row>42</xdr:row>
      <xdr:rowOff>176892</xdr:rowOff>
    </xdr:from>
    <xdr:to>
      <xdr:col>32</xdr:col>
      <xdr:colOff>305481</xdr:colOff>
      <xdr:row>60</xdr:row>
      <xdr:rowOff>148317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4B0681-C70D-449C-859F-682EE9D76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68035</xdr:colOff>
      <xdr:row>63</xdr:row>
      <xdr:rowOff>13607</xdr:rowOff>
    </xdr:from>
    <xdr:to>
      <xdr:col>32</xdr:col>
      <xdr:colOff>387123</xdr:colOff>
      <xdr:row>80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DBC40-10BB-47D4-AB91-895BFB3DF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13607</xdr:colOff>
      <xdr:row>84</xdr:row>
      <xdr:rowOff>136072</xdr:rowOff>
    </xdr:from>
    <xdr:to>
      <xdr:col>32</xdr:col>
      <xdr:colOff>332695</xdr:colOff>
      <xdr:row>102</xdr:row>
      <xdr:rowOff>107497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848A45-C3B6-43BC-BC23-AC9A2C337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367AA-45A4-430A-8701-8A085CC5A89D}" name="Table1" displayName="Table1" ref="B8:F12" totalsRowShown="0">
  <autoFilter ref="B8:F12" xr:uid="{9A7367AA-45A4-430A-8701-8A085CC5A89D}"/>
  <tableColumns count="5">
    <tableColumn id="1" xr3:uid="{67340033-5AEC-4B8C-B1E7-83C0D9D13C7B}" name="Column1"/>
    <tableColumn id="2" xr3:uid="{D4DE028C-89BB-4FB8-A4F6-8036DFD0B8F3}" name="Mr-Fuzzy Rate" dataDxfId="3"/>
    <tableColumn id="3" xr3:uid="{9463363E-CA79-4C52-8327-4A3C2877D74A}" name="Love Bear" dataDxfId="2"/>
    <tableColumn id="4" xr3:uid="{5673A13F-F743-4738-A68A-BB73F7ED1261}" name="Sugar Panda" dataDxfId="1"/>
    <tableColumn id="5" xr3:uid="{3B73A21A-56B8-46C3-B8D0-170F81D6D7D6}" name="Mini B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0C13-5FEA-450B-97DC-CEDFBF2F4E96}">
  <dimension ref="A1:AA45"/>
  <sheetViews>
    <sheetView topLeftCell="A19" workbookViewId="0">
      <selection activeCell="E6" sqref="E6"/>
    </sheetView>
  </sheetViews>
  <sheetFormatPr defaultRowHeight="14.25" x14ac:dyDescent="0.2"/>
  <cols>
    <col min="4" max="4" width="9.44140625" bestFit="1" customWidth="1"/>
    <col min="6" max="6" width="10.44140625" bestFit="1" customWidth="1"/>
    <col min="12" max="12" width="10.21875" bestFit="1" customWidth="1"/>
    <col min="16" max="16" width="11.77734375" bestFit="1" customWidth="1"/>
  </cols>
  <sheetData>
    <row r="1" spans="1:27" x14ac:dyDescent="0.2">
      <c r="H1" t="s">
        <v>18</v>
      </c>
      <c r="J1" t="s">
        <v>19</v>
      </c>
      <c r="L1" t="s">
        <v>20</v>
      </c>
      <c r="P1" t="s">
        <v>8</v>
      </c>
      <c r="Q1" t="s">
        <v>9</v>
      </c>
      <c r="S1" t="s">
        <v>10</v>
      </c>
      <c r="T1" t="s">
        <v>11</v>
      </c>
      <c r="V1" t="s">
        <v>12</v>
      </c>
      <c r="W1" t="s">
        <v>13</v>
      </c>
      <c r="Y1" t="s">
        <v>14</v>
      </c>
      <c r="Z1" t="s">
        <v>15</v>
      </c>
    </row>
    <row r="2" spans="1:27" x14ac:dyDescent="0.2">
      <c r="G2">
        <v>2012</v>
      </c>
      <c r="H2">
        <f>SUMIF($B$10:$B$45,$G2,E$10:E$45)</f>
        <v>80424</v>
      </c>
      <c r="J2">
        <f>SUMIF($B$10:$B$45,$G2,F$10:F$45)</f>
        <v>3799</v>
      </c>
      <c r="L2" s="3">
        <f>SUMIF($B$10:$B$45,$G2,I$10:I$45)</f>
        <v>192652.00999999998</v>
      </c>
      <c r="M2" s="5">
        <f>L2/H2</f>
        <v>2.3954542176464733</v>
      </c>
      <c r="N2" s="5">
        <f>L2/J2</f>
        <v>50.711242432219002</v>
      </c>
      <c r="O2" s="5">
        <v>2</v>
      </c>
      <c r="P2" s="3">
        <f t="shared" ref="P2:Q4" si="0">SUMIF($B$10:$B$45,$G2,J$10:J$45)</f>
        <v>176214.75</v>
      </c>
      <c r="Q2" s="3">
        <f t="shared" si="0"/>
        <v>107512.5</v>
      </c>
      <c r="R2" s="4">
        <f>Q2/P2</f>
        <v>0.61012202440488095</v>
      </c>
      <c r="S2" s="3">
        <f t="shared" ref="S2:T4" si="1">SUMIF($B$10:$B$45,$G2,L$10:L$45)</f>
        <v>16437.259999999998</v>
      </c>
      <c r="T2" s="3">
        <f t="shared" si="1"/>
        <v>10275</v>
      </c>
      <c r="U2" s="4">
        <f>T2/S2</f>
        <v>0.62510418403067181</v>
      </c>
      <c r="V2" s="3">
        <f t="shared" ref="V2:W4" si="2">SUMIF($B$10:$B$45,$G2,N$10:N$45)</f>
        <v>0</v>
      </c>
      <c r="W2" s="3">
        <f t="shared" si="2"/>
        <v>0</v>
      </c>
      <c r="X2" s="4" t="e">
        <f>W2/V2</f>
        <v>#DIV/0!</v>
      </c>
      <c r="Y2" s="3">
        <f t="shared" ref="Y2:Z4" si="3">SUMIF($B$10:$B$45,$G2,P$10:P$45)</f>
        <v>0</v>
      </c>
      <c r="Z2" s="3">
        <f t="shared" si="3"/>
        <v>0</v>
      </c>
      <c r="AA2" s="4" t="e">
        <f>Z2/Y2</f>
        <v>#DIV/0!</v>
      </c>
    </row>
    <row r="3" spans="1:27" x14ac:dyDescent="0.2">
      <c r="D3" s="3">
        <f>L2*(1+$L$5)</f>
        <v>485839.93318310712</v>
      </c>
      <c r="E3" s="3">
        <f>J2*(1+$J$5)</f>
        <v>8542.9847828496095</v>
      </c>
      <c r="F3" s="3">
        <f>H2*(1+$H$5)</f>
        <v>142033.92758070165</v>
      </c>
      <c r="G3">
        <v>2013</v>
      </c>
      <c r="H3">
        <f t="shared" ref="H3:H4" si="4">SUMIF($B$10:$B$45,$G3,E$10:E$45)</f>
        <v>139727</v>
      </c>
      <c r="I3" s="2">
        <f>H3/H2-1</f>
        <v>0.73737938923704371</v>
      </c>
      <c r="J3">
        <f t="shared" ref="J3:J4" si="5">SUMIF($B$10:$B$45,$G3,F$10:F$45)</f>
        <v>9243</v>
      </c>
      <c r="K3" s="2">
        <f>J3/J2-1</f>
        <v>1.4330086864964464</v>
      </c>
      <c r="L3" s="3">
        <f t="shared" ref="L3:L4" si="6">SUMIF($B$10:$B$45,$G3,I$10:I$45)</f>
        <v>517641.74</v>
      </c>
      <c r="M3" s="5">
        <f t="shared" ref="M3:M4" si="7">L3/H3</f>
        <v>3.7046650969390309</v>
      </c>
      <c r="N3" s="5">
        <f t="shared" ref="N3:N4" si="8">L3/J3</f>
        <v>56.003650329979443</v>
      </c>
      <c r="O3" s="5"/>
      <c r="P3" s="3">
        <f t="shared" si="0"/>
        <v>391016.9</v>
      </c>
      <c r="Q3" s="3">
        <f t="shared" si="0"/>
        <v>240225</v>
      </c>
      <c r="R3" s="4">
        <f t="shared" ref="R3:R5" si="9">Q3/P3</f>
        <v>0.61435963509505598</v>
      </c>
      <c r="S3" s="3">
        <f t="shared" si="1"/>
        <v>98547.03</v>
      </c>
      <c r="T3" s="3">
        <f t="shared" si="1"/>
        <v>61831.5</v>
      </c>
      <c r="U3" s="4">
        <f t="shared" ref="U3:U4" si="10">T3/S3</f>
        <v>0.62743138986532621</v>
      </c>
      <c r="V3" s="3">
        <f t="shared" si="2"/>
        <v>28077.810000000005</v>
      </c>
      <c r="W3" s="3">
        <f t="shared" si="2"/>
        <v>18992.5</v>
      </c>
      <c r="X3" s="4">
        <f t="shared" ref="X3:X5" si="11">W3/V3</f>
        <v>0.67642383789903826</v>
      </c>
      <c r="Y3" s="3">
        <f t="shared" si="3"/>
        <v>0</v>
      </c>
      <c r="Z3" s="3">
        <f t="shared" si="3"/>
        <v>0</v>
      </c>
      <c r="AA3" s="4" t="e">
        <f t="shared" ref="AA3:AA4" si="12">Z3/Y3</f>
        <v>#DIV/0!</v>
      </c>
    </row>
    <row r="4" spans="1:27" x14ac:dyDescent="0.2">
      <c r="D4" s="3">
        <f>L3*(1+$L$5)</f>
        <v>1305416.0627464375</v>
      </c>
      <c r="E4" s="3">
        <f>J3*(1+$J$5)</f>
        <v>20785.156185280059</v>
      </c>
      <c r="F4" s="3">
        <f>H3*(1+$H$5)</f>
        <v>246766.8183510979</v>
      </c>
      <c r="G4">
        <v>2014</v>
      </c>
      <c r="H4">
        <f t="shared" si="4"/>
        <v>250841</v>
      </c>
      <c r="I4" s="2">
        <f>H4/H3-1</f>
        <v>0.79522211168922263</v>
      </c>
      <c r="J4">
        <f t="shared" si="5"/>
        <v>19211</v>
      </c>
      <c r="K4" s="2">
        <f>J4/J3-1</f>
        <v>1.0784377366655846</v>
      </c>
      <c r="L4" s="3">
        <f t="shared" si="6"/>
        <v>1225216.6000000001</v>
      </c>
      <c r="M4" s="5">
        <f t="shared" si="7"/>
        <v>4.8844351601213525</v>
      </c>
      <c r="N4" s="5">
        <f t="shared" si="8"/>
        <v>63.776825776898654</v>
      </c>
      <c r="O4" s="5">
        <v>4</v>
      </c>
      <c r="P4" s="3">
        <f t="shared" si="0"/>
        <v>849536.77</v>
      </c>
      <c r="Q4" s="3">
        <f t="shared" si="0"/>
        <v>530384.5</v>
      </c>
      <c r="R4" s="4">
        <f t="shared" si="9"/>
        <v>0.62432200550895522</v>
      </c>
      <c r="S4" s="3">
        <f t="shared" si="1"/>
        <v>203124.89000000004</v>
      </c>
      <c r="T4" s="3">
        <f t="shared" si="1"/>
        <v>128241.5</v>
      </c>
      <c r="U4" s="4">
        <f t="shared" si="10"/>
        <v>0.6313431111273462</v>
      </c>
      <c r="V4" s="3">
        <f t="shared" si="2"/>
        <v>152779.21999999997</v>
      </c>
      <c r="W4" s="3">
        <f t="shared" si="2"/>
        <v>103418</v>
      </c>
      <c r="X4" s="4">
        <f t="shared" si="11"/>
        <v>0.6769114281379367</v>
      </c>
      <c r="Y4" s="3">
        <f t="shared" si="3"/>
        <v>19775.72</v>
      </c>
      <c r="Z4" s="3">
        <f t="shared" si="3"/>
        <v>13429</v>
      </c>
      <c r="AA4" s="4">
        <f t="shared" si="12"/>
        <v>0.67906503530592055</v>
      </c>
    </row>
    <row r="5" spans="1:27" x14ac:dyDescent="0.2">
      <c r="H5" s="8">
        <f>(H4/H2)^(1/2)-1</f>
        <v>0.7660639557930673</v>
      </c>
      <c r="J5" s="2">
        <f>(J4/J2)^(1/2)-1</f>
        <v>1.2487456653986864</v>
      </c>
      <c r="L5" s="2">
        <f>(L4/L2)^(1/2)-1</f>
        <v>1.5218523968844506</v>
      </c>
      <c r="M5" s="2">
        <f>(M4/M2)^(1/2)-1</f>
        <v>0.42795077642133861</v>
      </c>
      <c r="N5" s="2">
        <f>(N4/N2)^(1/2)-1</f>
        <v>0.12144847489337773</v>
      </c>
      <c r="O5" s="2">
        <f>(O4/O2)^(1/2)-1</f>
        <v>0.41421356237309515</v>
      </c>
      <c r="P5" s="3">
        <f>SUM(P2:P4)</f>
        <v>1416768.42</v>
      </c>
      <c r="Q5" s="3">
        <f>SUM(Q2:Q4)</f>
        <v>878122</v>
      </c>
      <c r="R5" s="4">
        <f t="shared" si="9"/>
        <v>0.61980630539463888</v>
      </c>
      <c r="S5" s="3">
        <f>SUM(S2:S4)</f>
        <v>318109.18000000005</v>
      </c>
      <c r="T5" s="3">
        <f>SUM(T2:T4)</f>
        <v>200348</v>
      </c>
      <c r="U5" s="4">
        <f>T5/S5</f>
        <v>0.62980892283586398</v>
      </c>
      <c r="V5" s="3">
        <f>SUM(V2:V4)</f>
        <v>180857.02999999997</v>
      </c>
      <c r="W5" s="3">
        <f>SUM(W2:W4)</f>
        <v>122410.5</v>
      </c>
      <c r="X5" s="4">
        <f t="shared" si="11"/>
        <v>0.67683573041092193</v>
      </c>
    </row>
    <row r="6" spans="1:27" x14ac:dyDescent="0.2">
      <c r="P6" s="2">
        <f>(P4/P2)^(1/2)-1</f>
        <v>1.1956846281602265</v>
      </c>
      <c r="R6" s="2"/>
      <c r="S6" s="2">
        <f>(S4/S2)^(1/2)-1</f>
        <v>2.5153361413723907</v>
      </c>
      <c r="V6" s="2">
        <f>(V4/V3)^(1/1)-1</f>
        <v>4.4412797864220872</v>
      </c>
    </row>
    <row r="8" spans="1:27" x14ac:dyDescent="0.2">
      <c r="A8" t="s">
        <v>0</v>
      </c>
      <c r="B8" t="s">
        <v>17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21</v>
      </c>
    </row>
    <row r="9" spans="1:27" x14ac:dyDescent="0.2">
      <c r="A9">
        <v>2012</v>
      </c>
      <c r="C9">
        <v>3</v>
      </c>
      <c r="D9">
        <v>1</v>
      </c>
      <c r="E9">
        <v>1879</v>
      </c>
      <c r="F9">
        <v>60</v>
      </c>
      <c r="G9">
        <v>3.1899999999999998E-2</v>
      </c>
      <c r="H9">
        <v>60</v>
      </c>
      <c r="I9">
        <v>2999.4</v>
      </c>
      <c r="J9">
        <v>2999.4</v>
      </c>
      <c r="K9">
        <v>1830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  <c r="Q9" t="s">
        <v>16</v>
      </c>
    </row>
    <row r="10" spans="1:27" x14ac:dyDescent="0.2">
      <c r="A10" s="6">
        <v>2012</v>
      </c>
      <c r="B10" s="6">
        <v>2012</v>
      </c>
      <c r="C10" s="6">
        <v>4</v>
      </c>
      <c r="D10" s="6">
        <v>2</v>
      </c>
      <c r="E10" s="6">
        <v>3734</v>
      </c>
      <c r="F10" s="6">
        <v>99</v>
      </c>
      <c r="G10" s="6">
        <v>2.6499999999999999E-2</v>
      </c>
      <c r="H10" s="6">
        <v>99</v>
      </c>
      <c r="I10" s="6">
        <v>4949.01</v>
      </c>
      <c r="J10" s="6">
        <v>4949.01</v>
      </c>
      <c r="K10" s="6">
        <v>3019.5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22</v>
      </c>
    </row>
    <row r="11" spans="1:27" x14ac:dyDescent="0.2">
      <c r="A11" s="6">
        <v>2012</v>
      </c>
      <c r="B11" s="6">
        <v>2012</v>
      </c>
      <c r="C11" s="6">
        <v>5</v>
      </c>
      <c r="D11" s="6">
        <v>2</v>
      </c>
      <c r="E11" s="6">
        <v>3736</v>
      </c>
      <c r="F11" s="6">
        <v>108</v>
      </c>
      <c r="G11" s="6">
        <v>2.8899999999999999E-2</v>
      </c>
      <c r="H11" s="6">
        <v>108</v>
      </c>
      <c r="I11" s="6">
        <v>5398.92</v>
      </c>
      <c r="J11" s="6">
        <v>5398.92</v>
      </c>
      <c r="K11" s="6">
        <v>3294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</row>
    <row r="12" spans="1:27" x14ac:dyDescent="0.2">
      <c r="A12" s="6">
        <v>2012</v>
      </c>
      <c r="B12" s="6">
        <v>2012</v>
      </c>
      <c r="C12" s="6">
        <v>6</v>
      </c>
      <c r="D12" s="6">
        <v>2</v>
      </c>
      <c r="E12" s="6">
        <v>3963</v>
      </c>
      <c r="F12" s="6">
        <v>140</v>
      </c>
      <c r="G12" s="6">
        <v>3.5299999999999998E-2</v>
      </c>
      <c r="H12" s="6">
        <v>140</v>
      </c>
      <c r="I12" s="6">
        <v>6998.6</v>
      </c>
      <c r="J12" s="6">
        <v>6998.6</v>
      </c>
      <c r="K12" s="6">
        <v>4270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</row>
    <row r="13" spans="1:27" x14ac:dyDescent="0.2">
      <c r="A13" s="6">
        <v>2012</v>
      </c>
      <c r="B13" s="6">
        <v>2012</v>
      </c>
      <c r="C13" s="6">
        <v>7</v>
      </c>
      <c r="D13" s="6">
        <v>3</v>
      </c>
      <c r="E13" s="6">
        <v>4249</v>
      </c>
      <c r="F13" s="6">
        <v>169</v>
      </c>
      <c r="G13" s="6">
        <v>3.9800000000000002E-2</v>
      </c>
      <c r="H13" s="6">
        <v>169</v>
      </c>
      <c r="I13" s="6">
        <v>8448.31</v>
      </c>
      <c r="J13" s="6">
        <v>8448.31</v>
      </c>
      <c r="K13" s="6">
        <v>5154.5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</row>
    <row r="14" spans="1:27" x14ac:dyDescent="0.2">
      <c r="A14" s="6">
        <v>2012</v>
      </c>
      <c r="B14" s="6">
        <v>2012</v>
      </c>
      <c r="C14" s="6">
        <v>8</v>
      </c>
      <c r="D14" s="6">
        <v>3</v>
      </c>
      <c r="E14" s="6">
        <v>6097</v>
      </c>
      <c r="F14" s="6">
        <v>228</v>
      </c>
      <c r="G14" s="6">
        <v>3.7400000000000003E-2</v>
      </c>
      <c r="H14" s="6">
        <v>228</v>
      </c>
      <c r="I14" s="6">
        <v>11397.72</v>
      </c>
      <c r="J14" s="6">
        <v>11397.72</v>
      </c>
      <c r="K14" s="6">
        <v>6954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</row>
    <row r="15" spans="1:27" x14ac:dyDescent="0.2">
      <c r="A15" s="6">
        <v>2012</v>
      </c>
      <c r="B15" s="6">
        <v>2012</v>
      </c>
      <c r="C15" s="6">
        <v>9</v>
      </c>
      <c r="D15" s="6">
        <v>3</v>
      </c>
      <c r="E15" s="6">
        <v>6546</v>
      </c>
      <c r="F15" s="6">
        <v>287</v>
      </c>
      <c r="G15" s="6">
        <v>4.3799999999999999E-2</v>
      </c>
      <c r="H15" s="6">
        <v>287</v>
      </c>
      <c r="I15" s="6">
        <v>14347.13</v>
      </c>
      <c r="J15" s="6">
        <v>14347.13</v>
      </c>
      <c r="K15" s="6">
        <v>8753.5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</row>
    <row r="16" spans="1:27" x14ac:dyDescent="0.2">
      <c r="A16" s="6">
        <v>2012</v>
      </c>
      <c r="B16" s="6">
        <v>2012</v>
      </c>
      <c r="C16" s="6">
        <v>10</v>
      </c>
      <c r="D16" s="6">
        <v>4</v>
      </c>
      <c r="E16" s="6">
        <v>8183</v>
      </c>
      <c r="F16" s="6">
        <v>371</v>
      </c>
      <c r="G16" s="6">
        <v>4.53E-2</v>
      </c>
      <c r="H16" s="6">
        <v>371</v>
      </c>
      <c r="I16" s="6">
        <v>18546.29</v>
      </c>
      <c r="J16" s="6">
        <v>18546.29</v>
      </c>
      <c r="K16" s="6">
        <v>11315.5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</row>
    <row r="17" spans="1:18" x14ac:dyDescent="0.2">
      <c r="A17" s="6">
        <v>2012</v>
      </c>
      <c r="B17" s="6">
        <v>2012</v>
      </c>
      <c r="C17" s="6">
        <v>11</v>
      </c>
      <c r="D17" s="6">
        <v>4</v>
      </c>
      <c r="E17" s="6">
        <v>14011</v>
      </c>
      <c r="F17" s="6">
        <v>618</v>
      </c>
      <c r="G17" s="6">
        <v>4.41E-2</v>
      </c>
      <c r="H17" s="6">
        <v>618</v>
      </c>
      <c r="I17" s="6">
        <v>30893.82</v>
      </c>
      <c r="J17" s="6">
        <v>30893.82</v>
      </c>
      <c r="K17" s="6">
        <v>18849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</row>
    <row r="18" spans="1:18" x14ac:dyDescent="0.2">
      <c r="A18" s="6">
        <v>2012</v>
      </c>
      <c r="B18" s="6">
        <v>2012</v>
      </c>
      <c r="C18" s="6">
        <v>12</v>
      </c>
      <c r="D18" s="6">
        <v>4</v>
      </c>
      <c r="E18" s="6">
        <v>10072</v>
      </c>
      <c r="F18" s="6">
        <v>506</v>
      </c>
      <c r="G18" s="6">
        <v>5.0200000000000002E-2</v>
      </c>
      <c r="H18" s="6">
        <v>506</v>
      </c>
      <c r="I18" s="6">
        <v>25294.94</v>
      </c>
      <c r="J18" s="6">
        <v>25294.94</v>
      </c>
      <c r="K18" s="6">
        <v>15433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</row>
    <row r="19" spans="1:18" x14ac:dyDescent="0.2">
      <c r="A19" s="6">
        <v>2013</v>
      </c>
      <c r="B19" s="6">
        <v>2012</v>
      </c>
      <c r="C19" s="6">
        <v>1</v>
      </c>
      <c r="D19" s="6">
        <v>1</v>
      </c>
      <c r="E19" s="6">
        <v>6401</v>
      </c>
      <c r="F19" s="6">
        <v>391</v>
      </c>
      <c r="G19" s="6">
        <v>6.1100000000000002E-2</v>
      </c>
      <c r="H19" s="6">
        <v>390</v>
      </c>
      <c r="I19" s="6">
        <v>19966.099999999999</v>
      </c>
      <c r="J19" s="6">
        <v>17146.57</v>
      </c>
      <c r="K19" s="6">
        <v>10461.5</v>
      </c>
      <c r="L19" s="6">
        <v>2819.53</v>
      </c>
      <c r="M19" s="6">
        <v>1762.5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22</v>
      </c>
    </row>
    <row r="20" spans="1:18" x14ac:dyDescent="0.2">
      <c r="A20" s="6">
        <v>2013</v>
      </c>
      <c r="B20" s="6">
        <v>2012</v>
      </c>
      <c r="C20" s="6">
        <v>2</v>
      </c>
      <c r="D20" s="6">
        <v>1</v>
      </c>
      <c r="E20" s="6">
        <v>7168</v>
      </c>
      <c r="F20" s="6">
        <v>497</v>
      </c>
      <c r="G20" s="6">
        <v>6.93E-2</v>
      </c>
      <c r="H20" s="6">
        <v>498</v>
      </c>
      <c r="I20" s="6">
        <v>26515.02</v>
      </c>
      <c r="J20" s="6">
        <v>16796.64</v>
      </c>
      <c r="K20" s="6">
        <v>10248</v>
      </c>
      <c r="L20" s="6">
        <v>9718.3799999999992</v>
      </c>
      <c r="M20" s="6">
        <v>6075</v>
      </c>
      <c r="N20" s="6" t="s">
        <v>16</v>
      </c>
      <c r="O20" s="6" t="s">
        <v>16</v>
      </c>
      <c r="P20" s="6" t="s">
        <v>16</v>
      </c>
      <c r="Q20" s="6" t="s">
        <v>16</v>
      </c>
    </row>
    <row r="21" spans="1:18" x14ac:dyDescent="0.2">
      <c r="A21" s="6">
        <v>2013</v>
      </c>
      <c r="B21" s="6">
        <v>2012</v>
      </c>
      <c r="C21" s="6">
        <v>3</v>
      </c>
      <c r="D21" s="6">
        <v>1</v>
      </c>
      <c r="E21" s="6">
        <v>6264</v>
      </c>
      <c r="F21" s="6">
        <v>385</v>
      </c>
      <c r="G21" s="6">
        <v>6.1499999999999999E-2</v>
      </c>
      <c r="H21" s="6">
        <v>385</v>
      </c>
      <c r="I21" s="6">
        <v>19896.150000000001</v>
      </c>
      <c r="J21" s="6">
        <v>15996.8</v>
      </c>
      <c r="K21" s="6">
        <v>9760</v>
      </c>
      <c r="L21" s="6">
        <v>3899.35</v>
      </c>
      <c r="M21" s="6">
        <v>2437.5</v>
      </c>
      <c r="N21" s="6" t="s">
        <v>16</v>
      </c>
      <c r="O21" s="6" t="s">
        <v>16</v>
      </c>
      <c r="P21" s="6" t="s">
        <v>16</v>
      </c>
      <c r="Q21" s="6" t="s">
        <v>16</v>
      </c>
    </row>
    <row r="22" spans="1:18" x14ac:dyDescent="0.2">
      <c r="A22" s="7">
        <v>2013</v>
      </c>
      <c r="B22" s="7">
        <v>2013</v>
      </c>
      <c r="C22" s="7">
        <v>4</v>
      </c>
      <c r="D22" s="7">
        <v>2</v>
      </c>
      <c r="E22" s="7">
        <v>7971</v>
      </c>
      <c r="F22" s="7">
        <v>553</v>
      </c>
      <c r="G22" s="7">
        <v>6.9400000000000003E-2</v>
      </c>
      <c r="H22" s="7">
        <v>553</v>
      </c>
      <c r="I22" s="7">
        <v>28584.47</v>
      </c>
      <c r="J22" s="7">
        <v>22945.41</v>
      </c>
      <c r="K22" s="7">
        <v>13999.5</v>
      </c>
      <c r="L22" s="7">
        <v>5639.06</v>
      </c>
      <c r="M22" s="7">
        <v>3525</v>
      </c>
      <c r="N22" s="7" t="s">
        <v>16</v>
      </c>
      <c r="O22" s="7" t="s">
        <v>16</v>
      </c>
      <c r="P22" s="7" t="s">
        <v>16</v>
      </c>
      <c r="Q22" s="7" t="s">
        <v>16</v>
      </c>
    </row>
    <row r="23" spans="1:18" x14ac:dyDescent="0.2">
      <c r="A23" s="7">
        <v>2013</v>
      </c>
      <c r="B23" s="7">
        <v>2013</v>
      </c>
      <c r="C23" s="7">
        <v>5</v>
      </c>
      <c r="D23" s="7">
        <v>2</v>
      </c>
      <c r="E23" s="7">
        <v>8449</v>
      </c>
      <c r="F23" s="7">
        <v>571</v>
      </c>
      <c r="G23" s="7">
        <v>6.7599999999999993E-2</v>
      </c>
      <c r="H23" s="7">
        <v>571</v>
      </c>
      <c r="I23" s="7">
        <v>29364.29</v>
      </c>
      <c r="J23" s="7">
        <v>24445.11</v>
      </c>
      <c r="K23" s="7">
        <v>14914.5</v>
      </c>
      <c r="L23" s="7">
        <v>4919.18</v>
      </c>
      <c r="M23" s="7">
        <v>3075</v>
      </c>
      <c r="N23" s="7" t="s">
        <v>16</v>
      </c>
      <c r="O23" s="7" t="s">
        <v>16</v>
      </c>
      <c r="P23" s="7" t="s">
        <v>16</v>
      </c>
      <c r="Q23" s="7" t="s">
        <v>16</v>
      </c>
    </row>
    <row r="24" spans="1:18" x14ac:dyDescent="0.2">
      <c r="A24" s="7">
        <v>2013</v>
      </c>
      <c r="B24" s="7">
        <v>2013</v>
      </c>
      <c r="C24" s="7">
        <v>6</v>
      </c>
      <c r="D24" s="7">
        <v>2</v>
      </c>
      <c r="E24" s="7">
        <v>8325</v>
      </c>
      <c r="F24" s="7">
        <v>594</v>
      </c>
      <c r="G24" s="7">
        <v>7.1400000000000005E-2</v>
      </c>
      <c r="H24" s="7">
        <v>593</v>
      </c>
      <c r="I24" s="7">
        <v>30544.07</v>
      </c>
      <c r="J24" s="7">
        <v>25144.97</v>
      </c>
      <c r="K24" s="7">
        <v>15341.5</v>
      </c>
      <c r="L24" s="7">
        <v>5399.1</v>
      </c>
      <c r="M24" s="7">
        <v>3375</v>
      </c>
      <c r="N24" s="7" t="s">
        <v>16</v>
      </c>
      <c r="O24" s="7" t="s">
        <v>16</v>
      </c>
      <c r="P24" s="7" t="s">
        <v>16</v>
      </c>
      <c r="Q24" s="7" t="s">
        <v>16</v>
      </c>
    </row>
    <row r="25" spans="1:18" x14ac:dyDescent="0.2">
      <c r="A25" s="7">
        <v>2013</v>
      </c>
      <c r="B25" s="7">
        <v>2013</v>
      </c>
      <c r="C25" s="7">
        <v>7</v>
      </c>
      <c r="D25" s="7">
        <v>3</v>
      </c>
      <c r="E25" s="7">
        <v>8903</v>
      </c>
      <c r="F25" s="7">
        <v>603</v>
      </c>
      <c r="G25" s="7">
        <v>6.7699999999999996E-2</v>
      </c>
      <c r="H25" s="7">
        <v>604</v>
      </c>
      <c r="I25" s="7">
        <v>31143.96</v>
      </c>
      <c r="J25" s="7">
        <v>25444.91</v>
      </c>
      <c r="K25" s="7">
        <v>15524.5</v>
      </c>
      <c r="L25" s="7">
        <v>5699.05</v>
      </c>
      <c r="M25" s="7">
        <v>3562.5</v>
      </c>
      <c r="N25" s="7" t="s">
        <v>16</v>
      </c>
      <c r="O25" s="7" t="s">
        <v>16</v>
      </c>
      <c r="P25" s="7" t="s">
        <v>16</v>
      </c>
      <c r="Q25" s="7" t="s">
        <v>16</v>
      </c>
    </row>
    <row r="26" spans="1:18" x14ac:dyDescent="0.2">
      <c r="A26" s="7">
        <v>2013</v>
      </c>
      <c r="B26" s="7">
        <v>2013</v>
      </c>
      <c r="C26" s="7">
        <v>8</v>
      </c>
      <c r="D26" s="7">
        <v>3</v>
      </c>
      <c r="E26" s="7">
        <v>9180</v>
      </c>
      <c r="F26" s="7">
        <v>608</v>
      </c>
      <c r="G26" s="7">
        <v>6.6199999999999995E-2</v>
      </c>
      <c r="H26" s="7">
        <v>608</v>
      </c>
      <c r="I26" s="7">
        <v>31373.919999999998</v>
      </c>
      <c r="J26" s="7">
        <v>25494.9</v>
      </c>
      <c r="K26" s="7">
        <v>15555</v>
      </c>
      <c r="L26" s="7">
        <v>5879.02</v>
      </c>
      <c r="M26" s="7">
        <v>3675</v>
      </c>
      <c r="N26" s="7" t="s">
        <v>16</v>
      </c>
      <c r="O26" s="7" t="s">
        <v>16</v>
      </c>
      <c r="P26" s="7" t="s">
        <v>16</v>
      </c>
      <c r="Q26" s="7" t="s">
        <v>16</v>
      </c>
    </row>
    <row r="27" spans="1:18" x14ac:dyDescent="0.2">
      <c r="A27" s="7">
        <v>2013</v>
      </c>
      <c r="B27" s="7">
        <v>2013</v>
      </c>
      <c r="C27" s="7">
        <v>9</v>
      </c>
      <c r="D27" s="7">
        <v>3</v>
      </c>
      <c r="E27" s="7">
        <v>9580</v>
      </c>
      <c r="F27" s="7">
        <v>629</v>
      </c>
      <c r="G27" s="7">
        <v>6.5699999999999995E-2</v>
      </c>
      <c r="H27" s="7">
        <v>629</v>
      </c>
      <c r="I27" s="7">
        <v>32723.65</v>
      </c>
      <c r="J27" s="7">
        <v>27094.59</v>
      </c>
      <c r="K27" s="7">
        <v>16535.5</v>
      </c>
      <c r="L27" s="7">
        <v>5629.06</v>
      </c>
      <c r="M27" s="7">
        <v>3518</v>
      </c>
      <c r="N27" s="7" t="s">
        <v>16</v>
      </c>
      <c r="O27" s="7" t="s">
        <v>16</v>
      </c>
      <c r="P27" s="7" t="s">
        <v>16</v>
      </c>
      <c r="Q27" s="7" t="s">
        <v>16</v>
      </c>
    </row>
    <row r="28" spans="1:18" x14ac:dyDescent="0.2">
      <c r="A28" s="7">
        <v>2013</v>
      </c>
      <c r="B28" s="7">
        <v>2013</v>
      </c>
      <c r="C28" s="7">
        <v>10</v>
      </c>
      <c r="D28" s="7">
        <v>4</v>
      </c>
      <c r="E28" s="7">
        <v>10773</v>
      </c>
      <c r="F28" s="7">
        <v>708</v>
      </c>
      <c r="G28" s="7">
        <v>6.5699999999999995E-2</v>
      </c>
      <c r="H28" s="7">
        <v>708</v>
      </c>
      <c r="I28" s="7">
        <v>38242.620000000003</v>
      </c>
      <c r="J28" s="7">
        <v>31943.67</v>
      </c>
      <c r="K28" s="7">
        <v>19516.5</v>
      </c>
      <c r="L28" s="7">
        <v>6298.95</v>
      </c>
      <c r="M28" s="7">
        <v>3937.5</v>
      </c>
      <c r="N28" s="7" t="s">
        <v>16</v>
      </c>
      <c r="O28" s="7" t="s">
        <v>16</v>
      </c>
      <c r="P28" s="7" t="s">
        <v>16</v>
      </c>
      <c r="Q28" s="7" t="s">
        <v>16</v>
      </c>
    </row>
    <row r="29" spans="1:18" x14ac:dyDescent="0.2">
      <c r="A29" s="7">
        <v>2013</v>
      </c>
      <c r="B29" s="7">
        <v>2013</v>
      </c>
      <c r="C29" s="7">
        <v>11</v>
      </c>
      <c r="D29" s="7">
        <v>4</v>
      </c>
      <c r="E29" s="7">
        <v>14032</v>
      </c>
      <c r="F29" s="7">
        <v>861</v>
      </c>
      <c r="G29" s="7">
        <v>6.1400000000000003E-2</v>
      </c>
      <c r="H29" s="7">
        <v>861</v>
      </c>
      <c r="I29" s="7">
        <v>46631.02</v>
      </c>
      <c r="J29" s="7">
        <v>38192.43</v>
      </c>
      <c r="K29" s="7">
        <v>23333.5</v>
      </c>
      <c r="L29" s="7">
        <v>8438.59</v>
      </c>
      <c r="M29" s="7">
        <v>5273.5</v>
      </c>
      <c r="N29" s="7" t="s">
        <v>16</v>
      </c>
      <c r="O29" s="7" t="s">
        <v>16</v>
      </c>
      <c r="P29" s="7" t="s">
        <v>16</v>
      </c>
      <c r="Q29" s="7" t="s">
        <v>16</v>
      </c>
    </row>
    <row r="30" spans="1:18" x14ac:dyDescent="0.2">
      <c r="A30" s="7">
        <v>2013</v>
      </c>
      <c r="B30" s="7">
        <v>2013</v>
      </c>
      <c r="C30" s="7">
        <v>12</v>
      </c>
      <c r="D30" s="7">
        <v>4</v>
      </c>
      <c r="E30" s="7">
        <v>15735</v>
      </c>
      <c r="F30" s="7">
        <v>1047</v>
      </c>
      <c r="G30" s="7">
        <v>6.6500000000000004E-2</v>
      </c>
      <c r="H30" s="7">
        <v>1047</v>
      </c>
      <c r="I30" s="7">
        <v>58262.6</v>
      </c>
      <c r="J30" s="7">
        <v>44063.23</v>
      </c>
      <c r="K30" s="7">
        <v>27044.5</v>
      </c>
      <c r="L30" s="7">
        <v>8980.49</v>
      </c>
      <c r="M30" s="7">
        <v>5615.5</v>
      </c>
      <c r="N30" s="7">
        <v>5218.88</v>
      </c>
      <c r="O30" s="7">
        <v>3530</v>
      </c>
      <c r="P30" s="7" t="s">
        <v>16</v>
      </c>
      <c r="Q30" s="7" t="s">
        <v>16</v>
      </c>
      <c r="R30" s="6" t="s">
        <v>22</v>
      </c>
    </row>
    <row r="31" spans="1:18" x14ac:dyDescent="0.2">
      <c r="A31" s="7">
        <v>2014</v>
      </c>
      <c r="B31" s="7">
        <v>2013</v>
      </c>
      <c r="C31" s="7">
        <v>1</v>
      </c>
      <c r="D31" s="7">
        <v>1</v>
      </c>
      <c r="E31" s="7">
        <v>14825</v>
      </c>
      <c r="F31" s="7">
        <v>983</v>
      </c>
      <c r="G31" s="7">
        <v>6.6299999999999998E-2</v>
      </c>
      <c r="H31" s="7">
        <v>982</v>
      </c>
      <c r="I31" s="7">
        <v>56568.89</v>
      </c>
      <c r="J31" s="7">
        <v>41049.81</v>
      </c>
      <c r="K31" s="7">
        <v>25313.5</v>
      </c>
      <c r="L31" s="7">
        <v>8948.49</v>
      </c>
      <c r="M31" s="7">
        <v>5604.5</v>
      </c>
      <c r="N31" s="7">
        <v>6570.59</v>
      </c>
      <c r="O31" s="7">
        <v>4448.5</v>
      </c>
      <c r="P31" s="7" t="s">
        <v>16</v>
      </c>
      <c r="Q31" s="7" t="s">
        <v>16</v>
      </c>
    </row>
    <row r="32" spans="1:18" x14ac:dyDescent="0.2">
      <c r="A32" s="7">
        <v>2014</v>
      </c>
      <c r="B32" s="7">
        <v>2013</v>
      </c>
      <c r="C32" s="7">
        <v>2</v>
      </c>
      <c r="D32" s="7">
        <v>1</v>
      </c>
      <c r="E32" s="7">
        <v>16285</v>
      </c>
      <c r="F32" s="7">
        <v>1021</v>
      </c>
      <c r="G32" s="7">
        <v>6.2700000000000006E-2</v>
      </c>
      <c r="H32" s="7">
        <v>1021</v>
      </c>
      <c r="I32" s="7">
        <v>66012.52</v>
      </c>
      <c r="J32" s="7">
        <v>36586.22</v>
      </c>
      <c r="K32" s="7">
        <v>22822</v>
      </c>
      <c r="L32" s="7">
        <v>21997.99</v>
      </c>
      <c r="M32" s="7">
        <v>13897.5</v>
      </c>
      <c r="N32" s="7">
        <v>7428.31</v>
      </c>
      <c r="O32" s="7">
        <v>5042.5</v>
      </c>
      <c r="P32" s="7" t="s">
        <v>16</v>
      </c>
      <c r="Q32" s="7" t="s">
        <v>16</v>
      </c>
    </row>
    <row r="33" spans="1:18" x14ac:dyDescent="0.2">
      <c r="A33" s="7">
        <v>2014</v>
      </c>
      <c r="B33" s="7">
        <v>2013</v>
      </c>
      <c r="C33" s="7">
        <v>3</v>
      </c>
      <c r="D33" s="7">
        <v>1</v>
      </c>
      <c r="E33" s="7">
        <v>15669</v>
      </c>
      <c r="F33" s="7">
        <v>1065</v>
      </c>
      <c r="G33" s="7">
        <v>6.8000000000000005E-2</v>
      </c>
      <c r="H33" s="7">
        <v>1066</v>
      </c>
      <c r="I33" s="7">
        <v>68189.73</v>
      </c>
      <c r="J33" s="7">
        <v>48611.65</v>
      </c>
      <c r="K33" s="7">
        <v>30324.5</v>
      </c>
      <c r="L33" s="7">
        <v>10718.05</v>
      </c>
      <c r="M33" s="7">
        <v>6772.5</v>
      </c>
      <c r="N33" s="7">
        <v>8860.0300000000007</v>
      </c>
      <c r="O33" s="7">
        <v>5971.5</v>
      </c>
      <c r="P33" s="7" t="s">
        <v>16</v>
      </c>
      <c r="Q33" s="7" t="s">
        <v>16</v>
      </c>
    </row>
    <row r="34" spans="1:18" x14ac:dyDescent="0.2">
      <c r="A34" s="6">
        <v>2014</v>
      </c>
      <c r="B34" s="6">
        <v>2014</v>
      </c>
      <c r="C34" s="6">
        <v>4</v>
      </c>
      <c r="D34" s="6">
        <v>2</v>
      </c>
      <c r="E34" s="6">
        <v>17353</v>
      </c>
      <c r="F34" s="6">
        <v>1241</v>
      </c>
      <c r="G34" s="6">
        <v>7.1499999999999994E-2</v>
      </c>
      <c r="H34" s="6">
        <v>1241</v>
      </c>
      <c r="I34" s="6">
        <v>78725.429999999993</v>
      </c>
      <c r="J34" s="6">
        <v>57631.72</v>
      </c>
      <c r="K34" s="6">
        <v>35924</v>
      </c>
      <c r="L34" s="6">
        <v>10666.08</v>
      </c>
      <c r="M34" s="6">
        <v>6719</v>
      </c>
      <c r="N34" s="6">
        <v>10427.629999999999</v>
      </c>
      <c r="O34" s="6">
        <v>7070.5</v>
      </c>
      <c r="P34" s="6" t="s">
        <v>16</v>
      </c>
      <c r="Q34" s="6" t="s">
        <v>16</v>
      </c>
    </row>
    <row r="35" spans="1:18" x14ac:dyDescent="0.2">
      <c r="A35" s="6">
        <v>2014</v>
      </c>
      <c r="B35" s="6">
        <v>2014</v>
      </c>
      <c r="C35" s="6">
        <v>5</v>
      </c>
      <c r="D35" s="6">
        <v>2</v>
      </c>
      <c r="E35" s="6">
        <v>18061</v>
      </c>
      <c r="F35" s="6">
        <v>1368</v>
      </c>
      <c r="G35" s="6">
        <v>7.5700000000000003E-2</v>
      </c>
      <c r="H35" s="6">
        <v>1368</v>
      </c>
      <c r="I35" s="6">
        <v>88935.27</v>
      </c>
      <c r="J35" s="6">
        <v>66531.8</v>
      </c>
      <c r="K35" s="6">
        <v>41571</v>
      </c>
      <c r="L35" s="6">
        <v>13125.59</v>
      </c>
      <c r="M35" s="6">
        <v>8291.5</v>
      </c>
      <c r="N35" s="6">
        <v>9277.8799999999992</v>
      </c>
      <c r="O35" s="6">
        <v>6305</v>
      </c>
      <c r="P35" s="6" t="s">
        <v>16</v>
      </c>
      <c r="Q35" s="6" t="s">
        <v>16</v>
      </c>
    </row>
    <row r="36" spans="1:18" x14ac:dyDescent="0.2">
      <c r="A36" s="6">
        <v>2014</v>
      </c>
      <c r="B36" s="6">
        <v>2014</v>
      </c>
      <c r="C36" s="6">
        <v>6</v>
      </c>
      <c r="D36" s="6">
        <v>2</v>
      </c>
      <c r="E36" s="6">
        <v>17715</v>
      </c>
      <c r="F36" s="6">
        <v>1239</v>
      </c>
      <c r="G36" s="6">
        <v>6.9900000000000004E-2</v>
      </c>
      <c r="H36" s="6">
        <v>1239</v>
      </c>
      <c r="I36" s="6">
        <v>80051.25</v>
      </c>
      <c r="J36" s="6">
        <v>56839.92</v>
      </c>
      <c r="K36" s="6">
        <v>35487</v>
      </c>
      <c r="L36" s="6">
        <v>12611.72</v>
      </c>
      <c r="M36" s="6">
        <v>7951</v>
      </c>
      <c r="N36" s="6">
        <v>10599.61</v>
      </c>
      <c r="O36" s="6">
        <v>7162.5</v>
      </c>
      <c r="P36" s="6" t="s">
        <v>16</v>
      </c>
      <c r="Q36" s="6" t="s">
        <v>16</v>
      </c>
    </row>
    <row r="37" spans="1:18" x14ac:dyDescent="0.2">
      <c r="A37" s="6">
        <v>2014</v>
      </c>
      <c r="B37" s="6">
        <v>2014</v>
      </c>
      <c r="C37" s="6">
        <v>7</v>
      </c>
      <c r="D37" s="6">
        <v>3</v>
      </c>
      <c r="E37" s="6">
        <v>19038</v>
      </c>
      <c r="F37" s="6">
        <v>1287</v>
      </c>
      <c r="G37" s="6">
        <v>6.7599999999999993E-2</v>
      </c>
      <c r="H37" s="6">
        <v>1286</v>
      </c>
      <c r="I37" s="6">
        <v>83288.55</v>
      </c>
      <c r="J37" s="6">
        <v>61260.97</v>
      </c>
      <c r="K37" s="6">
        <v>38227.5</v>
      </c>
      <c r="L37" s="6">
        <v>12023.83</v>
      </c>
      <c r="M37" s="6">
        <v>7580.5</v>
      </c>
      <c r="N37" s="6">
        <v>10003.75</v>
      </c>
      <c r="O37" s="6">
        <v>6758.5</v>
      </c>
      <c r="P37" s="6" t="s">
        <v>16</v>
      </c>
      <c r="Q37" s="6" t="s">
        <v>16</v>
      </c>
    </row>
    <row r="38" spans="1:18" x14ac:dyDescent="0.2">
      <c r="A38" s="6">
        <v>2014</v>
      </c>
      <c r="B38" s="6">
        <v>2014</v>
      </c>
      <c r="C38" s="6">
        <v>8</v>
      </c>
      <c r="D38" s="6">
        <v>3</v>
      </c>
      <c r="E38" s="6">
        <v>18590</v>
      </c>
      <c r="F38" s="6">
        <v>1324</v>
      </c>
      <c r="G38" s="6">
        <v>7.1199999999999999E-2</v>
      </c>
      <c r="H38" s="6">
        <v>1325</v>
      </c>
      <c r="I38" s="6">
        <v>84716.08</v>
      </c>
      <c r="J38" s="6">
        <v>59611.27</v>
      </c>
      <c r="K38" s="6">
        <v>37162.5</v>
      </c>
      <c r="L38" s="6">
        <v>13125.57</v>
      </c>
      <c r="M38" s="6">
        <v>8302.5</v>
      </c>
      <c r="N38" s="6">
        <v>11979.24</v>
      </c>
      <c r="O38" s="6">
        <v>8114</v>
      </c>
      <c r="P38" s="6" t="s">
        <v>16</v>
      </c>
      <c r="Q38" s="6" t="s">
        <v>16</v>
      </c>
    </row>
    <row r="39" spans="1:18" x14ac:dyDescent="0.2">
      <c r="A39" s="6">
        <v>2014</v>
      </c>
      <c r="B39" s="6">
        <v>2014</v>
      </c>
      <c r="C39" s="6">
        <v>9</v>
      </c>
      <c r="D39" s="6">
        <v>3</v>
      </c>
      <c r="E39" s="6">
        <v>19513</v>
      </c>
      <c r="F39" s="6">
        <v>1424</v>
      </c>
      <c r="G39" s="6">
        <v>7.2999999999999995E-2</v>
      </c>
      <c r="H39" s="6">
        <v>1424</v>
      </c>
      <c r="I39" s="6">
        <v>92232.49</v>
      </c>
      <c r="J39" s="6">
        <v>67437.53</v>
      </c>
      <c r="K39" s="6">
        <v>42136.5</v>
      </c>
      <c r="L39" s="6">
        <v>13817.45</v>
      </c>
      <c r="M39" s="6">
        <v>8740.5</v>
      </c>
      <c r="N39" s="6">
        <v>10977.51</v>
      </c>
      <c r="O39" s="6">
        <v>7432.5</v>
      </c>
      <c r="P39" s="6" t="s">
        <v>16</v>
      </c>
      <c r="Q39" s="6" t="s">
        <v>16</v>
      </c>
    </row>
    <row r="40" spans="1:18" x14ac:dyDescent="0.2">
      <c r="A40" s="6">
        <v>2014</v>
      </c>
      <c r="B40" s="6">
        <v>2014</v>
      </c>
      <c r="C40" s="6">
        <v>10</v>
      </c>
      <c r="D40" s="6">
        <v>4</v>
      </c>
      <c r="E40" s="6">
        <v>21526</v>
      </c>
      <c r="F40" s="6">
        <v>1609</v>
      </c>
      <c r="G40" s="6">
        <v>7.4700000000000003E-2</v>
      </c>
      <c r="H40" s="6">
        <v>1609</v>
      </c>
      <c r="I40" s="6">
        <v>103905.98</v>
      </c>
      <c r="J40" s="6">
        <v>74440.009999999995</v>
      </c>
      <c r="K40" s="6">
        <v>46502.5</v>
      </c>
      <c r="L40" s="6">
        <v>15319.22</v>
      </c>
      <c r="M40" s="6">
        <v>9665</v>
      </c>
      <c r="N40" s="6">
        <v>14146.75</v>
      </c>
      <c r="O40" s="6">
        <v>9579.5</v>
      </c>
      <c r="P40" s="6" t="s">
        <v>16</v>
      </c>
      <c r="Q40" s="6" t="s">
        <v>16</v>
      </c>
    </row>
    <row r="41" spans="1:18" x14ac:dyDescent="0.2">
      <c r="A41" s="6">
        <v>2014</v>
      </c>
      <c r="B41" s="6">
        <v>2014</v>
      </c>
      <c r="C41" s="6">
        <v>11</v>
      </c>
      <c r="D41" s="6">
        <v>4</v>
      </c>
      <c r="E41" s="6">
        <v>25125</v>
      </c>
      <c r="F41" s="6">
        <v>1985</v>
      </c>
      <c r="G41" s="6">
        <v>7.9000000000000001E-2</v>
      </c>
      <c r="H41" s="6">
        <v>1985</v>
      </c>
      <c r="I41" s="6">
        <v>128162.98</v>
      </c>
      <c r="J41" s="6">
        <v>91530.42</v>
      </c>
      <c r="K41" s="6">
        <v>57121</v>
      </c>
      <c r="L41" s="6">
        <v>20494.27</v>
      </c>
      <c r="M41" s="6">
        <v>12939.5</v>
      </c>
      <c r="N41" s="6">
        <v>16138.29</v>
      </c>
      <c r="O41" s="6">
        <v>10924.5</v>
      </c>
      <c r="P41" s="6" t="s">
        <v>16</v>
      </c>
      <c r="Q41" s="6" t="s">
        <v>16</v>
      </c>
    </row>
    <row r="42" spans="1:18" x14ac:dyDescent="0.2">
      <c r="A42" s="6">
        <v>2014</v>
      </c>
      <c r="B42" s="6">
        <v>2014</v>
      </c>
      <c r="C42" s="6">
        <v>12</v>
      </c>
      <c r="D42" s="6">
        <v>4</v>
      </c>
      <c r="E42" s="6">
        <v>29722</v>
      </c>
      <c r="F42" s="6">
        <v>2314</v>
      </c>
      <c r="G42" s="6">
        <v>7.7899999999999997E-2</v>
      </c>
      <c r="H42" s="6">
        <v>2314</v>
      </c>
      <c r="I42" s="6">
        <v>144823.01999999999</v>
      </c>
      <c r="J42" s="6">
        <v>101328.51</v>
      </c>
      <c r="K42" s="6">
        <v>63273.5</v>
      </c>
      <c r="L42" s="6">
        <v>20042.32</v>
      </c>
      <c r="M42" s="6">
        <v>12677</v>
      </c>
      <c r="N42" s="6">
        <v>18355.810000000001</v>
      </c>
      <c r="O42" s="6">
        <v>12451.5</v>
      </c>
      <c r="P42" s="6">
        <v>5096.38</v>
      </c>
      <c r="Q42" s="6">
        <v>3455</v>
      </c>
      <c r="R42" s="6" t="s">
        <v>22</v>
      </c>
    </row>
    <row r="43" spans="1:18" x14ac:dyDescent="0.2">
      <c r="A43" s="6">
        <v>2015</v>
      </c>
      <c r="B43" s="6">
        <v>2014</v>
      </c>
      <c r="C43" s="6">
        <v>1</v>
      </c>
      <c r="D43" s="6">
        <v>1</v>
      </c>
      <c r="E43" s="6">
        <v>25337</v>
      </c>
      <c r="F43" s="6">
        <v>2099</v>
      </c>
      <c r="G43" s="6">
        <v>8.2799999999999999E-2</v>
      </c>
      <c r="H43" s="6">
        <v>2098</v>
      </c>
      <c r="I43" s="6">
        <v>132211.54</v>
      </c>
      <c r="J43" s="6">
        <v>88219.21</v>
      </c>
      <c r="K43" s="6">
        <v>55091.5</v>
      </c>
      <c r="L43" s="6">
        <v>20926.099999999999</v>
      </c>
      <c r="M43" s="6">
        <v>13234</v>
      </c>
      <c r="N43" s="6">
        <v>17058.150000000001</v>
      </c>
      <c r="O43" s="6">
        <v>11503.5</v>
      </c>
      <c r="P43" s="6">
        <v>6008.08</v>
      </c>
      <c r="Q43" s="6">
        <v>4082</v>
      </c>
    </row>
    <row r="44" spans="1:18" x14ac:dyDescent="0.2">
      <c r="A44" s="6">
        <v>2015</v>
      </c>
      <c r="B44" s="6">
        <v>2014</v>
      </c>
      <c r="C44" s="6">
        <v>2</v>
      </c>
      <c r="D44" s="6">
        <v>1</v>
      </c>
      <c r="E44" s="6">
        <v>23778</v>
      </c>
      <c r="F44" s="6">
        <v>2067</v>
      </c>
      <c r="G44" s="6">
        <v>8.6900000000000005E-2</v>
      </c>
      <c r="H44" s="6">
        <v>2068</v>
      </c>
      <c r="I44" s="6">
        <v>129212.94</v>
      </c>
      <c r="J44" s="6">
        <v>70456.929999999993</v>
      </c>
      <c r="K44" s="6">
        <v>44029.5</v>
      </c>
      <c r="L44" s="6">
        <v>38958.949999999997</v>
      </c>
      <c r="M44" s="6">
        <v>24553.5</v>
      </c>
      <c r="N44" s="6">
        <v>14642.71</v>
      </c>
      <c r="O44" s="6">
        <v>9917.5</v>
      </c>
      <c r="P44" s="6">
        <v>5154.3500000000004</v>
      </c>
      <c r="Q44" s="6">
        <v>3505.5</v>
      </c>
    </row>
    <row r="45" spans="1:18" x14ac:dyDescent="0.2">
      <c r="A45" s="6">
        <v>2015</v>
      </c>
      <c r="B45" s="6">
        <v>2014</v>
      </c>
      <c r="C45" s="6">
        <v>3</v>
      </c>
      <c r="D45" s="6">
        <v>1</v>
      </c>
      <c r="E45" s="6">
        <v>15083</v>
      </c>
      <c r="F45" s="6">
        <v>1254</v>
      </c>
      <c r="G45" s="6">
        <v>8.3099999999999993E-2</v>
      </c>
      <c r="H45" s="6">
        <v>1254</v>
      </c>
      <c r="I45" s="6">
        <v>78951.070000000007</v>
      </c>
      <c r="J45" s="6">
        <v>54248.480000000003</v>
      </c>
      <c r="K45" s="6">
        <v>33858</v>
      </c>
      <c r="L45" s="6">
        <v>12013.79</v>
      </c>
      <c r="M45" s="6">
        <v>7587.5</v>
      </c>
      <c r="N45" s="6">
        <v>9171.89</v>
      </c>
      <c r="O45" s="6">
        <v>6198.5</v>
      </c>
      <c r="P45" s="6">
        <v>3516.91</v>
      </c>
      <c r="Q45" s="6">
        <v>2386.5</v>
      </c>
    </row>
  </sheetData>
  <autoFilter ref="A8:AA45" xr:uid="{275B0C13-5FEA-450B-97DC-CEDFBF2F4E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76B2-2313-48C2-A6BC-B300B53E96EB}">
  <dimension ref="A1:R49"/>
  <sheetViews>
    <sheetView topLeftCell="C1" zoomScale="85" zoomScaleNormal="85" workbookViewId="0">
      <selection activeCell="G2" sqref="G2:H2"/>
    </sheetView>
  </sheetViews>
  <sheetFormatPr defaultRowHeight="14.25" x14ac:dyDescent="0.2"/>
  <cols>
    <col min="5" max="5" width="10.44140625" bestFit="1" customWidth="1"/>
    <col min="6" max="6" width="11.33203125" bestFit="1" customWidth="1"/>
    <col min="7" max="7" width="11.5546875" bestFit="1" customWidth="1"/>
    <col min="8" max="8" width="12.77734375" bestFit="1" customWidth="1"/>
    <col min="9" max="9" width="12.5546875" bestFit="1" customWidth="1"/>
  </cols>
  <sheetData>
    <row r="1" spans="1:18" x14ac:dyDescent="0.2">
      <c r="F1">
        <v>2012</v>
      </c>
      <c r="G1">
        <v>2013</v>
      </c>
      <c r="H1">
        <v>2014</v>
      </c>
    </row>
    <row r="2" spans="1:18" x14ac:dyDescent="0.2">
      <c r="F2" t="s">
        <v>23</v>
      </c>
      <c r="G2" t="s">
        <v>24</v>
      </c>
      <c r="H2" t="s">
        <v>25</v>
      </c>
    </row>
    <row r="3" spans="1:18" x14ac:dyDescent="0.2">
      <c r="E3" t="s">
        <v>28</v>
      </c>
      <c r="F3" s="3">
        <f>SUMIFS($J14:$J49,$B$14:$B$49,F$1)</f>
        <v>176214.75</v>
      </c>
      <c r="G3" s="3">
        <f t="shared" ref="G3:H3" si="0">SUMIFS($J14:$J49,$B$14:$B$49,G$1)</f>
        <v>391016.9</v>
      </c>
      <c r="H3" s="3">
        <f t="shared" si="0"/>
        <v>849536.77</v>
      </c>
      <c r="I3" s="9">
        <f>SUM(F3:H3)</f>
        <v>1416768.42</v>
      </c>
    </row>
    <row r="4" spans="1:18" x14ac:dyDescent="0.2">
      <c r="E4" t="s">
        <v>27</v>
      </c>
      <c r="F4" s="3">
        <f>SUMIFS($L14:$L49,$B$14:$B$49,F$1)</f>
        <v>16437.259999999998</v>
      </c>
      <c r="G4" s="3">
        <f t="shared" ref="G4:H4" si="1">SUMIFS($L14:$L49,$B$14:$B$49,G$1)</f>
        <v>98547.03</v>
      </c>
      <c r="H4" s="3">
        <f t="shared" si="1"/>
        <v>203124.89000000004</v>
      </c>
      <c r="I4" s="9">
        <f>SUM(F4:H4)</f>
        <v>318109.18000000005</v>
      </c>
    </row>
    <row r="5" spans="1:18" x14ac:dyDescent="0.2">
      <c r="E5" t="s">
        <v>26</v>
      </c>
      <c r="F5" s="3">
        <f>SUMIFS($N14:$N49,$B$14:$B$49,F$1)</f>
        <v>0</v>
      </c>
      <c r="G5" s="3">
        <f t="shared" ref="G5:H5" si="2">SUMIFS($N14:$N49,$B$14:$B$49,G$1)</f>
        <v>28077.810000000005</v>
      </c>
      <c r="H5" s="3">
        <f t="shared" si="2"/>
        <v>152779.21999999997</v>
      </c>
      <c r="I5" s="9">
        <f>SUM(F5:H5)</f>
        <v>180857.02999999997</v>
      </c>
    </row>
    <row r="6" spans="1:18" x14ac:dyDescent="0.2">
      <c r="E6" t="s">
        <v>29</v>
      </c>
      <c r="F6" s="3">
        <f>SUMIFS($P14:$P49,$B$14:$B$49,F$1)</f>
        <v>0</v>
      </c>
      <c r="G6" s="3">
        <f t="shared" ref="G6:H6" si="3">SUMIFS($P14:$P49,$B$14:$B$49,G$1)</f>
        <v>0</v>
      </c>
      <c r="H6" s="3">
        <f t="shared" si="3"/>
        <v>19775.72</v>
      </c>
      <c r="I6" s="9">
        <f>SUM(F6:H6)</f>
        <v>19775.72</v>
      </c>
    </row>
    <row r="7" spans="1:18" x14ac:dyDescent="0.2">
      <c r="F7" s="3">
        <f>SUM(F3:F6)</f>
        <v>192652.01</v>
      </c>
      <c r="G7" s="3">
        <f t="shared" ref="G7:I7" si="4">SUM(G3:G6)</f>
        <v>517641.74000000005</v>
      </c>
      <c r="H7" s="3">
        <f t="shared" si="4"/>
        <v>1225216.6000000001</v>
      </c>
      <c r="I7" s="3">
        <f t="shared" si="4"/>
        <v>1935510.35</v>
      </c>
    </row>
    <row r="13" spans="1:18" x14ac:dyDescent="0.2">
      <c r="A13" t="s">
        <v>0</v>
      </c>
      <c r="B13" t="s">
        <v>17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21</v>
      </c>
    </row>
    <row r="14" spans="1:18" x14ac:dyDescent="0.2">
      <c r="A14" s="6">
        <v>2012</v>
      </c>
      <c r="B14" s="6">
        <v>2012</v>
      </c>
      <c r="C14" s="6">
        <v>4</v>
      </c>
      <c r="D14" s="6">
        <v>2</v>
      </c>
      <c r="E14" s="6">
        <v>3734</v>
      </c>
      <c r="F14" s="6">
        <v>99</v>
      </c>
      <c r="G14" s="6">
        <v>2.6499999999999999E-2</v>
      </c>
      <c r="H14" s="6">
        <v>99</v>
      </c>
      <c r="I14" s="6">
        <v>4949.01</v>
      </c>
      <c r="J14" s="6">
        <v>4949.01</v>
      </c>
      <c r="K14" s="6">
        <v>3019.5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22</v>
      </c>
    </row>
    <row r="15" spans="1:18" x14ac:dyDescent="0.2">
      <c r="A15" s="6">
        <v>2012</v>
      </c>
      <c r="B15" s="6">
        <v>2012</v>
      </c>
      <c r="C15" s="6">
        <v>5</v>
      </c>
      <c r="D15" s="6">
        <v>2</v>
      </c>
      <c r="E15" s="6">
        <v>3736</v>
      </c>
      <c r="F15" s="6">
        <v>108</v>
      </c>
      <c r="G15" s="6">
        <v>2.8899999999999999E-2</v>
      </c>
      <c r="H15" s="6">
        <v>108</v>
      </c>
      <c r="I15" s="6">
        <v>5398.92</v>
      </c>
      <c r="J15" s="6">
        <v>5398.92</v>
      </c>
      <c r="K15" s="6">
        <v>3294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</row>
    <row r="16" spans="1:18" x14ac:dyDescent="0.2">
      <c r="A16" s="6">
        <v>2012</v>
      </c>
      <c r="B16" s="6">
        <v>2012</v>
      </c>
      <c r="C16" s="6">
        <v>6</v>
      </c>
      <c r="D16" s="6">
        <v>2</v>
      </c>
      <c r="E16" s="6">
        <v>3963</v>
      </c>
      <c r="F16" s="6">
        <v>140</v>
      </c>
      <c r="G16" s="6">
        <v>3.5299999999999998E-2</v>
      </c>
      <c r="H16" s="6">
        <v>140</v>
      </c>
      <c r="I16" s="6">
        <v>6998.6</v>
      </c>
      <c r="J16" s="6">
        <v>6998.6</v>
      </c>
      <c r="K16" s="6">
        <v>4270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</row>
    <row r="17" spans="1:18" x14ac:dyDescent="0.2">
      <c r="A17" s="6">
        <v>2012</v>
      </c>
      <c r="B17" s="6">
        <v>2012</v>
      </c>
      <c r="C17" s="6">
        <v>7</v>
      </c>
      <c r="D17" s="6">
        <v>3</v>
      </c>
      <c r="E17" s="6">
        <v>4249</v>
      </c>
      <c r="F17" s="6">
        <v>169</v>
      </c>
      <c r="G17" s="6">
        <v>3.9800000000000002E-2</v>
      </c>
      <c r="H17" s="6">
        <v>169</v>
      </c>
      <c r="I17" s="6">
        <v>8448.31</v>
      </c>
      <c r="J17" s="6">
        <v>8448.31</v>
      </c>
      <c r="K17" s="6">
        <v>5154.5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</row>
    <row r="18" spans="1:18" x14ac:dyDescent="0.2">
      <c r="A18" s="6">
        <v>2012</v>
      </c>
      <c r="B18" s="6">
        <v>2012</v>
      </c>
      <c r="C18" s="6">
        <v>8</v>
      </c>
      <c r="D18" s="6">
        <v>3</v>
      </c>
      <c r="E18" s="6">
        <v>6097</v>
      </c>
      <c r="F18" s="6">
        <v>228</v>
      </c>
      <c r="G18" s="6">
        <v>3.7400000000000003E-2</v>
      </c>
      <c r="H18" s="6">
        <v>228</v>
      </c>
      <c r="I18" s="6">
        <v>11397.72</v>
      </c>
      <c r="J18" s="6">
        <v>11397.72</v>
      </c>
      <c r="K18" s="6">
        <v>6954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</row>
    <row r="19" spans="1:18" x14ac:dyDescent="0.2">
      <c r="A19" s="6">
        <v>2012</v>
      </c>
      <c r="B19" s="6">
        <v>2012</v>
      </c>
      <c r="C19" s="6">
        <v>9</v>
      </c>
      <c r="D19" s="6">
        <v>3</v>
      </c>
      <c r="E19" s="6">
        <v>6546</v>
      </c>
      <c r="F19" s="6">
        <v>287</v>
      </c>
      <c r="G19" s="6">
        <v>4.3799999999999999E-2</v>
      </c>
      <c r="H19" s="6">
        <v>287</v>
      </c>
      <c r="I19" s="6">
        <v>14347.13</v>
      </c>
      <c r="J19" s="6">
        <v>14347.13</v>
      </c>
      <c r="K19" s="6">
        <v>8753.5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</row>
    <row r="20" spans="1:18" x14ac:dyDescent="0.2">
      <c r="A20" s="6">
        <v>2012</v>
      </c>
      <c r="B20" s="6">
        <v>2012</v>
      </c>
      <c r="C20" s="6">
        <v>10</v>
      </c>
      <c r="D20" s="6">
        <v>4</v>
      </c>
      <c r="E20" s="6">
        <v>8183</v>
      </c>
      <c r="F20" s="6">
        <v>371</v>
      </c>
      <c r="G20" s="6">
        <v>4.53E-2</v>
      </c>
      <c r="H20" s="6">
        <v>371</v>
      </c>
      <c r="I20" s="6">
        <v>18546.29</v>
      </c>
      <c r="J20" s="6">
        <v>18546.29</v>
      </c>
      <c r="K20" s="6">
        <v>11315.5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</row>
    <row r="21" spans="1:18" x14ac:dyDescent="0.2">
      <c r="A21" s="6">
        <v>2012</v>
      </c>
      <c r="B21" s="6">
        <v>2012</v>
      </c>
      <c r="C21" s="6">
        <v>11</v>
      </c>
      <c r="D21" s="6">
        <v>4</v>
      </c>
      <c r="E21" s="6">
        <v>14011</v>
      </c>
      <c r="F21" s="6">
        <v>618</v>
      </c>
      <c r="G21" s="6">
        <v>4.41E-2</v>
      </c>
      <c r="H21" s="6">
        <v>618</v>
      </c>
      <c r="I21" s="6">
        <v>30893.82</v>
      </c>
      <c r="J21" s="6">
        <v>30893.82</v>
      </c>
      <c r="K21" s="6">
        <v>18849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</row>
    <row r="22" spans="1:18" x14ac:dyDescent="0.2">
      <c r="A22" s="6">
        <v>2012</v>
      </c>
      <c r="B22" s="6">
        <v>2012</v>
      </c>
      <c r="C22" s="6">
        <v>12</v>
      </c>
      <c r="D22" s="6">
        <v>4</v>
      </c>
      <c r="E22" s="6">
        <v>10072</v>
      </c>
      <c r="F22" s="6">
        <v>506</v>
      </c>
      <c r="G22" s="6">
        <v>5.0200000000000002E-2</v>
      </c>
      <c r="H22" s="6">
        <v>506</v>
      </c>
      <c r="I22" s="6">
        <v>25294.94</v>
      </c>
      <c r="J22" s="6">
        <v>25294.94</v>
      </c>
      <c r="K22" s="6">
        <v>15433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</row>
    <row r="23" spans="1:18" x14ac:dyDescent="0.2">
      <c r="A23" s="6">
        <v>2013</v>
      </c>
      <c r="B23" s="6">
        <v>2012</v>
      </c>
      <c r="C23" s="6">
        <v>1</v>
      </c>
      <c r="D23" s="6">
        <v>1</v>
      </c>
      <c r="E23" s="6">
        <v>6401</v>
      </c>
      <c r="F23" s="6">
        <v>391</v>
      </c>
      <c r="G23" s="6">
        <v>6.1100000000000002E-2</v>
      </c>
      <c r="H23" s="6">
        <v>390</v>
      </c>
      <c r="I23" s="6">
        <v>19966.099999999999</v>
      </c>
      <c r="J23" s="6">
        <v>17146.57</v>
      </c>
      <c r="K23" s="6">
        <v>10461.5</v>
      </c>
      <c r="L23" s="6">
        <v>2819.53</v>
      </c>
      <c r="M23" s="6">
        <v>1762.5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22</v>
      </c>
    </row>
    <row r="24" spans="1:18" x14ac:dyDescent="0.2">
      <c r="A24" s="6">
        <v>2013</v>
      </c>
      <c r="B24" s="6">
        <v>2012</v>
      </c>
      <c r="C24" s="6">
        <v>2</v>
      </c>
      <c r="D24" s="6">
        <v>1</v>
      </c>
      <c r="E24" s="6">
        <v>7168</v>
      </c>
      <c r="F24" s="6">
        <v>497</v>
      </c>
      <c r="G24" s="6">
        <v>6.93E-2</v>
      </c>
      <c r="H24" s="6">
        <v>498</v>
      </c>
      <c r="I24" s="6">
        <v>26515.02</v>
      </c>
      <c r="J24" s="6">
        <v>16796.64</v>
      </c>
      <c r="K24" s="6">
        <v>10248</v>
      </c>
      <c r="L24" s="6">
        <v>9718.3799999999992</v>
      </c>
      <c r="M24" s="6">
        <v>6075</v>
      </c>
      <c r="N24" s="6" t="s">
        <v>16</v>
      </c>
      <c r="O24" s="6" t="s">
        <v>16</v>
      </c>
      <c r="P24" s="6" t="s">
        <v>16</v>
      </c>
      <c r="Q24" s="6" t="s">
        <v>16</v>
      </c>
    </row>
    <row r="25" spans="1:18" x14ac:dyDescent="0.2">
      <c r="A25" s="6">
        <v>2013</v>
      </c>
      <c r="B25" s="6">
        <v>2012</v>
      </c>
      <c r="C25" s="6">
        <v>3</v>
      </c>
      <c r="D25" s="6">
        <v>1</v>
      </c>
      <c r="E25" s="6">
        <v>6264</v>
      </c>
      <c r="F25" s="6">
        <v>385</v>
      </c>
      <c r="G25" s="6">
        <v>6.1499999999999999E-2</v>
      </c>
      <c r="H25" s="6">
        <v>385</v>
      </c>
      <c r="I25" s="6">
        <v>19896.150000000001</v>
      </c>
      <c r="J25" s="6">
        <v>15996.8</v>
      </c>
      <c r="K25" s="6">
        <v>9760</v>
      </c>
      <c r="L25" s="6">
        <v>3899.35</v>
      </c>
      <c r="M25" s="6">
        <v>2437.5</v>
      </c>
      <c r="N25" s="6" t="s">
        <v>16</v>
      </c>
      <c r="O25" s="6" t="s">
        <v>16</v>
      </c>
      <c r="P25" s="6" t="s">
        <v>16</v>
      </c>
      <c r="Q25" s="6" t="s">
        <v>16</v>
      </c>
    </row>
    <row r="26" spans="1:18" x14ac:dyDescent="0.2">
      <c r="A26" s="7">
        <v>2013</v>
      </c>
      <c r="B26" s="7">
        <v>2013</v>
      </c>
      <c r="C26" s="7">
        <v>4</v>
      </c>
      <c r="D26" s="7">
        <v>2</v>
      </c>
      <c r="E26" s="7">
        <v>7971</v>
      </c>
      <c r="F26" s="7">
        <v>553</v>
      </c>
      <c r="G26" s="7">
        <v>6.9400000000000003E-2</v>
      </c>
      <c r="H26" s="7">
        <v>553</v>
      </c>
      <c r="I26" s="7">
        <v>28584.47</v>
      </c>
      <c r="J26" s="7">
        <v>22945.41</v>
      </c>
      <c r="K26" s="7">
        <v>13999.5</v>
      </c>
      <c r="L26" s="7">
        <v>5639.06</v>
      </c>
      <c r="M26" s="7">
        <v>3525</v>
      </c>
      <c r="N26" s="7" t="s">
        <v>16</v>
      </c>
      <c r="O26" s="7" t="s">
        <v>16</v>
      </c>
      <c r="P26" s="7" t="s">
        <v>16</v>
      </c>
      <c r="Q26" s="7" t="s">
        <v>16</v>
      </c>
    </row>
    <row r="27" spans="1:18" x14ac:dyDescent="0.2">
      <c r="A27" s="7">
        <v>2013</v>
      </c>
      <c r="B27" s="7">
        <v>2013</v>
      </c>
      <c r="C27" s="7">
        <v>5</v>
      </c>
      <c r="D27" s="7">
        <v>2</v>
      </c>
      <c r="E27" s="7">
        <v>8449</v>
      </c>
      <c r="F27" s="7">
        <v>571</v>
      </c>
      <c r="G27" s="7">
        <v>6.7599999999999993E-2</v>
      </c>
      <c r="H27" s="7">
        <v>571</v>
      </c>
      <c r="I27" s="7">
        <v>29364.29</v>
      </c>
      <c r="J27" s="7">
        <v>24445.11</v>
      </c>
      <c r="K27" s="7">
        <v>14914.5</v>
      </c>
      <c r="L27" s="7">
        <v>4919.18</v>
      </c>
      <c r="M27" s="7">
        <v>3075</v>
      </c>
      <c r="N27" s="7" t="s">
        <v>16</v>
      </c>
      <c r="O27" s="7" t="s">
        <v>16</v>
      </c>
      <c r="P27" s="7" t="s">
        <v>16</v>
      </c>
      <c r="Q27" s="7" t="s">
        <v>16</v>
      </c>
    </row>
    <row r="28" spans="1:18" x14ac:dyDescent="0.2">
      <c r="A28" s="7">
        <v>2013</v>
      </c>
      <c r="B28" s="7">
        <v>2013</v>
      </c>
      <c r="C28" s="7">
        <v>6</v>
      </c>
      <c r="D28" s="7">
        <v>2</v>
      </c>
      <c r="E28" s="7">
        <v>8325</v>
      </c>
      <c r="F28" s="7">
        <v>594</v>
      </c>
      <c r="G28" s="7">
        <v>7.1400000000000005E-2</v>
      </c>
      <c r="H28" s="7">
        <v>593</v>
      </c>
      <c r="I28" s="7">
        <v>30544.07</v>
      </c>
      <c r="J28" s="7">
        <v>25144.97</v>
      </c>
      <c r="K28" s="7">
        <v>15341.5</v>
      </c>
      <c r="L28" s="7">
        <v>5399.1</v>
      </c>
      <c r="M28" s="7">
        <v>3375</v>
      </c>
      <c r="N28" s="7" t="s">
        <v>16</v>
      </c>
      <c r="O28" s="7" t="s">
        <v>16</v>
      </c>
      <c r="P28" s="7" t="s">
        <v>16</v>
      </c>
      <c r="Q28" s="7" t="s">
        <v>16</v>
      </c>
    </row>
    <row r="29" spans="1:18" x14ac:dyDescent="0.2">
      <c r="A29" s="7">
        <v>2013</v>
      </c>
      <c r="B29" s="7">
        <v>2013</v>
      </c>
      <c r="C29" s="7">
        <v>7</v>
      </c>
      <c r="D29" s="7">
        <v>3</v>
      </c>
      <c r="E29" s="7">
        <v>8903</v>
      </c>
      <c r="F29" s="7">
        <v>603</v>
      </c>
      <c r="G29" s="7">
        <v>6.7699999999999996E-2</v>
      </c>
      <c r="H29" s="7">
        <v>604</v>
      </c>
      <c r="I29" s="7">
        <v>31143.96</v>
      </c>
      <c r="J29" s="7">
        <v>25444.91</v>
      </c>
      <c r="K29" s="7">
        <v>15524.5</v>
      </c>
      <c r="L29" s="7">
        <v>5699.05</v>
      </c>
      <c r="M29" s="7">
        <v>3562.5</v>
      </c>
      <c r="N29" s="7" t="s">
        <v>16</v>
      </c>
      <c r="O29" s="7" t="s">
        <v>16</v>
      </c>
      <c r="P29" s="7" t="s">
        <v>16</v>
      </c>
      <c r="Q29" s="7" t="s">
        <v>16</v>
      </c>
    </row>
    <row r="30" spans="1:18" x14ac:dyDescent="0.2">
      <c r="A30" s="7">
        <v>2013</v>
      </c>
      <c r="B30" s="7">
        <v>2013</v>
      </c>
      <c r="C30" s="7">
        <v>8</v>
      </c>
      <c r="D30" s="7">
        <v>3</v>
      </c>
      <c r="E30" s="7">
        <v>9180</v>
      </c>
      <c r="F30" s="7">
        <v>608</v>
      </c>
      <c r="G30" s="7">
        <v>6.6199999999999995E-2</v>
      </c>
      <c r="H30" s="7">
        <v>608</v>
      </c>
      <c r="I30" s="7">
        <v>31373.919999999998</v>
      </c>
      <c r="J30" s="7">
        <v>25494.9</v>
      </c>
      <c r="K30" s="7">
        <v>15555</v>
      </c>
      <c r="L30" s="7">
        <v>5879.02</v>
      </c>
      <c r="M30" s="7">
        <v>3675</v>
      </c>
      <c r="N30" s="7" t="s">
        <v>16</v>
      </c>
      <c r="O30" s="7" t="s">
        <v>16</v>
      </c>
      <c r="P30" s="7" t="s">
        <v>16</v>
      </c>
      <c r="Q30" s="7" t="s">
        <v>16</v>
      </c>
    </row>
    <row r="31" spans="1:18" x14ac:dyDescent="0.2">
      <c r="A31" s="7">
        <v>2013</v>
      </c>
      <c r="B31" s="7">
        <v>2013</v>
      </c>
      <c r="C31" s="7">
        <v>9</v>
      </c>
      <c r="D31" s="7">
        <v>3</v>
      </c>
      <c r="E31" s="7">
        <v>9580</v>
      </c>
      <c r="F31" s="7">
        <v>629</v>
      </c>
      <c r="G31" s="7">
        <v>6.5699999999999995E-2</v>
      </c>
      <c r="H31" s="7">
        <v>629</v>
      </c>
      <c r="I31" s="7">
        <v>32723.65</v>
      </c>
      <c r="J31" s="7">
        <v>27094.59</v>
      </c>
      <c r="K31" s="7">
        <v>16535.5</v>
      </c>
      <c r="L31" s="7">
        <v>5629.06</v>
      </c>
      <c r="M31" s="7">
        <v>3518</v>
      </c>
      <c r="N31" s="7" t="s">
        <v>16</v>
      </c>
      <c r="O31" s="7" t="s">
        <v>16</v>
      </c>
      <c r="P31" s="7" t="s">
        <v>16</v>
      </c>
      <c r="Q31" s="7" t="s">
        <v>16</v>
      </c>
    </row>
    <row r="32" spans="1:18" x14ac:dyDescent="0.2">
      <c r="A32" s="7">
        <v>2013</v>
      </c>
      <c r="B32" s="7">
        <v>2013</v>
      </c>
      <c r="C32" s="7">
        <v>10</v>
      </c>
      <c r="D32" s="7">
        <v>4</v>
      </c>
      <c r="E32" s="7">
        <v>10773</v>
      </c>
      <c r="F32" s="7">
        <v>708</v>
      </c>
      <c r="G32" s="7">
        <v>6.5699999999999995E-2</v>
      </c>
      <c r="H32" s="7">
        <v>708</v>
      </c>
      <c r="I32" s="7">
        <v>38242.620000000003</v>
      </c>
      <c r="J32" s="7">
        <v>31943.67</v>
      </c>
      <c r="K32" s="7">
        <v>19516.5</v>
      </c>
      <c r="L32" s="7">
        <v>6298.95</v>
      </c>
      <c r="M32" s="7">
        <v>3937.5</v>
      </c>
      <c r="N32" s="7" t="s">
        <v>16</v>
      </c>
      <c r="O32" s="7" t="s">
        <v>16</v>
      </c>
      <c r="P32" s="7" t="s">
        <v>16</v>
      </c>
      <c r="Q32" s="7" t="s">
        <v>16</v>
      </c>
    </row>
    <row r="33" spans="1:18" x14ac:dyDescent="0.2">
      <c r="A33" s="7">
        <v>2013</v>
      </c>
      <c r="B33" s="7">
        <v>2013</v>
      </c>
      <c r="C33" s="7">
        <v>11</v>
      </c>
      <c r="D33" s="7">
        <v>4</v>
      </c>
      <c r="E33" s="7">
        <v>14032</v>
      </c>
      <c r="F33" s="7">
        <v>861</v>
      </c>
      <c r="G33" s="7">
        <v>6.1400000000000003E-2</v>
      </c>
      <c r="H33" s="7">
        <v>861</v>
      </c>
      <c r="I33" s="7">
        <v>46631.02</v>
      </c>
      <c r="J33" s="7">
        <v>38192.43</v>
      </c>
      <c r="K33" s="7">
        <v>23333.5</v>
      </c>
      <c r="L33" s="7">
        <v>8438.59</v>
      </c>
      <c r="M33" s="7">
        <v>5273.5</v>
      </c>
      <c r="N33" s="7" t="s">
        <v>16</v>
      </c>
      <c r="O33" s="7" t="s">
        <v>16</v>
      </c>
      <c r="P33" s="7" t="s">
        <v>16</v>
      </c>
      <c r="Q33" s="7" t="s">
        <v>16</v>
      </c>
    </row>
    <row r="34" spans="1:18" x14ac:dyDescent="0.2">
      <c r="A34" s="7">
        <v>2013</v>
      </c>
      <c r="B34" s="7">
        <v>2013</v>
      </c>
      <c r="C34" s="7">
        <v>12</v>
      </c>
      <c r="D34" s="7">
        <v>4</v>
      </c>
      <c r="E34" s="7">
        <v>15735</v>
      </c>
      <c r="F34" s="7">
        <v>1047</v>
      </c>
      <c r="G34" s="7">
        <v>6.6500000000000004E-2</v>
      </c>
      <c r="H34" s="7">
        <v>1047</v>
      </c>
      <c r="I34" s="7">
        <v>58262.6</v>
      </c>
      <c r="J34" s="7">
        <v>44063.23</v>
      </c>
      <c r="K34" s="7">
        <v>27044.5</v>
      </c>
      <c r="L34" s="7">
        <v>8980.49</v>
      </c>
      <c r="M34" s="7">
        <v>5615.5</v>
      </c>
      <c r="N34" s="7">
        <v>5218.88</v>
      </c>
      <c r="O34" s="7">
        <v>3530</v>
      </c>
      <c r="P34" s="7" t="s">
        <v>16</v>
      </c>
      <c r="Q34" s="7" t="s">
        <v>16</v>
      </c>
      <c r="R34" s="6" t="s">
        <v>22</v>
      </c>
    </row>
    <row r="35" spans="1:18" x14ac:dyDescent="0.2">
      <c r="A35" s="7">
        <v>2014</v>
      </c>
      <c r="B35" s="7">
        <v>2013</v>
      </c>
      <c r="C35" s="7">
        <v>1</v>
      </c>
      <c r="D35" s="7">
        <v>1</v>
      </c>
      <c r="E35" s="7">
        <v>14825</v>
      </c>
      <c r="F35" s="7">
        <v>983</v>
      </c>
      <c r="G35" s="7">
        <v>6.6299999999999998E-2</v>
      </c>
      <c r="H35" s="7">
        <v>982</v>
      </c>
      <c r="I35" s="7">
        <v>56568.89</v>
      </c>
      <c r="J35" s="7">
        <v>41049.81</v>
      </c>
      <c r="K35" s="7">
        <v>25313.5</v>
      </c>
      <c r="L35" s="7">
        <v>8948.49</v>
      </c>
      <c r="M35" s="7">
        <v>5604.5</v>
      </c>
      <c r="N35" s="7">
        <v>6570.59</v>
      </c>
      <c r="O35" s="7">
        <v>4448.5</v>
      </c>
      <c r="P35" s="7" t="s">
        <v>16</v>
      </c>
      <c r="Q35" s="7" t="s">
        <v>16</v>
      </c>
    </row>
    <row r="36" spans="1:18" x14ac:dyDescent="0.2">
      <c r="A36" s="7">
        <v>2014</v>
      </c>
      <c r="B36" s="7">
        <v>2013</v>
      </c>
      <c r="C36" s="7">
        <v>2</v>
      </c>
      <c r="D36" s="7">
        <v>1</v>
      </c>
      <c r="E36" s="7">
        <v>16285</v>
      </c>
      <c r="F36" s="7">
        <v>1021</v>
      </c>
      <c r="G36" s="7">
        <v>6.2700000000000006E-2</v>
      </c>
      <c r="H36" s="7">
        <v>1021</v>
      </c>
      <c r="I36" s="7">
        <v>66012.52</v>
      </c>
      <c r="J36" s="7">
        <v>36586.22</v>
      </c>
      <c r="K36" s="7">
        <v>22822</v>
      </c>
      <c r="L36" s="7">
        <v>21997.99</v>
      </c>
      <c r="M36" s="7">
        <v>13897.5</v>
      </c>
      <c r="N36" s="7">
        <v>7428.31</v>
      </c>
      <c r="O36" s="7">
        <v>5042.5</v>
      </c>
      <c r="P36" s="7" t="s">
        <v>16</v>
      </c>
      <c r="Q36" s="7" t="s">
        <v>16</v>
      </c>
    </row>
    <row r="37" spans="1:18" x14ac:dyDescent="0.2">
      <c r="A37" s="7">
        <v>2014</v>
      </c>
      <c r="B37" s="7">
        <v>2013</v>
      </c>
      <c r="C37" s="7">
        <v>3</v>
      </c>
      <c r="D37" s="7">
        <v>1</v>
      </c>
      <c r="E37" s="7">
        <v>15669</v>
      </c>
      <c r="F37" s="7">
        <v>1065</v>
      </c>
      <c r="G37" s="7">
        <v>6.8000000000000005E-2</v>
      </c>
      <c r="H37" s="7">
        <v>1066</v>
      </c>
      <c r="I37" s="7">
        <v>68189.73</v>
      </c>
      <c r="J37" s="7">
        <v>48611.65</v>
      </c>
      <c r="K37" s="7">
        <v>30324.5</v>
      </c>
      <c r="L37" s="7">
        <v>10718.05</v>
      </c>
      <c r="M37" s="7">
        <v>6772.5</v>
      </c>
      <c r="N37" s="7">
        <v>8860.0300000000007</v>
      </c>
      <c r="O37" s="7">
        <v>5971.5</v>
      </c>
      <c r="P37" s="7" t="s">
        <v>16</v>
      </c>
      <c r="Q37" s="7" t="s">
        <v>16</v>
      </c>
    </row>
    <row r="38" spans="1:18" x14ac:dyDescent="0.2">
      <c r="A38" s="6">
        <v>2014</v>
      </c>
      <c r="B38" s="6">
        <v>2014</v>
      </c>
      <c r="C38" s="6">
        <v>4</v>
      </c>
      <c r="D38" s="6">
        <v>2</v>
      </c>
      <c r="E38" s="6">
        <v>17353</v>
      </c>
      <c r="F38" s="6">
        <v>1241</v>
      </c>
      <c r="G38" s="6">
        <v>7.1499999999999994E-2</v>
      </c>
      <c r="H38" s="6">
        <v>1241</v>
      </c>
      <c r="I38" s="6">
        <v>78725.429999999993</v>
      </c>
      <c r="J38" s="6">
        <v>57631.72</v>
      </c>
      <c r="K38" s="6">
        <v>35924</v>
      </c>
      <c r="L38" s="6">
        <v>10666.08</v>
      </c>
      <c r="M38" s="6">
        <v>6719</v>
      </c>
      <c r="N38" s="6">
        <v>10427.629999999999</v>
      </c>
      <c r="O38" s="6">
        <v>7070.5</v>
      </c>
      <c r="P38" s="6" t="s">
        <v>16</v>
      </c>
      <c r="Q38" s="6" t="s">
        <v>16</v>
      </c>
    </row>
    <row r="39" spans="1:18" x14ac:dyDescent="0.2">
      <c r="A39" s="6">
        <v>2014</v>
      </c>
      <c r="B39" s="6">
        <v>2014</v>
      </c>
      <c r="C39" s="6">
        <v>5</v>
      </c>
      <c r="D39" s="6">
        <v>2</v>
      </c>
      <c r="E39" s="6">
        <v>18061</v>
      </c>
      <c r="F39" s="6">
        <v>1368</v>
      </c>
      <c r="G39" s="6">
        <v>7.5700000000000003E-2</v>
      </c>
      <c r="H39" s="6">
        <v>1368</v>
      </c>
      <c r="I39" s="6">
        <v>88935.27</v>
      </c>
      <c r="J39" s="6">
        <v>66531.8</v>
      </c>
      <c r="K39" s="6">
        <v>41571</v>
      </c>
      <c r="L39" s="6">
        <v>13125.59</v>
      </c>
      <c r="M39" s="6">
        <v>8291.5</v>
      </c>
      <c r="N39" s="6">
        <v>9277.8799999999992</v>
      </c>
      <c r="O39" s="6">
        <v>6305</v>
      </c>
      <c r="P39" s="6" t="s">
        <v>16</v>
      </c>
      <c r="Q39" s="6" t="s">
        <v>16</v>
      </c>
    </row>
    <row r="40" spans="1:18" x14ac:dyDescent="0.2">
      <c r="A40" s="6">
        <v>2014</v>
      </c>
      <c r="B40" s="6">
        <v>2014</v>
      </c>
      <c r="C40" s="6">
        <v>6</v>
      </c>
      <c r="D40" s="6">
        <v>2</v>
      </c>
      <c r="E40" s="6">
        <v>17715</v>
      </c>
      <c r="F40" s="6">
        <v>1239</v>
      </c>
      <c r="G40" s="6">
        <v>6.9900000000000004E-2</v>
      </c>
      <c r="H40" s="6">
        <v>1239</v>
      </c>
      <c r="I40" s="6">
        <v>80051.25</v>
      </c>
      <c r="J40" s="6">
        <v>56839.92</v>
      </c>
      <c r="K40" s="6">
        <v>35487</v>
      </c>
      <c r="L40" s="6">
        <v>12611.72</v>
      </c>
      <c r="M40" s="6">
        <v>7951</v>
      </c>
      <c r="N40" s="6">
        <v>10599.61</v>
      </c>
      <c r="O40" s="6">
        <v>7162.5</v>
      </c>
      <c r="P40" s="6" t="s">
        <v>16</v>
      </c>
      <c r="Q40" s="6" t="s">
        <v>16</v>
      </c>
    </row>
    <row r="41" spans="1:18" x14ac:dyDescent="0.2">
      <c r="A41" s="6">
        <v>2014</v>
      </c>
      <c r="B41" s="6">
        <v>2014</v>
      </c>
      <c r="C41" s="6">
        <v>7</v>
      </c>
      <c r="D41" s="6">
        <v>3</v>
      </c>
      <c r="E41" s="6">
        <v>19038</v>
      </c>
      <c r="F41" s="6">
        <v>1287</v>
      </c>
      <c r="G41" s="6">
        <v>6.7599999999999993E-2</v>
      </c>
      <c r="H41" s="6">
        <v>1286</v>
      </c>
      <c r="I41" s="6">
        <v>83288.55</v>
      </c>
      <c r="J41" s="6">
        <v>61260.97</v>
      </c>
      <c r="K41" s="6">
        <v>38227.5</v>
      </c>
      <c r="L41" s="6">
        <v>12023.83</v>
      </c>
      <c r="M41" s="6">
        <v>7580.5</v>
      </c>
      <c r="N41" s="6">
        <v>10003.75</v>
      </c>
      <c r="O41" s="6">
        <v>6758.5</v>
      </c>
      <c r="P41" s="6" t="s">
        <v>16</v>
      </c>
      <c r="Q41" s="6" t="s">
        <v>16</v>
      </c>
    </row>
    <row r="42" spans="1:18" x14ac:dyDescent="0.2">
      <c r="A42" s="6">
        <v>2014</v>
      </c>
      <c r="B42" s="6">
        <v>2014</v>
      </c>
      <c r="C42" s="6">
        <v>8</v>
      </c>
      <c r="D42" s="6">
        <v>3</v>
      </c>
      <c r="E42" s="6">
        <v>18590</v>
      </c>
      <c r="F42" s="6">
        <v>1324</v>
      </c>
      <c r="G42" s="6">
        <v>7.1199999999999999E-2</v>
      </c>
      <c r="H42" s="6">
        <v>1325</v>
      </c>
      <c r="I42" s="6">
        <v>84716.08</v>
      </c>
      <c r="J42" s="6">
        <v>59611.27</v>
      </c>
      <c r="K42" s="6">
        <v>37162.5</v>
      </c>
      <c r="L42" s="6">
        <v>13125.57</v>
      </c>
      <c r="M42" s="6">
        <v>8302.5</v>
      </c>
      <c r="N42" s="6">
        <v>11979.24</v>
      </c>
      <c r="O42" s="6">
        <v>8114</v>
      </c>
      <c r="P42" s="6" t="s">
        <v>16</v>
      </c>
      <c r="Q42" s="6" t="s">
        <v>16</v>
      </c>
    </row>
    <row r="43" spans="1:18" x14ac:dyDescent="0.2">
      <c r="A43" s="6">
        <v>2014</v>
      </c>
      <c r="B43" s="6">
        <v>2014</v>
      </c>
      <c r="C43" s="6">
        <v>9</v>
      </c>
      <c r="D43" s="6">
        <v>3</v>
      </c>
      <c r="E43" s="6">
        <v>19513</v>
      </c>
      <c r="F43" s="6">
        <v>1424</v>
      </c>
      <c r="G43" s="6">
        <v>7.2999999999999995E-2</v>
      </c>
      <c r="H43" s="6">
        <v>1424</v>
      </c>
      <c r="I43" s="6">
        <v>92232.49</v>
      </c>
      <c r="J43" s="6">
        <v>67437.53</v>
      </c>
      <c r="K43" s="6">
        <v>42136.5</v>
      </c>
      <c r="L43" s="6">
        <v>13817.45</v>
      </c>
      <c r="M43" s="6">
        <v>8740.5</v>
      </c>
      <c r="N43" s="6">
        <v>10977.51</v>
      </c>
      <c r="O43" s="6">
        <v>7432.5</v>
      </c>
      <c r="P43" s="6" t="s">
        <v>16</v>
      </c>
      <c r="Q43" s="6" t="s">
        <v>16</v>
      </c>
    </row>
    <row r="44" spans="1:18" x14ac:dyDescent="0.2">
      <c r="A44" s="6">
        <v>2014</v>
      </c>
      <c r="B44" s="6">
        <v>2014</v>
      </c>
      <c r="C44" s="6">
        <v>10</v>
      </c>
      <c r="D44" s="6">
        <v>4</v>
      </c>
      <c r="E44" s="6">
        <v>21526</v>
      </c>
      <c r="F44" s="6">
        <v>1609</v>
      </c>
      <c r="G44" s="6">
        <v>7.4700000000000003E-2</v>
      </c>
      <c r="H44" s="6">
        <v>1609</v>
      </c>
      <c r="I44" s="6">
        <v>103905.98</v>
      </c>
      <c r="J44" s="6">
        <v>74440.009999999995</v>
      </c>
      <c r="K44" s="6">
        <v>46502.5</v>
      </c>
      <c r="L44" s="6">
        <v>15319.22</v>
      </c>
      <c r="M44" s="6">
        <v>9665</v>
      </c>
      <c r="N44" s="6">
        <v>14146.75</v>
      </c>
      <c r="O44" s="6">
        <v>9579.5</v>
      </c>
      <c r="P44" s="6" t="s">
        <v>16</v>
      </c>
      <c r="Q44" s="6" t="s">
        <v>16</v>
      </c>
    </row>
    <row r="45" spans="1:18" x14ac:dyDescent="0.2">
      <c r="A45" s="6">
        <v>2014</v>
      </c>
      <c r="B45" s="6">
        <v>2014</v>
      </c>
      <c r="C45" s="6">
        <v>11</v>
      </c>
      <c r="D45" s="6">
        <v>4</v>
      </c>
      <c r="E45" s="6">
        <v>25125</v>
      </c>
      <c r="F45" s="6">
        <v>1985</v>
      </c>
      <c r="G45" s="6">
        <v>7.9000000000000001E-2</v>
      </c>
      <c r="H45" s="6">
        <v>1985</v>
      </c>
      <c r="I45" s="6">
        <v>128162.98</v>
      </c>
      <c r="J45" s="6">
        <v>91530.42</v>
      </c>
      <c r="K45" s="6">
        <v>57121</v>
      </c>
      <c r="L45" s="6">
        <v>20494.27</v>
      </c>
      <c r="M45" s="6">
        <v>12939.5</v>
      </c>
      <c r="N45" s="6">
        <v>16138.29</v>
      </c>
      <c r="O45" s="6">
        <v>10924.5</v>
      </c>
      <c r="P45" s="6" t="s">
        <v>16</v>
      </c>
      <c r="Q45" s="6" t="s">
        <v>16</v>
      </c>
    </row>
    <row r="46" spans="1:18" x14ac:dyDescent="0.2">
      <c r="A46" s="6">
        <v>2014</v>
      </c>
      <c r="B46" s="6">
        <v>2014</v>
      </c>
      <c r="C46" s="6">
        <v>12</v>
      </c>
      <c r="D46" s="6">
        <v>4</v>
      </c>
      <c r="E46" s="6">
        <v>29722</v>
      </c>
      <c r="F46" s="6">
        <v>2314</v>
      </c>
      <c r="G46" s="6">
        <v>7.7899999999999997E-2</v>
      </c>
      <c r="H46" s="6">
        <v>2314</v>
      </c>
      <c r="I46" s="6">
        <v>144823.01999999999</v>
      </c>
      <c r="J46" s="6">
        <v>101328.51</v>
      </c>
      <c r="K46" s="6">
        <v>63273.5</v>
      </c>
      <c r="L46" s="6">
        <v>20042.32</v>
      </c>
      <c r="M46" s="6">
        <v>12677</v>
      </c>
      <c r="N46" s="6">
        <v>18355.810000000001</v>
      </c>
      <c r="O46" s="6">
        <v>12451.5</v>
      </c>
      <c r="P46" s="6">
        <v>5096.38</v>
      </c>
      <c r="Q46" s="6">
        <v>3455</v>
      </c>
      <c r="R46" s="6" t="s">
        <v>22</v>
      </c>
    </row>
    <row r="47" spans="1:18" x14ac:dyDescent="0.2">
      <c r="A47" s="6">
        <v>2015</v>
      </c>
      <c r="B47" s="6">
        <v>2014</v>
      </c>
      <c r="C47" s="6">
        <v>1</v>
      </c>
      <c r="D47" s="6">
        <v>1</v>
      </c>
      <c r="E47" s="6">
        <v>25337</v>
      </c>
      <c r="F47" s="6">
        <v>2099</v>
      </c>
      <c r="G47" s="6">
        <v>8.2799999999999999E-2</v>
      </c>
      <c r="H47" s="6">
        <v>2098</v>
      </c>
      <c r="I47" s="6">
        <v>132211.54</v>
      </c>
      <c r="J47" s="6">
        <v>88219.21</v>
      </c>
      <c r="K47" s="6">
        <v>55091.5</v>
      </c>
      <c r="L47" s="6">
        <v>20926.099999999999</v>
      </c>
      <c r="M47" s="6">
        <v>13234</v>
      </c>
      <c r="N47" s="6">
        <v>17058.150000000001</v>
      </c>
      <c r="O47" s="6">
        <v>11503.5</v>
      </c>
      <c r="P47" s="6">
        <v>6008.08</v>
      </c>
      <c r="Q47" s="6">
        <v>4082</v>
      </c>
    </row>
    <row r="48" spans="1:18" x14ac:dyDescent="0.2">
      <c r="A48" s="6">
        <v>2015</v>
      </c>
      <c r="B48" s="6">
        <v>2014</v>
      </c>
      <c r="C48" s="6">
        <v>2</v>
      </c>
      <c r="D48" s="6">
        <v>1</v>
      </c>
      <c r="E48" s="6">
        <v>23778</v>
      </c>
      <c r="F48" s="6">
        <v>2067</v>
      </c>
      <c r="G48" s="6">
        <v>8.6900000000000005E-2</v>
      </c>
      <c r="H48" s="6">
        <v>2068</v>
      </c>
      <c r="I48" s="6">
        <v>129212.94</v>
      </c>
      <c r="J48" s="6">
        <v>70456.929999999993</v>
      </c>
      <c r="K48" s="6">
        <v>44029.5</v>
      </c>
      <c r="L48" s="6">
        <v>38958.949999999997</v>
      </c>
      <c r="M48" s="6">
        <v>24553.5</v>
      </c>
      <c r="N48" s="6">
        <v>14642.71</v>
      </c>
      <c r="O48" s="6">
        <v>9917.5</v>
      </c>
      <c r="P48" s="6">
        <v>5154.3500000000004</v>
      </c>
      <c r="Q48" s="6">
        <v>3505.5</v>
      </c>
    </row>
    <row r="49" spans="1:17" x14ac:dyDescent="0.2">
      <c r="A49" s="6">
        <v>2015</v>
      </c>
      <c r="B49" s="6">
        <v>2014</v>
      </c>
      <c r="C49" s="6">
        <v>3</v>
      </c>
      <c r="D49" s="6">
        <v>1</v>
      </c>
      <c r="E49" s="6">
        <v>15083</v>
      </c>
      <c r="F49" s="6">
        <v>1254</v>
      </c>
      <c r="G49" s="6">
        <v>8.3099999999999993E-2</v>
      </c>
      <c r="H49" s="6">
        <v>1254</v>
      </c>
      <c r="I49" s="6">
        <v>78951.070000000007</v>
      </c>
      <c r="J49" s="6">
        <v>54248.480000000003</v>
      </c>
      <c r="K49" s="6">
        <v>33858</v>
      </c>
      <c r="L49" s="6">
        <v>12013.79</v>
      </c>
      <c r="M49" s="6">
        <v>7587.5</v>
      </c>
      <c r="N49" s="6">
        <v>9171.89</v>
      </c>
      <c r="O49" s="6">
        <v>6198.5</v>
      </c>
      <c r="P49" s="6">
        <v>3516.91</v>
      </c>
      <c r="Q49" s="6">
        <v>2386.5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F981-2A34-4CDE-B791-788551AAEEE9}">
  <dimension ref="A4:AK19"/>
  <sheetViews>
    <sheetView zoomScale="85" zoomScaleNormal="85" workbookViewId="0">
      <selection activeCell="E29" sqref="E29"/>
    </sheetView>
  </sheetViews>
  <sheetFormatPr defaultRowHeight="14.25" x14ac:dyDescent="0.2"/>
  <sheetData>
    <row r="4" spans="1:37" x14ac:dyDescent="0.2">
      <c r="B4">
        <v>1</v>
      </c>
      <c r="C4">
        <f>B4+1</f>
        <v>2</v>
      </c>
      <c r="D4">
        <f t="shared" ref="D4:AK4" si="0">C4+1</f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  <c r="I4">
        <f t="shared" si="0"/>
        <v>8</v>
      </c>
      <c r="J4">
        <f t="shared" si="0"/>
        <v>9</v>
      </c>
      <c r="K4">
        <f t="shared" si="0"/>
        <v>10</v>
      </c>
      <c r="L4">
        <f t="shared" si="0"/>
        <v>11</v>
      </c>
      <c r="M4">
        <f t="shared" si="0"/>
        <v>12</v>
      </c>
      <c r="N4">
        <f t="shared" si="0"/>
        <v>13</v>
      </c>
      <c r="O4">
        <f t="shared" si="0"/>
        <v>14</v>
      </c>
      <c r="P4">
        <f t="shared" si="0"/>
        <v>15</v>
      </c>
      <c r="Q4">
        <f t="shared" si="0"/>
        <v>16</v>
      </c>
      <c r="R4">
        <f t="shared" si="0"/>
        <v>17</v>
      </c>
      <c r="S4">
        <f t="shared" si="0"/>
        <v>18</v>
      </c>
      <c r="T4">
        <f t="shared" si="0"/>
        <v>19</v>
      </c>
      <c r="U4">
        <f t="shared" si="0"/>
        <v>20</v>
      </c>
      <c r="V4">
        <f t="shared" si="0"/>
        <v>21</v>
      </c>
      <c r="W4">
        <f t="shared" si="0"/>
        <v>22</v>
      </c>
      <c r="X4">
        <f t="shared" si="0"/>
        <v>23</v>
      </c>
      <c r="Y4">
        <f t="shared" si="0"/>
        <v>24</v>
      </c>
      <c r="Z4">
        <f t="shared" si="0"/>
        <v>25</v>
      </c>
      <c r="AA4">
        <f t="shared" si="0"/>
        <v>26</v>
      </c>
      <c r="AB4">
        <f t="shared" si="0"/>
        <v>27</v>
      </c>
      <c r="AC4">
        <f t="shared" si="0"/>
        <v>28</v>
      </c>
      <c r="AD4">
        <f t="shared" si="0"/>
        <v>29</v>
      </c>
      <c r="AE4">
        <f t="shared" si="0"/>
        <v>30</v>
      </c>
      <c r="AF4">
        <f t="shared" si="0"/>
        <v>31</v>
      </c>
      <c r="AG4">
        <f t="shared" si="0"/>
        <v>32</v>
      </c>
      <c r="AH4">
        <f t="shared" si="0"/>
        <v>33</v>
      </c>
      <c r="AI4">
        <f t="shared" si="0"/>
        <v>34</v>
      </c>
      <c r="AJ4">
        <f t="shared" si="0"/>
        <v>35</v>
      </c>
      <c r="AK4">
        <f t="shared" si="0"/>
        <v>36</v>
      </c>
    </row>
    <row r="5" spans="1:37" x14ac:dyDescent="0.2">
      <c r="A5" t="s">
        <v>28</v>
      </c>
      <c r="B5">
        <v>3019.5</v>
      </c>
      <c r="C5">
        <v>3294</v>
      </c>
      <c r="D5">
        <v>4270</v>
      </c>
      <c r="E5">
        <v>5154.5</v>
      </c>
      <c r="F5">
        <v>6954</v>
      </c>
      <c r="G5">
        <v>8753.5</v>
      </c>
      <c r="H5">
        <v>11315.5</v>
      </c>
      <c r="I5">
        <v>18849</v>
      </c>
      <c r="J5">
        <v>15433</v>
      </c>
      <c r="K5">
        <v>10461.5</v>
      </c>
      <c r="L5">
        <v>10248</v>
      </c>
      <c r="M5">
        <v>9760</v>
      </c>
      <c r="N5">
        <v>13999.5</v>
      </c>
      <c r="O5">
        <v>14914.5</v>
      </c>
      <c r="P5">
        <v>15341.5</v>
      </c>
      <c r="Q5">
        <v>15524.5</v>
      </c>
      <c r="R5">
        <v>15555</v>
      </c>
      <c r="S5">
        <v>16535.5</v>
      </c>
      <c r="T5">
        <v>19516.5</v>
      </c>
      <c r="U5">
        <v>23333.5</v>
      </c>
      <c r="V5">
        <v>27044.5</v>
      </c>
      <c r="W5">
        <v>25313.5</v>
      </c>
      <c r="X5">
        <v>22822</v>
      </c>
      <c r="Y5">
        <v>30324.5</v>
      </c>
      <c r="Z5">
        <v>35924</v>
      </c>
      <c r="AA5">
        <v>41571</v>
      </c>
      <c r="AB5">
        <v>35487</v>
      </c>
      <c r="AC5">
        <v>38227.5</v>
      </c>
      <c r="AD5">
        <v>37162.5</v>
      </c>
      <c r="AE5">
        <v>42136.5</v>
      </c>
      <c r="AF5">
        <v>46502.5</v>
      </c>
      <c r="AG5">
        <v>57121</v>
      </c>
      <c r="AH5">
        <v>63273.5</v>
      </c>
      <c r="AI5">
        <v>55091.5</v>
      </c>
      <c r="AJ5">
        <v>44029.5</v>
      </c>
      <c r="AK5">
        <v>33858</v>
      </c>
    </row>
    <row r="6" spans="1:37" x14ac:dyDescent="0.2">
      <c r="A6" t="s">
        <v>27</v>
      </c>
      <c r="B6">
        <v>1762.5</v>
      </c>
      <c r="C6">
        <v>6075</v>
      </c>
      <c r="D6">
        <v>2437.5</v>
      </c>
      <c r="E6">
        <v>3525</v>
      </c>
      <c r="F6">
        <v>3075</v>
      </c>
      <c r="G6">
        <v>3375</v>
      </c>
      <c r="H6">
        <v>3562.5</v>
      </c>
      <c r="I6">
        <v>3675</v>
      </c>
      <c r="J6">
        <v>3518</v>
      </c>
      <c r="K6">
        <v>3937.5</v>
      </c>
      <c r="L6">
        <v>5273.5</v>
      </c>
      <c r="M6">
        <v>5615.5</v>
      </c>
      <c r="N6">
        <v>5604.5</v>
      </c>
      <c r="O6">
        <v>13897.5</v>
      </c>
      <c r="P6">
        <v>6772.5</v>
      </c>
      <c r="Q6">
        <v>6719</v>
      </c>
      <c r="R6">
        <v>8291.5</v>
      </c>
      <c r="S6">
        <v>7951</v>
      </c>
      <c r="T6">
        <v>7580.5</v>
      </c>
      <c r="U6">
        <v>8302.5</v>
      </c>
      <c r="V6">
        <v>8740.5</v>
      </c>
      <c r="W6">
        <v>9665</v>
      </c>
      <c r="X6">
        <v>12939.5</v>
      </c>
      <c r="Y6">
        <v>12677</v>
      </c>
      <c r="Z6">
        <v>13234</v>
      </c>
      <c r="AA6">
        <v>24553.5</v>
      </c>
      <c r="AB6">
        <v>7587.5</v>
      </c>
    </row>
    <row r="7" spans="1:37" x14ac:dyDescent="0.2">
      <c r="A7" t="s">
        <v>26</v>
      </c>
      <c r="B7">
        <v>3530</v>
      </c>
      <c r="C7">
        <v>4448.5</v>
      </c>
      <c r="D7">
        <v>5042.5</v>
      </c>
      <c r="E7">
        <v>5971.5</v>
      </c>
      <c r="F7">
        <v>7070.5</v>
      </c>
      <c r="G7">
        <v>6305</v>
      </c>
      <c r="H7">
        <v>7162.5</v>
      </c>
      <c r="I7">
        <v>6758.5</v>
      </c>
      <c r="J7">
        <v>8114</v>
      </c>
      <c r="K7">
        <v>7432.5</v>
      </c>
      <c r="L7">
        <v>9579.5</v>
      </c>
      <c r="M7">
        <v>10924.5</v>
      </c>
      <c r="N7">
        <v>12451.5</v>
      </c>
      <c r="O7">
        <v>11503.5</v>
      </c>
      <c r="P7">
        <v>9917.5</v>
      </c>
      <c r="Q7">
        <v>6198.5</v>
      </c>
    </row>
    <row r="8" spans="1:37" x14ac:dyDescent="0.2">
      <c r="A8" t="s">
        <v>29</v>
      </c>
      <c r="B8">
        <v>3455</v>
      </c>
      <c r="C8">
        <v>4082</v>
      </c>
      <c r="D8">
        <v>3505.5</v>
      </c>
      <c r="E8">
        <v>2386.5</v>
      </c>
    </row>
    <row r="10" spans="1:37" x14ac:dyDescent="0.2">
      <c r="B10">
        <v>4949.01</v>
      </c>
      <c r="C10">
        <v>5398.92</v>
      </c>
      <c r="D10">
        <v>6998.6</v>
      </c>
      <c r="E10">
        <v>8448.31</v>
      </c>
      <c r="F10">
        <v>11397.72</v>
      </c>
      <c r="G10">
        <v>14347.13</v>
      </c>
      <c r="H10">
        <v>18546.29</v>
      </c>
      <c r="I10">
        <v>30893.82</v>
      </c>
      <c r="J10">
        <v>25294.94</v>
      </c>
      <c r="K10">
        <v>17146.57</v>
      </c>
      <c r="L10">
        <v>16796.64</v>
      </c>
      <c r="M10">
        <v>15996.8</v>
      </c>
      <c r="N10">
        <v>22945.41</v>
      </c>
      <c r="O10">
        <v>24445.11</v>
      </c>
      <c r="P10">
        <v>25144.97</v>
      </c>
      <c r="Q10">
        <v>25444.91</v>
      </c>
      <c r="R10">
        <v>25494.9</v>
      </c>
      <c r="S10">
        <v>27094.59</v>
      </c>
      <c r="T10">
        <v>31943.67</v>
      </c>
      <c r="U10">
        <v>38192.43</v>
      </c>
      <c r="V10">
        <v>44063.23</v>
      </c>
      <c r="W10">
        <v>41049.81</v>
      </c>
      <c r="X10">
        <v>36586.22</v>
      </c>
      <c r="Y10">
        <v>48611.65</v>
      </c>
      <c r="Z10">
        <v>57631.72</v>
      </c>
      <c r="AA10">
        <v>66531.8</v>
      </c>
      <c r="AB10">
        <v>56839.92</v>
      </c>
      <c r="AC10">
        <v>61260.97</v>
      </c>
      <c r="AD10">
        <v>59611.27</v>
      </c>
      <c r="AE10">
        <v>67437.53</v>
      </c>
      <c r="AF10">
        <v>74440.009999999995</v>
      </c>
      <c r="AG10">
        <v>91530.42</v>
      </c>
      <c r="AH10">
        <v>101328.51</v>
      </c>
      <c r="AI10">
        <v>88219.21</v>
      </c>
      <c r="AJ10">
        <v>70456.929999999993</v>
      </c>
      <c r="AK10">
        <v>54248.480000000003</v>
      </c>
    </row>
    <row r="11" spans="1:37" x14ac:dyDescent="0.2">
      <c r="B11">
        <v>2819.53</v>
      </c>
      <c r="C11">
        <v>9718.3799999999992</v>
      </c>
      <c r="D11">
        <v>3899.35</v>
      </c>
      <c r="E11">
        <v>5639.06</v>
      </c>
      <c r="F11">
        <v>4919.18</v>
      </c>
      <c r="G11">
        <v>5399.1</v>
      </c>
      <c r="H11">
        <v>5699.05</v>
      </c>
      <c r="I11">
        <v>5879.02</v>
      </c>
      <c r="J11">
        <v>5629.06</v>
      </c>
      <c r="K11">
        <v>6298.95</v>
      </c>
      <c r="L11">
        <v>8438.59</v>
      </c>
      <c r="M11">
        <v>8980.49</v>
      </c>
      <c r="N11">
        <v>8948.49</v>
      </c>
      <c r="O11">
        <v>21997.99</v>
      </c>
      <c r="P11">
        <v>10718.05</v>
      </c>
      <c r="Q11">
        <v>10666.08</v>
      </c>
      <c r="R11">
        <v>13125.59</v>
      </c>
      <c r="S11">
        <v>12611.72</v>
      </c>
      <c r="T11">
        <v>12023.83</v>
      </c>
      <c r="U11">
        <v>13125.57</v>
      </c>
      <c r="V11">
        <v>13817.45</v>
      </c>
      <c r="W11">
        <v>15319.22</v>
      </c>
      <c r="X11">
        <v>20494.27</v>
      </c>
      <c r="Y11">
        <v>20042.32</v>
      </c>
      <c r="Z11">
        <v>20926.099999999999</v>
      </c>
      <c r="AA11">
        <v>38958.949999999997</v>
      </c>
      <c r="AB11">
        <v>12013.79</v>
      </c>
    </row>
    <row r="12" spans="1:37" x14ac:dyDescent="0.2">
      <c r="B12">
        <v>5218.88</v>
      </c>
      <c r="C12">
        <v>6570.59</v>
      </c>
      <c r="D12">
        <v>7428.31</v>
      </c>
      <c r="E12">
        <v>8860.0300000000007</v>
      </c>
      <c r="F12">
        <v>10427.629999999999</v>
      </c>
      <c r="G12">
        <v>9277.8799999999992</v>
      </c>
      <c r="H12">
        <v>10599.61</v>
      </c>
      <c r="I12">
        <v>10003.75</v>
      </c>
      <c r="J12">
        <v>11979.24</v>
      </c>
      <c r="K12">
        <v>10977.51</v>
      </c>
      <c r="L12">
        <v>14146.75</v>
      </c>
      <c r="M12">
        <v>16138.29</v>
      </c>
      <c r="N12">
        <v>18355.810000000001</v>
      </c>
      <c r="O12">
        <v>17058.150000000001</v>
      </c>
      <c r="P12">
        <v>14642.71</v>
      </c>
      <c r="Q12">
        <v>9171.89</v>
      </c>
    </row>
    <row r="13" spans="1:37" x14ac:dyDescent="0.2">
      <c r="B13">
        <v>5096.38</v>
      </c>
      <c r="C13">
        <v>6008.08</v>
      </c>
      <c r="D13">
        <v>5154.3500000000004</v>
      </c>
      <c r="E13">
        <v>3516.91</v>
      </c>
    </row>
    <row r="15" spans="1:37" x14ac:dyDescent="0.2">
      <c r="B15">
        <v>1</v>
      </c>
      <c r="C15">
        <f>B15+1</f>
        <v>2</v>
      </c>
      <c r="D15">
        <f t="shared" ref="D15:AK15" si="1">C15+1</f>
        <v>3</v>
      </c>
      <c r="E15">
        <f t="shared" si="1"/>
        <v>4</v>
      </c>
      <c r="F15">
        <f t="shared" si="1"/>
        <v>5</v>
      </c>
      <c r="G15">
        <f t="shared" si="1"/>
        <v>6</v>
      </c>
      <c r="H15">
        <f t="shared" si="1"/>
        <v>7</v>
      </c>
      <c r="I15">
        <f t="shared" si="1"/>
        <v>8</v>
      </c>
      <c r="J15">
        <f t="shared" si="1"/>
        <v>9</v>
      </c>
      <c r="K15">
        <f t="shared" si="1"/>
        <v>10</v>
      </c>
      <c r="L15">
        <f t="shared" si="1"/>
        <v>11</v>
      </c>
      <c r="M15">
        <f t="shared" si="1"/>
        <v>12</v>
      </c>
      <c r="N15">
        <f t="shared" si="1"/>
        <v>13</v>
      </c>
      <c r="O15">
        <f t="shared" si="1"/>
        <v>14</v>
      </c>
      <c r="P15">
        <f t="shared" si="1"/>
        <v>15</v>
      </c>
      <c r="Q15">
        <f t="shared" si="1"/>
        <v>16</v>
      </c>
      <c r="R15">
        <f t="shared" si="1"/>
        <v>17</v>
      </c>
      <c r="S15">
        <f t="shared" si="1"/>
        <v>18</v>
      </c>
      <c r="T15">
        <f t="shared" si="1"/>
        <v>19</v>
      </c>
      <c r="U15">
        <f t="shared" si="1"/>
        <v>20</v>
      </c>
      <c r="V15">
        <f t="shared" si="1"/>
        <v>21</v>
      </c>
      <c r="W15">
        <f t="shared" si="1"/>
        <v>22</v>
      </c>
      <c r="X15">
        <f t="shared" si="1"/>
        <v>23</v>
      </c>
      <c r="Y15">
        <f t="shared" si="1"/>
        <v>24</v>
      </c>
      <c r="Z15">
        <f t="shared" si="1"/>
        <v>25</v>
      </c>
      <c r="AA15">
        <f t="shared" si="1"/>
        <v>26</v>
      </c>
      <c r="AB15">
        <f t="shared" si="1"/>
        <v>27</v>
      </c>
      <c r="AC15">
        <f t="shared" si="1"/>
        <v>28</v>
      </c>
      <c r="AD15">
        <f t="shared" si="1"/>
        <v>29</v>
      </c>
      <c r="AE15">
        <f t="shared" si="1"/>
        <v>30</v>
      </c>
      <c r="AF15">
        <f t="shared" si="1"/>
        <v>31</v>
      </c>
      <c r="AG15">
        <f t="shared" si="1"/>
        <v>32</v>
      </c>
      <c r="AH15">
        <f t="shared" si="1"/>
        <v>33</v>
      </c>
      <c r="AI15">
        <f t="shared" si="1"/>
        <v>34</v>
      </c>
      <c r="AJ15">
        <f t="shared" si="1"/>
        <v>35</v>
      </c>
      <c r="AK15">
        <f t="shared" si="1"/>
        <v>36</v>
      </c>
    </row>
    <row r="16" spans="1:37" x14ac:dyDescent="0.2">
      <c r="A16" t="s">
        <v>28</v>
      </c>
      <c r="B16" s="1">
        <f>IFERROR(B5/B10,"")</f>
        <v>0.61012202440488095</v>
      </c>
      <c r="C16" s="1">
        <f t="shared" ref="C16:AK16" si="2">IFERROR(C5/C10,"")</f>
        <v>0.61012202440488095</v>
      </c>
      <c r="D16" s="1">
        <f t="shared" si="2"/>
        <v>0.61012202440488095</v>
      </c>
      <c r="E16" s="1">
        <f t="shared" si="2"/>
        <v>0.61012202440488106</v>
      </c>
      <c r="F16" s="1">
        <f t="shared" si="2"/>
        <v>0.61012202440488106</v>
      </c>
      <c r="G16" s="1">
        <f t="shared" si="2"/>
        <v>0.61012202440488106</v>
      </c>
      <c r="H16" s="1">
        <f t="shared" si="2"/>
        <v>0.61012202440488095</v>
      </c>
      <c r="I16" s="1">
        <f t="shared" si="2"/>
        <v>0.61012202440488095</v>
      </c>
      <c r="J16" s="1">
        <f t="shared" si="2"/>
        <v>0.61012202440488106</v>
      </c>
      <c r="K16" s="1">
        <f t="shared" si="2"/>
        <v>0.61012202440488095</v>
      </c>
      <c r="L16" s="1">
        <f t="shared" si="2"/>
        <v>0.61012202440488095</v>
      </c>
      <c r="M16" s="1">
        <f t="shared" si="2"/>
        <v>0.61012202440488106</v>
      </c>
      <c r="N16" s="1">
        <f t="shared" si="2"/>
        <v>0.61012202440488095</v>
      </c>
      <c r="O16" s="1">
        <f t="shared" si="2"/>
        <v>0.61012202440488095</v>
      </c>
      <c r="P16" s="1">
        <f t="shared" si="2"/>
        <v>0.61012202440488095</v>
      </c>
      <c r="Q16" s="1">
        <f t="shared" si="2"/>
        <v>0.61012202440488095</v>
      </c>
      <c r="R16" s="1">
        <f t="shared" si="2"/>
        <v>0.61012202440488095</v>
      </c>
      <c r="S16" s="1">
        <f t="shared" si="2"/>
        <v>0.61028788403884315</v>
      </c>
      <c r="T16" s="1">
        <f t="shared" si="2"/>
        <v>0.61096611629158459</v>
      </c>
      <c r="U16" s="1">
        <f t="shared" si="2"/>
        <v>0.61094567693126622</v>
      </c>
      <c r="V16" s="1">
        <f t="shared" si="2"/>
        <v>0.61376571803746571</v>
      </c>
      <c r="W16" s="1">
        <f t="shared" si="2"/>
        <v>0.61665328049021428</v>
      </c>
      <c r="X16" s="1">
        <f t="shared" si="2"/>
        <v>0.62378676999154326</v>
      </c>
      <c r="Y16" s="1">
        <f t="shared" si="2"/>
        <v>0.62381137031966616</v>
      </c>
      <c r="Z16" s="1">
        <f t="shared" si="2"/>
        <v>0.62333728717449344</v>
      </c>
      <c r="AA16" s="1">
        <f t="shared" si="2"/>
        <v>0.62482902912592175</v>
      </c>
      <c r="AB16" s="1">
        <f t="shared" si="2"/>
        <v>0.62433233544311817</v>
      </c>
      <c r="AC16" s="1">
        <f t="shared" si="2"/>
        <v>0.62401068739198873</v>
      </c>
      <c r="AD16" s="1">
        <f t="shared" si="2"/>
        <v>0.62341399537369369</v>
      </c>
      <c r="AE16" s="1">
        <f t="shared" si="2"/>
        <v>0.62482270628832348</v>
      </c>
      <c r="AF16" s="1">
        <f t="shared" si="2"/>
        <v>0.62469765922922371</v>
      </c>
      <c r="AG16" s="1">
        <f t="shared" si="2"/>
        <v>0.62406574775905099</v>
      </c>
      <c r="AH16" s="1">
        <f t="shared" si="2"/>
        <v>0.62443926196092292</v>
      </c>
      <c r="AI16" s="1">
        <f t="shared" si="2"/>
        <v>0.62448416847078991</v>
      </c>
      <c r="AJ16" s="1">
        <f t="shared" si="2"/>
        <v>0.62491368840510086</v>
      </c>
      <c r="AK16" s="1">
        <f t="shared" si="2"/>
        <v>0.62412808616941895</v>
      </c>
    </row>
    <row r="17" spans="1:37" x14ac:dyDescent="0.2">
      <c r="A17" t="s">
        <v>27</v>
      </c>
      <c r="B17" s="1">
        <f t="shared" ref="B17:AB17" si="3">IFERROR(B6/B11,"")</f>
        <v>0.62510418403067169</v>
      </c>
      <c r="C17" s="1">
        <f t="shared" si="3"/>
        <v>0.62510418403067181</v>
      </c>
      <c r="D17" s="1">
        <f t="shared" si="3"/>
        <v>0.62510418403067181</v>
      </c>
      <c r="E17" s="1">
        <f t="shared" si="3"/>
        <v>0.62510418403067169</v>
      </c>
      <c r="F17" s="1">
        <f t="shared" si="3"/>
        <v>0.62510418403067169</v>
      </c>
      <c r="G17" s="1">
        <f t="shared" si="3"/>
        <v>0.62510418403067169</v>
      </c>
      <c r="H17" s="1">
        <f t="shared" si="3"/>
        <v>0.62510418403067181</v>
      </c>
      <c r="I17" s="1">
        <f t="shared" si="3"/>
        <v>0.62510418403067169</v>
      </c>
      <c r="J17" s="1">
        <f t="shared" si="3"/>
        <v>0.62497113194742993</v>
      </c>
      <c r="K17" s="1">
        <f t="shared" si="3"/>
        <v>0.62510418403067181</v>
      </c>
      <c r="L17" s="1">
        <f t="shared" si="3"/>
        <v>0.6249266761390232</v>
      </c>
      <c r="M17" s="1">
        <f t="shared" si="3"/>
        <v>0.62529995579305808</v>
      </c>
      <c r="N17" s="1">
        <f t="shared" si="3"/>
        <v>0.62630678472010359</v>
      </c>
      <c r="O17" s="1">
        <f t="shared" si="3"/>
        <v>0.63176226555244364</v>
      </c>
      <c r="P17" s="1">
        <f t="shared" si="3"/>
        <v>0.63187800019593121</v>
      </c>
      <c r="Q17" s="1">
        <f t="shared" si="3"/>
        <v>0.62994089674932119</v>
      </c>
      <c r="R17" s="1">
        <f t="shared" si="3"/>
        <v>0.6317049366923696</v>
      </c>
      <c r="S17" s="1">
        <f t="shared" si="3"/>
        <v>0.63044533180248219</v>
      </c>
      <c r="T17" s="1">
        <f t="shared" si="3"/>
        <v>0.63045635209413309</v>
      </c>
      <c r="U17" s="1">
        <f t="shared" si="3"/>
        <v>0.63254395809096287</v>
      </c>
      <c r="V17" s="1">
        <f t="shared" si="3"/>
        <v>0.63256968543399827</v>
      </c>
      <c r="W17" s="1">
        <f t="shared" si="3"/>
        <v>0.63090679551569862</v>
      </c>
      <c r="X17" s="1">
        <f t="shared" si="3"/>
        <v>0.63137159801251763</v>
      </c>
      <c r="Y17" s="1">
        <f t="shared" si="3"/>
        <v>0.63251160544288287</v>
      </c>
      <c r="Z17" s="1">
        <f t="shared" si="3"/>
        <v>0.63241597813257133</v>
      </c>
      <c r="AA17" s="1">
        <f t="shared" si="3"/>
        <v>0.63024029138362303</v>
      </c>
      <c r="AB17" s="1">
        <f t="shared" si="3"/>
        <v>0.63156589219555193</v>
      </c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">
      <c r="A18" t="s">
        <v>26</v>
      </c>
      <c r="B18" s="1">
        <f t="shared" ref="B18:Q18" si="4">IFERROR(B7/B12,"")</f>
        <v>0.67639033662394998</v>
      </c>
      <c r="C18" s="1">
        <f t="shared" si="4"/>
        <v>0.67703204735039013</v>
      </c>
      <c r="D18" s="1">
        <f t="shared" si="4"/>
        <v>0.67882196623458091</v>
      </c>
      <c r="E18" s="1">
        <f t="shared" si="4"/>
        <v>0.6739819165397859</v>
      </c>
      <c r="F18" s="1">
        <f t="shared" si="4"/>
        <v>0.67805436134577091</v>
      </c>
      <c r="G18" s="1">
        <f t="shared" si="4"/>
        <v>0.67957335080858994</v>
      </c>
      <c r="H18" s="1">
        <f t="shared" si="4"/>
        <v>0.67573240902259613</v>
      </c>
      <c r="I18" s="1">
        <f t="shared" si="4"/>
        <v>0.67559665125577906</v>
      </c>
      <c r="J18" s="1">
        <f t="shared" si="4"/>
        <v>0.67733846220628358</v>
      </c>
      <c r="K18" s="1">
        <f t="shared" si="4"/>
        <v>0.67706611062071453</v>
      </c>
      <c r="L18" s="1">
        <f t="shared" si="4"/>
        <v>0.67715199604149368</v>
      </c>
      <c r="M18" s="1">
        <f t="shared" si="4"/>
        <v>0.67693045545717667</v>
      </c>
      <c r="N18" s="1">
        <f t="shared" si="4"/>
        <v>0.67834108110728963</v>
      </c>
      <c r="O18" s="1">
        <f t="shared" si="4"/>
        <v>0.67436972942552387</v>
      </c>
      <c r="P18" s="1">
        <f t="shared" si="4"/>
        <v>0.67729948896071834</v>
      </c>
      <c r="Q18" s="1">
        <f t="shared" si="4"/>
        <v>0.67581490837766267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">
      <c r="A19" t="s">
        <v>29</v>
      </c>
      <c r="B19" s="1">
        <f t="shared" ref="B19:E19" si="5">IFERROR(B8/B13,"")</f>
        <v>0.67793217931158978</v>
      </c>
      <c r="C19" s="1">
        <f t="shared" si="5"/>
        <v>0.67941838324389825</v>
      </c>
      <c r="D19" s="1">
        <f t="shared" si="5"/>
        <v>0.68010515389913373</v>
      </c>
      <c r="E19" s="1">
        <f t="shared" si="5"/>
        <v>0.67857863863448309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0C5C-0082-4537-8BB9-27582032AEB2}">
  <dimension ref="A1:J20"/>
  <sheetViews>
    <sheetView workbookViewId="0">
      <selection activeCell="E29" sqref="E29"/>
    </sheetView>
  </sheetViews>
  <sheetFormatPr defaultRowHeight="14.25" x14ac:dyDescent="0.2"/>
  <cols>
    <col min="2" max="2" width="10" customWidth="1"/>
    <col min="3" max="3" width="10.6640625" customWidth="1"/>
    <col min="4" max="4" width="11" customWidth="1"/>
    <col min="5" max="5" width="13.33203125" customWidth="1"/>
    <col min="6" max="6" width="10.77734375" customWidth="1"/>
  </cols>
  <sheetData>
    <row r="1" spans="1:10" x14ac:dyDescent="0.2">
      <c r="A1" t="s">
        <v>30</v>
      </c>
      <c r="B1" t="s">
        <v>4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28</v>
      </c>
      <c r="B2">
        <v>4467</v>
      </c>
      <c r="C2">
        <v>0</v>
      </c>
      <c r="E2">
        <v>238</v>
      </c>
      <c r="G2">
        <v>553</v>
      </c>
      <c r="I2">
        <v>933</v>
      </c>
    </row>
    <row r="3" spans="1:10" x14ac:dyDescent="0.2">
      <c r="A3" t="s">
        <v>27</v>
      </c>
      <c r="B3">
        <v>1277</v>
      </c>
      <c r="C3">
        <v>25</v>
      </c>
      <c r="E3">
        <v>0</v>
      </c>
      <c r="G3">
        <v>40</v>
      </c>
      <c r="I3">
        <v>260</v>
      </c>
    </row>
    <row r="4" spans="1:10" x14ac:dyDescent="0.2">
      <c r="A4" t="s">
        <v>26</v>
      </c>
      <c r="B4">
        <v>929</v>
      </c>
      <c r="C4">
        <v>84</v>
      </c>
      <c r="E4">
        <v>40</v>
      </c>
      <c r="G4">
        <v>0</v>
      </c>
      <c r="I4">
        <v>208</v>
      </c>
    </row>
    <row r="5" spans="1:10" x14ac:dyDescent="0.2">
      <c r="A5" t="s">
        <v>29</v>
      </c>
      <c r="B5">
        <v>581</v>
      </c>
      <c r="C5">
        <v>16</v>
      </c>
      <c r="E5">
        <v>9</v>
      </c>
      <c r="G5">
        <v>22</v>
      </c>
      <c r="I5">
        <v>0</v>
      </c>
    </row>
    <row r="8" spans="1:10" x14ac:dyDescent="0.2">
      <c r="B8" t="s">
        <v>39</v>
      </c>
      <c r="C8" t="s">
        <v>40</v>
      </c>
      <c r="D8" t="s">
        <v>27</v>
      </c>
      <c r="E8" t="s">
        <v>26</v>
      </c>
      <c r="F8" t="s">
        <v>29</v>
      </c>
    </row>
    <row r="9" spans="1:10" x14ac:dyDescent="0.2">
      <c r="B9" t="s">
        <v>28</v>
      </c>
      <c r="C9" s="8">
        <v>0</v>
      </c>
      <c r="D9" s="8">
        <v>5.33E-2</v>
      </c>
      <c r="E9" s="8">
        <v>0.12379999999999999</v>
      </c>
      <c r="F9" s="8">
        <v>0.2089</v>
      </c>
    </row>
    <row r="10" spans="1:10" x14ac:dyDescent="0.2">
      <c r="B10" t="s">
        <v>27</v>
      </c>
      <c r="C10" s="8">
        <v>1.9599999999999999E-2</v>
      </c>
      <c r="D10" s="8">
        <v>0</v>
      </c>
      <c r="E10" s="8">
        <v>3.1300000000000001E-2</v>
      </c>
      <c r="F10" s="8">
        <v>0.2036</v>
      </c>
    </row>
    <row r="11" spans="1:10" x14ac:dyDescent="0.2">
      <c r="B11" t="s">
        <v>26</v>
      </c>
      <c r="C11" s="8">
        <v>9.0399999999999994E-2</v>
      </c>
      <c r="D11" s="8">
        <v>4.3099999999999999E-2</v>
      </c>
      <c r="E11" s="8">
        <v>0</v>
      </c>
      <c r="F11" s="8">
        <v>0.22389999999999999</v>
      </c>
    </row>
    <row r="12" spans="1:10" x14ac:dyDescent="0.2">
      <c r="B12" t="s">
        <v>29</v>
      </c>
      <c r="C12" s="8">
        <v>2.75E-2</v>
      </c>
      <c r="D12" s="8">
        <v>1.55E-2</v>
      </c>
      <c r="E12" s="8">
        <v>3.7900000000000003E-2</v>
      </c>
      <c r="F12" s="8">
        <v>0</v>
      </c>
    </row>
    <row r="16" spans="1:10" x14ac:dyDescent="0.2">
      <c r="B16" s="12"/>
      <c r="C16" s="13" t="s">
        <v>28</v>
      </c>
      <c r="D16" s="13" t="s">
        <v>27</v>
      </c>
      <c r="E16" s="13" t="s">
        <v>26</v>
      </c>
      <c r="F16" s="14" t="s">
        <v>29</v>
      </c>
    </row>
    <row r="17" spans="2:6" x14ac:dyDescent="0.2">
      <c r="B17" s="10" t="s">
        <v>28</v>
      </c>
      <c r="C17" s="15">
        <v>0</v>
      </c>
      <c r="D17" s="15">
        <v>5.33E-2</v>
      </c>
      <c r="E17" s="15">
        <v>0.12379999999999999</v>
      </c>
      <c r="F17" s="16">
        <v>0.2089</v>
      </c>
    </row>
    <row r="18" spans="2:6" x14ac:dyDescent="0.2">
      <c r="B18" s="10" t="s">
        <v>27</v>
      </c>
      <c r="C18" s="15">
        <v>1.9599999999999999E-2</v>
      </c>
      <c r="D18" s="15">
        <v>0</v>
      </c>
      <c r="E18" s="15">
        <v>3.1300000000000001E-2</v>
      </c>
      <c r="F18" s="16">
        <v>0.2036</v>
      </c>
    </row>
    <row r="19" spans="2:6" x14ac:dyDescent="0.2">
      <c r="B19" s="10" t="s">
        <v>26</v>
      </c>
      <c r="C19" s="15">
        <v>9.0399999999999994E-2</v>
      </c>
      <c r="D19" s="15">
        <v>4.3099999999999999E-2</v>
      </c>
      <c r="E19" s="15">
        <v>0</v>
      </c>
      <c r="F19" s="16">
        <v>0.22389999999999999</v>
      </c>
    </row>
    <row r="20" spans="2:6" x14ac:dyDescent="0.2">
      <c r="B20" s="11" t="s">
        <v>29</v>
      </c>
      <c r="C20" s="17">
        <v>2.75E-2</v>
      </c>
      <c r="D20" s="17">
        <v>1.55E-2</v>
      </c>
      <c r="E20" s="17">
        <v>3.7900000000000003E-2</v>
      </c>
      <c r="F20" s="18">
        <v>0</v>
      </c>
    </row>
  </sheetData>
  <conditionalFormatting sqref="B16:F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E212-BAEF-42DB-ADED-FB8B222A9E64}">
  <dimension ref="A1:W37"/>
  <sheetViews>
    <sheetView tabSelected="1" zoomScale="70" zoomScaleNormal="70" workbookViewId="0">
      <selection activeCell="W11" sqref="W11"/>
    </sheetView>
  </sheetViews>
  <sheetFormatPr defaultRowHeight="14.25" x14ac:dyDescent="0.2"/>
  <sheetData>
    <row r="1" spans="1:23" x14ac:dyDescent="0.2">
      <c r="A1" t="s">
        <v>0</v>
      </c>
      <c r="B1" t="s">
        <v>2</v>
      </c>
      <c r="C1" t="s">
        <v>1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L1" s="19" t="s">
        <v>48</v>
      </c>
      <c r="M1" s="19" t="s">
        <v>49</v>
      </c>
      <c r="N1" s="19" t="s">
        <v>50</v>
      </c>
      <c r="O1" s="19" t="s">
        <v>51</v>
      </c>
      <c r="P1" s="19" t="s">
        <v>52</v>
      </c>
      <c r="Q1" s="19" t="s">
        <v>53</v>
      </c>
      <c r="R1" s="19" t="s">
        <v>54</v>
      </c>
      <c r="S1" s="19" t="s">
        <v>55</v>
      </c>
      <c r="T1" s="19" t="s">
        <v>56</v>
      </c>
      <c r="U1" s="19" t="s">
        <v>57</v>
      </c>
      <c r="V1" s="19" t="s">
        <v>58</v>
      </c>
      <c r="W1" s="19" t="s">
        <v>47</v>
      </c>
    </row>
    <row r="2" spans="1:23" x14ac:dyDescent="0.2">
      <c r="A2">
        <v>2012</v>
      </c>
      <c r="B2">
        <v>2</v>
      </c>
      <c r="C2">
        <v>4</v>
      </c>
      <c r="D2" t="s">
        <v>48</v>
      </c>
      <c r="E2">
        <v>2.4500000000000001E-2</v>
      </c>
      <c r="F2" t="s">
        <v>16</v>
      </c>
      <c r="G2">
        <v>7.8899999999999998E-2</v>
      </c>
      <c r="H2">
        <v>2.5600000000000001E-2</v>
      </c>
      <c r="I2">
        <v>7.0400000000000004E-2</v>
      </c>
      <c r="K2" t="s">
        <v>23</v>
      </c>
      <c r="L2">
        <v>2.4500000000000001E-2</v>
      </c>
      <c r="M2">
        <v>2.76E-2</v>
      </c>
      <c r="N2">
        <v>3.3099999999999997E-2</v>
      </c>
      <c r="O2">
        <v>3.7199999999999997E-2</v>
      </c>
      <c r="P2">
        <v>3.7199999999999997E-2</v>
      </c>
      <c r="Q2">
        <v>4.07E-2</v>
      </c>
      <c r="R2">
        <v>4.2099999999999999E-2</v>
      </c>
      <c r="S2">
        <v>4.2799999999999998E-2</v>
      </c>
      <c r="T2">
        <v>4.5900000000000003E-2</v>
      </c>
      <c r="U2">
        <v>5.7700000000000001E-2</v>
      </c>
      <c r="V2">
        <v>6.3700000000000007E-2</v>
      </c>
      <c r="W2">
        <v>6.1499999999999999E-2</v>
      </c>
    </row>
    <row r="3" spans="1:23" x14ac:dyDescent="0.2">
      <c r="A3">
        <v>2012</v>
      </c>
      <c r="B3">
        <v>2</v>
      </c>
      <c r="C3">
        <v>5</v>
      </c>
      <c r="D3" t="s">
        <v>49</v>
      </c>
      <c r="E3">
        <v>2.76E-2</v>
      </c>
      <c r="F3" t="s">
        <v>16</v>
      </c>
      <c r="G3">
        <v>4.2900000000000001E-2</v>
      </c>
      <c r="H3">
        <v>0.02</v>
      </c>
      <c r="I3">
        <v>5.2999999999999999E-2</v>
      </c>
      <c r="K3" t="s">
        <v>24</v>
      </c>
      <c r="L3">
        <v>6.8500000000000005E-2</v>
      </c>
      <c r="M3">
        <v>6.6100000000000006E-2</v>
      </c>
      <c r="N3">
        <v>7.1099999999999997E-2</v>
      </c>
      <c r="O3">
        <v>6.3500000000000001E-2</v>
      </c>
      <c r="P3">
        <v>6.4799999999999996E-2</v>
      </c>
      <c r="Q3">
        <v>6.3500000000000001E-2</v>
      </c>
      <c r="R3">
        <v>6.6100000000000006E-2</v>
      </c>
      <c r="S3">
        <v>6.0499999999999998E-2</v>
      </c>
      <c r="T3">
        <v>6.3100000000000003E-2</v>
      </c>
      <c r="U3">
        <v>7.2400000000000006E-2</v>
      </c>
      <c r="V3">
        <v>6.7599999999999993E-2</v>
      </c>
      <c r="W3">
        <v>6.83E-2</v>
      </c>
    </row>
    <row r="4" spans="1:23" x14ac:dyDescent="0.2">
      <c r="A4">
        <v>2012</v>
      </c>
      <c r="B4">
        <v>2</v>
      </c>
      <c r="C4">
        <v>6</v>
      </c>
      <c r="D4" t="s">
        <v>50</v>
      </c>
      <c r="E4">
        <v>3.3099999999999997E-2</v>
      </c>
      <c r="F4" t="s">
        <v>16</v>
      </c>
      <c r="G4">
        <v>4.8800000000000003E-2</v>
      </c>
      <c r="H4">
        <v>5.2600000000000001E-2</v>
      </c>
      <c r="I4">
        <v>4.7100000000000003E-2</v>
      </c>
      <c r="K4" t="s">
        <v>25</v>
      </c>
      <c r="L4">
        <v>6.8199999999999997E-2</v>
      </c>
      <c r="M4">
        <v>7.5300000000000006E-2</v>
      </c>
      <c r="N4">
        <v>6.7000000000000004E-2</v>
      </c>
      <c r="O4">
        <v>6.7100000000000007E-2</v>
      </c>
      <c r="P4">
        <v>7.1999999999999995E-2</v>
      </c>
      <c r="Q4">
        <v>7.1900000000000006E-2</v>
      </c>
      <c r="R4">
        <v>7.0999999999999994E-2</v>
      </c>
      <c r="S4">
        <v>7.9699999999999993E-2</v>
      </c>
      <c r="T4">
        <v>8.2000000000000003E-2</v>
      </c>
      <c r="U4">
        <v>8.4199999999999997E-2</v>
      </c>
      <c r="V4">
        <v>8.8900000000000007E-2</v>
      </c>
      <c r="W4">
        <v>8.4699999999999998E-2</v>
      </c>
    </row>
    <row r="5" spans="1:23" x14ac:dyDescent="0.2">
      <c r="A5">
        <v>2012</v>
      </c>
      <c r="B5">
        <v>3</v>
      </c>
      <c r="C5">
        <v>7</v>
      </c>
      <c r="D5" t="s">
        <v>51</v>
      </c>
      <c r="E5">
        <v>3.7199999999999997E-2</v>
      </c>
      <c r="F5" t="s">
        <v>16</v>
      </c>
      <c r="G5">
        <v>5.6399999999999999E-2</v>
      </c>
      <c r="H5">
        <v>6.2799999999999995E-2</v>
      </c>
      <c r="I5">
        <v>4.8099999999999997E-2</v>
      </c>
    </row>
    <row r="6" spans="1:23" x14ac:dyDescent="0.2">
      <c r="A6">
        <v>2012</v>
      </c>
      <c r="B6">
        <v>3</v>
      </c>
      <c r="C6">
        <v>8</v>
      </c>
      <c r="D6" t="s">
        <v>52</v>
      </c>
      <c r="E6">
        <v>3.7199999999999997E-2</v>
      </c>
      <c r="F6">
        <v>2.4799999999999999E-2</v>
      </c>
      <c r="G6">
        <v>4.9200000000000001E-2</v>
      </c>
      <c r="H6">
        <v>5.28E-2</v>
      </c>
      <c r="I6">
        <v>4.3999999999999997E-2</v>
      </c>
      <c r="L6" s="19" t="s">
        <v>48</v>
      </c>
      <c r="M6" s="19" t="s">
        <v>49</v>
      </c>
      <c r="N6" s="19" t="s">
        <v>50</v>
      </c>
      <c r="O6" s="19" t="s">
        <v>51</v>
      </c>
      <c r="P6" s="19" t="s">
        <v>52</v>
      </c>
      <c r="Q6" s="19" t="s">
        <v>53</v>
      </c>
      <c r="R6" s="19" t="s">
        <v>54</v>
      </c>
      <c r="S6" s="19" t="s">
        <v>55</v>
      </c>
      <c r="T6" s="19" t="s">
        <v>56</v>
      </c>
      <c r="U6" s="19" t="s">
        <v>57</v>
      </c>
      <c r="V6" s="19" t="s">
        <v>58</v>
      </c>
      <c r="W6" s="19" t="s">
        <v>47</v>
      </c>
    </row>
    <row r="7" spans="1:23" x14ac:dyDescent="0.2">
      <c r="A7">
        <v>2012</v>
      </c>
      <c r="B7">
        <v>3</v>
      </c>
      <c r="C7">
        <v>9</v>
      </c>
      <c r="D7" t="s">
        <v>53</v>
      </c>
      <c r="E7">
        <v>4.07E-2</v>
      </c>
      <c r="F7">
        <v>4.8399999999999999E-2</v>
      </c>
      <c r="G7">
        <v>7.0800000000000002E-2</v>
      </c>
      <c r="H7">
        <v>3.9300000000000002E-2</v>
      </c>
      <c r="I7">
        <v>4.2099999999999999E-2</v>
      </c>
      <c r="K7" t="s">
        <v>23</v>
      </c>
      <c r="L7" t="s">
        <v>16</v>
      </c>
      <c r="M7" t="s">
        <v>16</v>
      </c>
      <c r="N7" t="s">
        <v>16</v>
      </c>
      <c r="O7" t="s">
        <v>16</v>
      </c>
      <c r="P7">
        <v>2.4799999999999999E-2</v>
      </c>
      <c r="Q7">
        <v>4.8399999999999999E-2</v>
      </c>
      <c r="R7">
        <v>5.04E-2</v>
      </c>
      <c r="S7">
        <v>4.8300000000000003E-2</v>
      </c>
      <c r="T7">
        <v>5.16E-2</v>
      </c>
      <c r="U7">
        <v>6.54E-2</v>
      </c>
      <c r="V7">
        <v>7.1900000000000006E-2</v>
      </c>
      <c r="W7">
        <v>7.0000000000000007E-2</v>
      </c>
    </row>
    <row r="8" spans="1:23" x14ac:dyDescent="0.2">
      <c r="A8">
        <v>2012</v>
      </c>
      <c r="B8">
        <v>4</v>
      </c>
      <c r="C8">
        <v>10</v>
      </c>
      <c r="D8" t="s">
        <v>54</v>
      </c>
      <c r="E8">
        <v>4.2099999999999999E-2</v>
      </c>
      <c r="F8">
        <v>5.04E-2</v>
      </c>
      <c r="G8">
        <v>4.3999999999999997E-2</v>
      </c>
      <c r="H8">
        <v>5.1400000000000001E-2</v>
      </c>
      <c r="I8">
        <v>5.91E-2</v>
      </c>
      <c r="K8" t="s">
        <v>24</v>
      </c>
      <c r="L8">
        <v>6.7599999999999993E-2</v>
      </c>
      <c r="M8">
        <v>6.8900000000000003E-2</v>
      </c>
      <c r="N8">
        <v>7.0599999999999996E-2</v>
      </c>
      <c r="O8">
        <v>7.3899999999999993E-2</v>
      </c>
      <c r="P8">
        <v>6.8099999999999994E-2</v>
      </c>
      <c r="Q8">
        <v>6.7100000000000007E-2</v>
      </c>
      <c r="R8">
        <v>5.7799999999999997E-2</v>
      </c>
      <c r="S8">
        <v>5.5100000000000003E-2</v>
      </c>
      <c r="T8">
        <v>6.6000000000000003E-2</v>
      </c>
      <c r="U8">
        <v>6.7500000000000004E-2</v>
      </c>
      <c r="V8">
        <v>6.8000000000000005E-2</v>
      </c>
      <c r="W8">
        <v>7.5600000000000001E-2</v>
      </c>
    </row>
    <row r="9" spans="1:23" x14ac:dyDescent="0.2">
      <c r="A9">
        <v>2012</v>
      </c>
      <c r="B9">
        <v>4</v>
      </c>
      <c r="C9">
        <v>11</v>
      </c>
      <c r="D9" t="s">
        <v>55</v>
      </c>
      <c r="E9">
        <v>4.2799999999999998E-2</v>
      </c>
      <c r="F9">
        <v>4.8300000000000003E-2</v>
      </c>
      <c r="G9">
        <v>4.6800000000000001E-2</v>
      </c>
      <c r="H9">
        <v>4.1700000000000001E-2</v>
      </c>
      <c r="I9">
        <v>4.3799999999999999E-2</v>
      </c>
      <c r="K9" t="s">
        <v>25</v>
      </c>
      <c r="L9">
        <v>6.13E-2</v>
      </c>
      <c r="M9">
        <v>7.0999999999999994E-2</v>
      </c>
      <c r="N9">
        <v>7.5999999999999998E-2</v>
      </c>
      <c r="O9">
        <v>5.7299999999999997E-2</v>
      </c>
      <c r="P9">
        <v>7.22E-2</v>
      </c>
      <c r="Q9">
        <v>8.0299999999999996E-2</v>
      </c>
      <c r="R9">
        <v>8.8400000000000006E-2</v>
      </c>
      <c r="S9">
        <v>8.5500000000000007E-2</v>
      </c>
      <c r="T9">
        <v>7.9799999999999996E-2</v>
      </c>
      <c r="U9">
        <v>0.08</v>
      </c>
      <c r="V9">
        <v>8.5999999999999993E-2</v>
      </c>
      <c r="W9">
        <v>9.2700000000000005E-2</v>
      </c>
    </row>
    <row r="10" spans="1:23" x14ac:dyDescent="0.2">
      <c r="A10">
        <v>2012</v>
      </c>
      <c r="B10">
        <v>4</v>
      </c>
      <c r="C10">
        <v>12</v>
      </c>
      <c r="D10" t="s">
        <v>56</v>
      </c>
      <c r="E10">
        <v>4.5900000000000003E-2</v>
      </c>
      <c r="F10">
        <v>5.16E-2</v>
      </c>
      <c r="G10">
        <v>6.4399999999999999E-2</v>
      </c>
      <c r="H10">
        <v>6.6500000000000004E-2</v>
      </c>
      <c r="I10">
        <v>5.8799999999999998E-2</v>
      </c>
    </row>
    <row r="11" spans="1:23" x14ac:dyDescent="0.2">
      <c r="A11">
        <v>2013</v>
      </c>
      <c r="B11">
        <v>1</v>
      </c>
      <c r="C11">
        <v>1</v>
      </c>
      <c r="D11" t="s">
        <v>57</v>
      </c>
      <c r="E11">
        <v>5.7700000000000001E-2</v>
      </c>
      <c r="F11">
        <v>6.54E-2</v>
      </c>
      <c r="G11">
        <v>6.5100000000000005E-2</v>
      </c>
      <c r="H11">
        <v>7.2499999999999995E-2</v>
      </c>
      <c r="I11">
        <v>5.9299999999999999E-2</v>
      </c>
    </row>
    <row r="12" spans="1:23" x14ac:dyDescent="0.2">
      <c r="A12">
        <v>2013</v>
      </c>
      <c r="B12">
        <v>1</v>
      </c>
      <c r="C12">
        <v>2</v>
      </c>
      <c r="D12" t="s">
        <v>58</v>
      </c>
      <c r="E12">
        <v>6.3700000000000007E-2</v>
      </c>
      <c r="F12">
        <v>7.1900000000000006E-2</v>
      </c>
      <c r="G12">
        <v>9.8299999999999998E-2</v>
      </c>
      <c r="H12">
        <v>8.14E-2</v>
      </c>
      <c r="I12">
        <v>7.8700000000000006E-2</v>
      </c>
    </row>
    <row r="13" spans="1:23" x14ac:dyDescent="0.2">
      <c r="A13">
        <v>2013</v>
      </c>
      <c r="B13">
        <v>1</v>
      </c>
      <c r="C13">
        <v>3</v>
      </c>
      <c r="D13" t="s">
        <v>47</v>
      </c>
      <c r="E13">
        <v>6.1499999999999999E-2</v>
      </c>
      <c r="F13">
        <v>7.0000000000000007E-2</v>
      </c>
      <c r="G13">
        <v>4.7899999999999998E-2</v>
      </c>
      <c r="H13">
        <v>7.22E-2</v>
      </c>
      <c r="I13">
        <v>4.4400000000000002E-2</v>
      </c>
      <c r="L13" s="19" t="s">
        <v>48</v>
      </c>
      <c r="M13" s="19" t="s">
        <v>49</v>
      </c>
      <c r="N13" s="19" t="s">
        <v>50</v>
      </c>
      <c r="O13" s="19" t="s">
        <v>51</v>
      </c>
      <c r="P13" s="19" t="s">
        <v>52</v>
      </c>
      <c r="Q13" s="19" t="s">
        <v>53</v>
      </c>
      <c r="R13" s="19" t="s">
        <v>54</v>
      </c>
      <c r="S13" s="19" t="s">
        <v>55</v>
      </c>
      <c r="T13" s="19" t="s">
        <v>56</v>
      </c>
      <c r="U13" s="19" t="s">
        <v>57</v>
      </c>
      <c r="V13" s="19" t="s">
        <v>58</v>
      </c>
      <c r="W13" s="19" t="s">
        <v>47</v>
      </c>
    </row>
    <row r="14" spans="1:23" x14ac:dyDescent="0.2">
      <c r="A14">
        <v>2013</v>
      </c>
      <c r="B14">
        <v>2</v>
      </c>
      <c r="C14">
        <v>4</v>
      </c>
      <c r="D14" t="s">
        <v>48</v>
      </c>
      <c r="E14">
        <v>6.8500000000000005E-2</v>
      </c>
      <c r="F14">
        <v>6.7599999999999993E-2</v>
      </c>
      <c r="G14">
        <v>7.2599999999999998E-2</v>
      </c>
      <c r="H14">
        <v>8.0100000000000005E-2</v>
      </c>
      <c r="I14">
        <v>6.83E-2</v>
      </c>
      <c r="K14" t="s">
        <v>23</v>
      </c>
      <c r="L14">
        <v>7.8899999999999998E-2</v>
      </c>
      <c r="M14">
        <v>4.2900000000000001E-2</v>
      </c>
      <c r="N14">
        <v>4.8800000000000003E-2</v>
      </c>
      <c r="O14">
        <v>5.6399999999999999E-2</v>
      </c>
      <c r="P14">
        <v>4.9200000000000001E-2</v>
      </c>
      <c r="Q14">
        <v>7.0800000000000002E-2</v>
      </c>
      <c r="R14">
        <v>4.3999999999999997E-2</v>
      </c>
      <c r="S14">
        <v>4.6800000000000001E-2</v>
      </c>
      <c r="T14">
        <v>6.4399999999999999E-2</v>
      </c>
      <c r="U14">
        <v>6.5100000000000005E-2</v>
      </c>
      <c r="V14">
        <v>9.8299999999999998E-2</v>
      </c>
      <c r="W14">
        <v>4.7899999999999998E-2</v>
      </c>
    </row>
    <row r="15" spans="1:23" x14ac:dyDescent="0.2">
      <c r="A15">
        <v>2013</v>
      </c>
      <c r="B15">
        <v>2</v>
      </c>
      <c r="C15">
        <v>5</v>
      </c>
      <c r="D15" t="s">
        <v>49</v>
      </c>
      <c r="E15">
        <v>6.6100000000000006E-2</v>
      </c>
      <c r="F15">
        <v>6.8900000000000003E-2</v>
      </c>
      <c r="G15">
        <v>5.45E-2</v>
      </c>
      <c r="H15">
        <v>8.1500000000000003E-2</v>
      </c>
      <c r="I15">
        <v>7.8E-2</v>
      </c>
      <c r="K15" t="s">
        <v>24</v>
      </c>
      <c r="L15">
        <v>7.2599999999999998E-2</v>
      </c>
      <c r="M15">
        <v>5.45E-2</v>
      </c>
      <c r="N15">
        <v>7.7700000000000005E-2</v>
      </c>
      <c r="O15">
        <v>6.2700000000000006E-2</v>
      </c>
      <c r="P15">
        <v>7.7600000000000002E-2</v>
      </c>
      <c r="Q15">
        <v>7.0699999999999999E-2</v>
      </c>
      <c r="R15">
        <v>7.8299999999999995E-2</v>
      </c>
      <c r="S15">
        <v>7.4999999999999997E-2</v>
      </c>
      <c r="T15">
        <v>8.5099999999999995E-2</v>
      </c>
      <c r="U15">
        <v>8.77E-2</v>
      </c>
      <c r="V15">
        <v>7.4999999999999997E-2</v>
      </c>
      <c r="W15">
        <v>8.8700000000000001E-2</v>
      </c>
    </row>
    <row r="16" spans="1:23" x14ac:dyDescent="0.2">
      <c r="A16">
        <v>2013</v>
      </c>
      <c r="B16">
        <v>2</v>
      </c>
      <c r="C16">
        <v>6</v>
      </c>
      <c r="D16" t="s">
        <v>50</v>
      </c>
      <c r="E16">
        <v>7.1099999999999997E-2</v>
      </c>
      <c r="F16">
        <v>7.0599999999999996E-2</v>
      </c>
      <c r="G16">
        <v>7.7700000000000005E-2</v>
      </c>
      <c r="H16">
        <v>6.7199999999999996E-2</v>
      </c>
      <c r="I16">
        <v>7.3599999999999999E-2</v>
      </c>
      <c r="K16" t="s">
        <v>25</v>
      </c>
      <c r="L16">
        <v>8.9599999999999999E-2</v>
      </c>
      <c r="M16">
        <v>7.7600000000000002E-2</v>
      </c>
      <c r="N16">
        <v>7.4499999999999997E-2</v>
      </c>
      <c r="O16">
        <v>7.6899999999999996E-2</v>
      </c>
      <c r="P16">
        <v>7.6899999999999996E-2</v>
      </c>
      <c r="Q16">
        <v>7.3099999999999998E-2</v>
      </c>
      <c r="R16">
        <v>8.4699999999999998E-2</v>
      </c>
      <c r="S16">
        <v>8.1100000000000005E-2</v>
      </c>
      <c r="T16">
        <v>7.8700000000000006E-2</v>
      </c>
      <c r="U16">
        <v>8.2299999999999998E-2</v>
      </c>
      <c r="V16">
        <v>9.1600000000000001E-2</v>
      </c>
      <c r="W16">
        <v>8.0199999999999994E-2</v>
      </c>
    </row>
    <row r="17" spans="1:23" x14ac:dyDescent="0.2">
      <c r="A17">
        <v>2013</v>
      </c>
      <c r="B17">
        <v>3</v>
      </c>
      <c r="C17">
        <v>7</v>
      </c>
      <c r="D17" t="s">
        <v>51</v>
      </c>
      <c r="E17">
        <v>6.3500000000000001E-2</v>
      </c>
      <c r="F17">
        <v>7.3899999999999993E-2</v>
      </c>
      <c r="G17">
        <v>6.2700000000000006E-2</v>
      </c>
      <c r="H17">
        <v>7.9699999999999993E-2</v>
      </c>
      <c r="I17">
        <v>8.5900000000000004E-2</v>
      </c>
    </row>
    <row r="18" spans="1:23" x14ac:dyDescent="0.2">
      <c r="A18">
        <v>2013</v>
      </c>
      <c r="B18">
        <v>3</v>
      </c>
      <c r="C18">
        <v>8</v>
      </c>
      <c r="D18" t="s">
        <v>52</v>
      </c>
      <c r="E18">
        <v>6.4799999999999996E-2</v>
      </c>
      <c r="F18">
        <v>6.8099999999999994E-2</v>
      </c>
      <c r="G18">
        <v>7.7600000000000002E-2</v>
      </c>
      <c r="H18">
        <v>6.8599999999999994E-2</v>
      </c>
      <c r="I18">
        <v>6.0400000000000002E-2</v>
      </c>
    </row>
    <row r="19" spans="1:23" x14ac:dyDescent="0.2">
      <c r="A19">
        <v>2013</v>
      </c>
      <c r="B19">
        <v>3</v>
      </c>
      <c r="C19">
        <v>9</v>
      </c>
      <c r="D19" t="s">
        <v>53</v>
      </c>
      <c r="E19">
        <v>6.3500000000000001E-2</v>
      </c>
      <c r="F19">
        <v>6.7100000000000007E-2</v>
      </c>
      <c r="G19">
        <v>7.0699999999999999E-2</v>
      </c>
      <c r="H19">
        <v>7.2300000000000003E-2</v>
      </c>
      <c r="I19">
        <v>6.9800000000000001E-2</v>
      </c>
    </row>
    <row r="20" spans="1:23" x14ac:dyDescent="0.2">
      <c r="A20">
        <v>2013</v>
      </c>
      <c r="B20">
        <v>4</v>
      </c>
      <c r="C20">
        <v>10</v>
      </c>
      <c r="D20" t="s">
        <v>54</v>
      </c>
      <c r="E20">
        <v>6.6100000000000006E-2</v>
      </c>
      <c r="F20">
        <v>5.7799999999999997E-2</v>
      </c>
      <c r="G20">
        <v>7.8299999999999995E-2</v>
      </c>
      <c r="H20">
        <v>6.6199999999999995E-2</v>
      </c>
      <c r="I20">
        <v>6.2100000000000002E-2</v>
      </c>
    </row>
    <row r="21" spans="1:23" x14ac:dyDescent="0.2">
      <c r="A21">
        <v>2013</v>
      </c>
      <c r="B21">
        <v>4</v>
      </c>
      <c r="C21">
        <v>11</v>
      </c>
      <c r="D21" t="s">
        <v>55</v>
      </c>
      <c r="E21">
        <v>6.0499999999999998E-2</v>
      </c>
      <c r="F21">
        <v>5.5100000000000003E-2</v>
      </c>
      <c r="G21">
        <v>7.4999999999999997E-2</v>
      </c>
      <c r="H21">
        <v>7.1199999999999999E-2</v>
      </c>
      <c r="I21">
        <v>5.7099999999999998E-2</v>
      </c>
    </row>
    <row r="22" spans="1:23" x14ac:dyDescent="0.2">
      <c r="A22">
        <v>2013</v>
      </c>
      <c r="B22">
        <v>4</v>
      </c>
      <c r="C22">
        <v>12</v>
      </c>
      <c r="D22" t="s">
        <v>56</v>
      </c>
      <c r="E22">
        <v>6.3100000000000003E-2</v>
      </c>
      <c r="F22">
        <v>6.6000000000000003E-2</v>
      </c>
      <c r="G22">
        <v>8.5099999999999995E-2</v>
      </c>
      <c r="H22">
        <v>7.0199999999999999E-2</v>
      </c>
      <c r="I22">
        <v>7.2400000000000006E-2</v>
      </c>
      <c r="L22" s="19" t="s">
        <v>48</v>
      </c>
      <c r="M22" s="19" t="s">
        <v>49</v>
      </c>
      <c r="N22" s="19" t="s">
        <v>50</v>
      </c>
      <c r="O22" s="19" t="s">
        <v>51</v>
      </c>
      <c r="P22" s="19" t="s">
        <v>52</v>
      </c>
      <c r="Q22" s="19" t="s">
        <v>53</v>
      </c>
      <c r="R22" s="19" t="s">
        <v>54</v>
      </c>
      <c r="S22" s="19" t="s">
        <v>55</v>
      </c>
      <c r="T22" s="19" t="s">
        <v>56</v>
      </c>
      <c r="U22" s="19" t="s">
        <v>57</v>
      </c>
      <c r="V22" s="19" t="s">
        <v>58</v>
      </c>
      <c r="W22" s="19" t="s">
        <v>47</v>
      </c>
    </row>
    <row r="23" spans="1:23" x14ac:dyDescent="0.2">
      <c r="A23">
        <v>2014</v>
      </c>
      <c r="B23">
        <v>1</v>
      </c>
      <c r="C23">
        <v>1</v>
      </c>
      <c r="D23" t="s">
        <v>57</v>
      </c>
      <c r="E23">
        <v>7.2400000000000006E-2</v>
      </c>
      <c r="F23">
        <v>6.7500000000000004E-2</v>
      </c>
      <c r="G23">
        <v>8.77E-2</v>
      </c>
      <c r="H23">
        <v>6.6199999999999995E-2</v>
      </c>
      <c r="I23">
        <v>7.6499999999999999E-2</v>
      </c>
      <c r="K23" t="s">
        <v>23</v>
      </c>
      <c r="L23">
        <v>2.5600000000000001E-2</v>
      </c>
      <c r="M23">
        <v>0.02</v>
      </c>
      <c r="N23">
        <v>5.2600000000000001E-2</v>
      </c>
      <c r="O23">
        <v>6.2799999999999995E-2</v>
      </c>
      <c r="P23">
        <v>5.28E-2</v>
      </c>
      <c r="Q23">
        <v>3.9300000000000002E-2</v>
      </c>
      <c r="R23">
        <v>5.1400000000000001E-2</v>
      </c>
      <c r="S23">
        <v>4.1700000000000001E-2</v>
      </c>
      <c r="T23">
        <v>6.6500000000000004E-2</v>
      </c>
      <c r="U23">
        <v>7.2499999999999995E-2</v>
      </c>
      <c r="V23">
        <v>8.14E-2</v>
      </c>
      <c r="W23">
        <v>7.22E-2</v>
      </c>
    </row>
    <row r="24" spans="1:23" x14ac:dyDescent="0.2">
      <c r="A24">
        <v>2014</v>
      </c>
      <c r="B24">
        <v>1</v>
      </c>
      <c r="C24">
        <v>2</v>
      </c>
      <c r="D24" t="s">
        <v>58</v>
      </c>
      <c r="E24">
        <v>6.7599999999999993E-2</v>
      </c>
      <c r="F24">
        <v>6.8000000000000005E-2</v>
      </c>
      <c r="G24">
        <v>7.4999999999999997E-2</v>
      </c>
      <c r="H24">
        <v>8.43E-2</v>
      </c>
      <c r="I24">
        <v>7.6200000000000004E-2</v>
      </c>
      <c r="K24" t="s">
        <v>24</v>
      </c>
      <c r="L24">
        <v>8.0100000000000005E-2</v>
      </c>
      <c r="M24">
        <v>8.1500000000000003E-2</v>
      </c>
      <c r="N24">
        <v>6.7199999999999996E-2</v>
      </c>
      <c r="O24">
        <v>7.9699999999999993E-2</v>
      </c>
      <c r="P24">
        <v>6.8599999999999994E-2</v>
      </c>
      <c r="Q24">
        <v>7.2300000000000003E-2</v>
      </c>
      <c r="R24">
        <v>6.6199999999999995E-2</v>
      </c>
      <c r="S24">
        <v>7.1199999999999999E-2</v>
      </c>
      <c r="T24">
        <v>7.0199999999999999E-2</v>
      </c>
      <c r="U24">
        <v>6.6199999999999995E-2</v>
      </c>
      <c r="V24">
        <v>8.43E-2</v>
      </c>
      <c r="W24">
        <v>7.5600000000000001E-2</v>
      </c>
    </row>
    <row r="25" spans="1:23" x14ac:dyDescent="0.2">
      <c r="A25">
        <v>2014</v>
      </c>
      <c r="B25">
        <v>1</v>
      </c>
      <c r="C25">
        <v>3</v>
      </c>
      <c r="D25" t="s">
        <v>47</v>
      </c>
      <c r="E25">
        <v>6.83E-2</v>
      </c>
      <c r="F25">
        <v>7.5600000000000001E-2</v>
      </c>
      <c r="G25">
        <v>8.8700000000000001E-2</v>
      </c>
      <c r="H25">
        <v>7.5600000000000001E-2</v>
      </c>
      <c r="I25">
        <v>7.6899999999999996E-2</v>
      </c>
      <c r="K25" t="s">
        <v>25</v>
      </c>
      <c r="L25">
        <v>7.7299999999999994E-2</v>
      </c>
      <c r="M25">
        <v>8.4699999999999998E-2</v>
      </c>
      <c r="N25">
        <v>7.6999999999999999E-2</v>
      </c>
      <c r="O25">
        <v>7.3499999999999996E-2</v>
      </c>
      <c r="P25">
        <v>7.0800000000000002E-2</v>
      </c>
      <c r="Q25">
        <v>7.5200000000000003E-2</v>
      </c>
      <c r="R25">
        <v>8.3500000000000005E-2</v>
      </c>
      <c r="S25">
        <v>8.1100000000000005E-2</v>
      </c>
      <c r="T25">
        <v>7.2300000000000003E-2</v>
      </c>
      <c r="U25">
        <v>8.72E-2</v>
      </c>
      <c r="V25">
        <v>7.6899999999999996E-2</v>
      </c>
      <c r="W25">
        <v>8.1500000000000003E-2</v>
      </c>
    </row>
    <row r="26" spans="1:23" x14ac:dyDescent="0.2">
      <c r="A26">
        <v>2014</v>
      </c>
      <c r="B26">
        <v>2</v>
      </c>
      <c r="C26">
        <v>4</v>
      </c>
      <c r="D26" t="s">
        <v>48</v>
      </c>
      <c r="E26">
        <v>6.8199999999999997E-2</v>
      </c>
      <c r="F26">
        <v>6.13E-2</v>
      </c>
      <c r="G26">
        <v>8.9599999999999999E-2</v>
      </c>
      <c r="H26">
        <v>7.7299999999999994E-2</v>
      </c>
      <c r="I26">
        <v>8.0799999999999997E-2</v>
      </c>
    </row>
    <row r="27" spans="1:23" x14ac:dyDescent="0.2">
      <c r="A27">
        <v>2014</v>
      </c>
      <c r="B27">
        <v>2</v>
      </c>
      <c r="C27">
        <v>5</v>
      </c>
      <c r="D27" t="s">
        <v>49</v>
      </c>
      <c r="E27">
        <v>7.5300000000000006E-2</v>
      </c>
      <c r="F27">
        <v>7.0999999999999994E-2</v>
      </c>
      <c r="G27">
        <v>7.7600000000000002E-2</v>
      </c>
      <c r="H27">
        <v>8.4699999999999998E-2</v>
      </c>
      <c r="I27">
        <v>7.22E-2</v>
      </c>
    </row>
    <row r="28" spans="1:23" x14ac:dyDescent="0.2">
      <c r="A28">
        <v>2014</v>
      </c>
      <c r="B28">
        <v>2</v>
      </c>
      <c r="C28">
        <v>6</v>
      </c>
      <c r="D28" t="s">
        <v>50</v>
      </c>
      <c r="E28">
        <v>6.7000000000000004E-2</v>
      </c>
      <c r="F28">
        <v>7.5999999999999998E-2</v>
      </c>
      <c r="G28">
        <v>7.4499999999999997E-2</v>
      </c>
      <c r="H28">
        <v>7.6999999999999999E-2</v>
      </c>
      <c r="I28">
        <v>6.8400000000000002E-2</v>
      </c>
    </row>
    <row r="29" spans="1:23" x14ac:dyDescent="0.2">
      <c r="A29">
        <v>2014</v>
      </c>
      <c r="B29">
        <v>3</v>
      </c>
      <c r="C29">
        <v>7</v>
      </c>
      <c r="D29" t="s">
        <v>51</v>
      </c>
      <c r="E29">
        <v>6.7100000000000007E-2</v>
      </c>
      <c r="F29">
        <v>5.7299999999999997E-2</v>
      </c>
      <c r="G29">
        <v>7.6899999999999996E-2</v>
      </c>
      <c r="H29">
        <v>7.3499999999999996E-2</v>
      </c>
      <c r="I29">
        <v>6.6400000000000001E-2</v>
      </c>
    </row>
    <row r="30" spans="1:23" x14ac:dyDescent="0.2">
      <c r="A30">
        <v>2014</v>
      </c>
      <c r="B30">
        <v>3</v>
      </c>
      <c r="C30">
        <v>8</v>
      </c>
      <c r="D30" t="s">
        <v>52</v>
      </c>
      <c r="E30">
        <v>7.1999999999999995E-2</v>
      </c>
      <c r="F30">
        <v>7.22E-2</v>
      </c>
      <c r="G30">
        <v>7.6899999999999996E-2</v>
      </c>
      <c r="H30">
        <v>7.0800000000000002E-2</v>
      </c>
      <c r="I30">
        <v>6.9199999999999998E-2</v>
      </c>
      <c r="L30" s="19" t="s">
        <v>48</v>
      </c>
      <c r="M30" s="19" t="s">
        <v>49</v>
      </c>
      <c r="N30" s="19" t="s">
        <v>50</v>
      </c>
      <c r="O30" s="19" t="s">
        <v>51</v>
      </c>
      <c r="P30" s="19" t="s">
        <v>52</v>
      </c>
      <c r="Q30" s="19" t="s">
        <v>53</v>
      </c>
      <c r="R30" s="19" t="s">
        <v>54</v>
      </c>
      <c r="S30" s="19" t="s">
        <v>55</v>
      </c>
      <c r="T30" s="19" t="s">
        <v>56</v>
      </c>
      <c r="U30" s="19" t="s">
        <v>57</v>
      </c>
      <c r="V30" s="19" t="s">
        <v>58</v>
      </c>
      <c r="W30" s="19" t="s">
        <v>47</v>
      </c>
    </row>
    <row r="31" spans="1:23" x14ac:dyDescent="0.2">
      <c r="A31">
        <v>2014</v>
      </c>
      <c r="B31">
        <v>3</v>
      </c>
      <c r="C31">
        <v>9</v>
      </c>
      <c r="D31" t="s">
        <v>53</v>
      </c>
      <c r="E31">
        <v>7.1900000000000006E-2</v>
      </c>
      <c r="F31">
        <v>8.0299999999999996E-2</v>
      </c>
      <c r="G31">
        <v>7.3099999999999998E-2</v>
      </c>
      <c r="H31">
        <v>7.5200000000000003E-2</v>
      </c>
      <c r="I31">
        <v>7.4899999999999994E-2</v>
      </c>
      <c r="K31" t="s">
        <v>23</v>
      </c>
      <c r="L31">
        <v>7.0400000000000004E-2</v>
      </c>
      <c r="M31">
        <v>5.2999999999999999E-2</v>
      </c>
      <c r="N31">
        <v>4.7100000000000003E-2</v>
      </c>
      <c r="O31">
        <v>4.8099999999999997E-2</v>
      </c>
      <c r="P31">
        <v>4.3999999999999997E-2</v>
      </c>
      <c r="Q31">
        <v>4.2099999999999999E-2</v>
      </c>
      <c r="R31">
        <v>5.91E-2</v>
      </c>
      <c r="S31">
        <v>4.3799999999999999E-2</v>
      </c>
      <c r="T31">
        <v>5.8799999999999998E-2</v>
      </c>
      <c r="U31">
        <v>5.9299999999999999E-2</v>
      </c>
      <c r="V31">
        <v>7.8700000000000006E-2</v>
      </c>
      <c r="W31">
        <v>4.4400000000000002E-2</v>
      </c>
    </row>
    <row r="32" spans="1:23" x14ac:dyDescent="0.2">
      <c r="A32">
        <v>2014</v>
      </c>
      <c r="B32">
        <v>4</v>
      </c>
      <c r="C32">
        <v>10</v>
      </c>
      <c r="D32" t="s">
        <v>54</v>
      </c>
      <c r="E32">
        <v>7.0999999999999994E-2</v>
      </c>
      <c r="F32">
        <v>8.8400000000000006E-2</v>
      </c>
      <c r="G32">
        <v>8.4699999999999998E-2</v>
      </c>
      <c r="H32">
        <v>8.3500000000000005E-2</v>
      </c>
      <c r="I32">
        <v>7.5200000000000003E-2</v>
      </c>
      <c r="K32" t="s">
        <v>24</v>
      </c>
      <c r="L32">
        <v>6.83E-2</v>
      </c>
      <c r="M32">
        <v>7.8E-2</v>
      </c>
      <c r="N32">
        <v>7.3599999999999999E-2</v>
      </c>
      <c r="O32">
        <v>8.5900000000000004E-2</v>
      </c>
      <c r="P32">
        <v>6.0400000000000002E-2</v>
      </c>
      <c r="Q32">
        <v>6.9800000000000001E-2</v>
      </c>
      <c r="R32">
        <v>6.2100000000000002E-2</v>
      </c>
      <c r="S32">
        <v>5.7099999999999998E-2</v>
      </c>
      <c r="T32">
        <v>7.2400000000000006E-2</v>
      </c>
      <c r="U32">
        <v>7.6499999999999999E-2</v>
      </c>
      <c r="V32">
        <v>7.6200000000000004E-2</v>
      </c>
      <c r="W32">
        <v>7.6899999999999996E-2</v>
      </c>
    </row>
    <row r="33" spans="1:23" x14ac:dyDescent="0.2">
      <c r="A33">
        <v>2014</v>
      </c>
      <c r="B33">
        <v>4</v>
      </c>
      <c r="C33">
        <v>11</v>
      </c>
      <c r="D33" t="s">
        <v>55</v>
      </c>
      <c r="E33">
        <v>7.9699999999999993E-2</v>
      </c>
      <c r="F33">
        <v>8.5500000000000007E-2</v>
      </c>
      <c r="G33">
        <v>8.1100000000000005E-2</v>
      </c>
      <c r="H33">
        <v>8.1100000000000005E-2</v>
      </c>
      <c r="I33">
        <v>7.9100000000000004E-2</v>
      </c>
      <c r="K33" t="s">
        <v>25</v>
      </c>
      <c r="L33">
        <v>8.0799999999999997E-2</v>
      </c>
      <c r="M33">
        <v>7.22E-2</v>
      </c>
      <c r="N33">
        <v>6.8400000000000002E-2</v>
      </c>
      <c r="O33">
        <v>6.6400000000000001E-2</v>
      </c>
      <c r="P33">
        <v>6.9199999999999998E-2</v>
      </c>
      <c r="Q33">
        <v>7.4899999999999994E-2</v>
      </c>
      <c r="R33">
        <v>7.5200000000000003E-2</v>
      </c>
      <c r="S33">
        <v>7.9100000000000004E-2</v>
      </c>
      <c r="T33">
        <v>7.1099999999999997E-2</v>
      </c>
      <c r="U33">
        <v>7.4800000000000005E-2</v>
      </c>
      <c r="V33">
        <v>8.3900000000000002E-2</v>
      </c>
      <c r="W33">
        <v>7.1900000000000006E-2</v>
      </c>
    </row>
    <row r="34" spans="1:23" x14ac:dyDescent="0.2">
      <c r="A34">
        <v>2014</v>
      </c>
      <c r="B34">
        <v>4</v>
      </c>
      <c r="C34">
        <v>12</v>
      </c>
      <c r="D34" t="s">
        <v>56</v>
      </c>
      <c r="E34">
        <v>8.2000000000000003E-2</v>
      </c>
      <c r="F34">
        <v>7.9799999999999996E-2</v>
      </c>
      <c r="G34">
        <v>7.8700000000000006E-2</v>
      </c>
      <c r="H34">
        <v>7.2300000000000003E-2</v>
      </c>
      <c r="I34">
        <v>7.1099999999999997E-2</v>
      </c>
    </row>
    <row r="35" spans="1:23" x14ac:dyDescent="0.2">
      <c r="A35">
        <v>2015</v>
      </c>
      <c r="B35">
        <v>1</v>
      </c>
      <c r="C35">
        <v>1</v>
      </c>
      <c r="D35" t="s">
        <v>57</v>
      </c>
      <c r="E35">
        <v>8.4199999999999997E-2</v>
      </c>
      <c r="F35">
        <v>0.08</v>
      </c>
      <c r="G35">
        <v>8.2299999999999998E-2</v>
      </c>
      <c r="H35">
        <v>8.72E-2</v>
      </c>
      <c r="I35">
        <v>7.4800000000000005E-2</v>
      </c>
    </row>
    <row r="36" spans="1:23" x14ac:dyDescent="0.2">
      <c r="A36">
        <v>2015</v>
      </c>
      <c r="B36">
        <v>1</v>
      </c>
      <c r="C36">
        <v>2</v>
      </c>
      <c r="D36" t="s">
        <v>58</v>
      </c>
      <c r="E36">
        <v>8.8900000000000007E-2</v>
      </c>
      <c r="F36">
        <v>8.5999999999999993E-2</v>
      </c>
      <c r="G36">
        <v>9.1600000000000001E-2</v>
      </c>
      <c r="H36">
        <v>7.6899999999999996E-2</v>
      </c>
      <c r="I36">
        <v>8.3900000000000002E-2</v>
      </c>
    </row>
    <row r="37" spans="1:23" x14ac:dyDescent="0.2">
      <c r="A37">
        <v>2015</v>
      </c>
      <c r="B37">
        <v>1</v>
      </c>
      <c r="C37">
        <v>3</v>
      </c>
      <c r="D37" t="s">
        <v>47</v>
      </c>
      <c r="E37">
        <v>8.4699999999999998E-2</v>
      </c>
      <c r="F37">
        <v>9.2700000000000005E-2</v>
      </c>
      <c r="G37">
        <v>8.0199999999999994E-2</v>
      </c>
      <c r="H37">
        <v>8.1500000000000003E-2</v>
      </c>
      <c r="I37">
        <v>7.1900000000000006E-2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3A39-4618-4CB4-BFBF-8E832E0FDF19}">
  <dimension ref="A1"/>
  <sheetViews>
    <sheetView workbookViewId="0">
      <selection activeCell="H30" sqref="H30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Slide1</vt:lpstr>
      <vt:lpstr>Slide2.1</vt:lpstr>
      <vt:lpstr>Slide2.2_3</vt:lpstr>
      <vt:lpstr>Slide2.4</vt:lpstr>
      <vt:lpstr>Slide3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Thinh Doan</cp:lastModifiedBy>
  <dcterms:created xsi:type="dcterms:W3CDTF">2025-06-29T16:17:26Z</dcterms:created>
  <dcterms:modified xsi:type="dcterms:W3CDTF">2025-07-02T17:45:00Z</dcterms:modified>
</cp:coreProperties>
</file>