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zzlib\PycharmProjects\wilib_vrp\"/>
    </mc:Choice>
  </mc:AlternateContent>
  <bookViews>
    <workbookView xWindow="-28920" yWindow="-120" windowWidth="29040" windowHeight="15840" tabRatio="870" firstSheet="1" activeTab="5"/>
  </bookViews>
  <sheets>
    <sheet name="full_model_set" sheetId="8" r:id="rId1"/>
    <sheet name="reduced_model_set_results" sheetId="9" r:id="rId2"/>
    <sheet name="no_capacity_results" sheetId="10" r:id="rId3"/>
    <sheet name="dist_duration_results" sheetId="7" r:id="rId4"/>
    <sheet name="test_model_set" sheetId="4" r:id="rId5"/>
    <sheet name="model_rerun_results_tracker (2" sheetId="14" r:id="rId6"/>
    <sheet name="model_rerun_results_tracker" sheetId="13" r:id="rId7"/>
    <sheet name="solution_file_tracker" sheetId="11" r:id="rId8"/>
    <sheet name="map_file_tracker" sheetId="12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6" i="7" l="1"/>
  <c r="N56" i="7"/>
  <c r="O55" i="7"/>
  <c r="N55" i="7"/>
  <c r="O54" i="7"/>
  <c r="N54" i="7"/>
  <c r="O53" i="7"/>
  <c r="N53" i="7"/>
  <c r="O49" i="7"/>
  <c r="N49" i="7"/>
  <c r="G49" i="7"/>
  <c r="F49" i="7"/>
  <c r="O48" i="7"/>
  <c r="N48" i="7"/>
  <c r="M48" i="7"/>
  <c r="G48" i="7"/>
  <c r="F48" i="7"/>
  <c r="O47" i="7"/>
  <c r="N47" i="7"/>
  <c r="G47" i="7"/>
  <c r="F47" i="7"/>
  <c r="O46" i="7"/>
  <c r="N46" i="7"/>
  <c r="G46" i="7"/>
  <c r="F46" i="7"/>
  <c r="O42" i="7"/>
  <c r="N42" i="7"/>
  <c r="G42" i="7"/>
  <c r="F42" i="7"/>
  <c r="O41" i="7"/>
  <c r="N41" i="7"/>
  <c r="G41" i="7"/>
  <c r="F41" i="7"/>
  <c r="O40" i="7"/>
  <c r="N40" i="7"/>
  <c r="G40" i="7"/>
  <c r="F40" i="7"/>
  <c r="O39" i="7"/>
  <c r="N39" i="7"/>
  <c r="G39" i="7"/>
  <c r="F39" i="7"/>
  <c r="O35" i="7"/>
  <c r="N35" i="7"/>
  <c r="G35" i="7"/>
  <c r="F35" i="7"/>
  <c r="O34" i="7"/>
  <c r="N34" i="7"/>
  <c r="G34" i="7"/>
  <c r="F34" i="7"/>
  <c r="O33" i="7"/>
  <c r="N33" i="7"/>
  <c r="G33" i="7"/>
  <c r="F33" i="7"/>
  <c r="O32" i="7"/>
  <c r="N32" i="7"/>
  <c r="G32" i="7"/>
  <c r="F32" i="7"/>
  <c r="O28" i="7"/>
  <c r="N28" i="7"/>
  <c r="G28" i="7"/>
  <c r="F28" i="7"/>
  <c r="O27" i="7"/>
  <c r="N27" i="7"/>
  <c r="G27" i="7"/>
  <c r="F27" i="7"/>
  <c r="O26" i="7"/>
  <c r="N26" i="7"/>
  <c r="G26" i="7"/>
  <c r="F26" i="7"/>
  <c r="O25" i="7"/>
  <c r="N25" i="7"/>
  <c r="G25" i="7"/>
  <c r="F25" i="7"/>
  <c r="O21" i="7"/>
  <c r="N21" i="7"/>
  <c r="G21" i="7"/>
  <c r="F21" i="7"/>
  <c r="O20" i="7"/>
  <c r="N20" i="7"/>
  <c r="G20" i="7"/>
  <c r="F20" i="7"/>
  <c r="O19" i="7"/>
  <c r="N19" i="7"/>
  <c r="G19" i="7"/>
  <c r="F19" i="7"/>
  <c r="O18" i="7"/>
  <c r="G18" i="7"/>
  <c r="F18" i="7"/>
  <c r="O14" i="7"/>
  <c r="N14" i="7"/>
  <c r="G14" i="7"/>
  <c r="F14" i="7"/>
  <c r="O13" i="7"/>
  <c r="N13" i="7"/>
  <c r="G13" i="7"/>
  <c r="F13" i="7"/>
  <c r="O12" i="7"/>
  <c r="N12" i="7"/>
  <c r="G12" i="7"/>
  <c r="F12" i="7"/>
  <c r="O11" i="7"/>
  <c r="N11" i="7"/>
  <c r="G11" i="7"/>
  <c r="O7" i="7"/>
  <c r="N7" i="7"/>
  <c r="G7" i="7"/>
  <c r="F7" i="7"/>
  <c r="O6" i="7"/>
  <c r="N6" i="7"/>
  <c r="G6" i="7"/>
  <c r="F6" i="7"/>
  <c r="O5" i="7"/>
  <c r="N5" i="7"/>
  <c r="G5" i="7"/>
  <c r="F5" i="7"/>
  <c r="O4" i="7"/>
  <c r="N4" i="7"/>
  <c r="F4" i="7"/>
</calcChain>
</file>

<file path=xl/sharedStrings.xml><?xml version="1.0" encoding="utf-8"?>
<sst xmlns="http://schemas.openxmlformats.org/spreadsheetml/2006/main" count="4441" uniqueCount="689">
  <si>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</si>
  <si>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</si>
  <si>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</si>
  <si>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</si>
  <si>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</si>
  <si>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</si>
  <si>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</si>
  <si>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</si>
  <si>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</si>
  <si>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</si>
  <si>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</si>
  <si>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</si>
  <si>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</si>
  <si>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</si>
  <si>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</si>
  <si>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</si>
  <si>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</si>
  <si>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</si>
  <si>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</si>
  <si>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</si>
  <si>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</si>
  <si>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</si>
  <si>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</si>
  <si>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</si>
  <si>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</si>
  <si>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</si>
  <si>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</si>
  <si>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</si>
  <si>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</si>
  <si>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</si>
  <si>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</si>
  <si>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</si>
  <si>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</si>
  <si>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</si>
  <si>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NA</t>
  </si>
  <si>
    <t>vehicle_capacity</t>
  </si>
  <si>
    <t>starter_08_gmaps</t>
  </si>
  <si>
    <t>num_vehicles</t>
  </si>
  <si>
    <t>model_id</t>
  </si>
  <si>
    <t>t0101</t>
  </si>
  <si>
    <t>t0102</t>
  </si>
  <si>
    <t>t0103</t>
  </si>
  <si>
    <t>t0104</t>
  </si>
  <si>
    <t>t0105</t>
  </si>
  <si>
    <t>t0201</t>
  </si>
  <si>
    <t>t0202</t>
  </si>
  <si>
    <t>t0203</t>
  </si>
  <si>
    <t>t0204</t>
  </si>
  <si>
    <t>t0205</t>
  </si>
  <si>
    <t>t0301</t>
  </si>
  <si>
    <t>t0302</t>
  </si>
  <si>
    <t>t0303</t>
  </si>
  <si>
    <t>t0304</t>
  </si>
  <si>
    <t>t0305</t>
  </si>
  <si>
    <t>t0401</t>
  </si>
  <si>
    <t>t0402</t>
  </si>
  <si>
    <t>t0403</t>
  </si>
  <si>
    <t>t0404</t>
  </si>
  <si>
    <t>t0405</t>
  </si>
  <si>
    <t>t0501</t>
  </si>
  <si>
    <t>t0502</t>
  </si>
  <si>
    <t>t0503</t>
  </si>
  <si>
    <t>t0504</t>
  </si>
  <si>
    <t>t0505</t>
  </si>
  <si>
    <t>t0601</t>
  </si>
  <si>
    <t>t0602</t>
  </si>
  <si>
    <t>t0603</t>
  </si>
  <si>
    <t>t0604</t>
  </si>
  <si>
    <t>t0605</t>
  </si>
  <si>
    <t>t0701</t>
  </si>
  <si>
    <t>t0702</t>
  </si>
  <si>
    <t>t0703</t>
  </si>
  <si>
    <t>t0704</t>
  </si>
  <si>
    <t>t0705</t>
  </si>
  <si>
    <t>t0801</t>
  </si>
  <si>
    <t>t0802</t>
  </si>
  <si>
    <t>t0803</t>
  </si>
  <si>
    <t>t0804</t>
  </si>
  <si>
    <t>t0805</t>
  </si>
  <si>
    <t>t0901</t>
  </si>
  <si>
    <t>t0902</t>
  </si>
  <si>
    <t>t0903</t>
  </si>
  <si>
    <t>t0904</t>
  </si>
  <si>
    <t>t0905</t>
  </si>
  <si>
    <t>t1001</t>
  </si>
  <si>
    <t>t1002</t>
  </si>
  <si>
    <t>t1003</t>
  </si>
  <si>
    <t>t1004</t>
  </si>
  <si>
    <t>t1005</t>
  </si>
  <si>
    <t>ideal 1</t>
  </si>
  <si>
    <t>starter 1</t>
  </si>
  <si>
    <t>n_vehicles</t>
  </si>
  <si>
    <t>distance</t>
  </si>
  <si>
    <t>duration</t>
  </si>
  <si>
    <t>8 hour</t>
  </si>
  <si>
    <t>10 hour</t>
  </si>
  <si>
    <t>ideal 2</t>
  </si>
  <si>
    <t>starter 2</t>
  </si>
  <si>
    <t>ideal 3</t>
  </si>
  <si>
    <t>starter 3</t>
  </si>
  <si>
    <t>ideal 4</t>
  </si>
  <si>
    <t>starter 4</t>
  </si>
  <si>
    <t>ideal 5</t>
  </si>
  <si>
    <t>starter 5</t>
  </si>
  <si>
    <t>ideal 6</t>
  </si>
  <si>
    <t>starter 6</t>
  </si>
  <si>
    <t>ideal 7</t>
  </si>
  <si>
    <t>starter 7</t>
  </si>
  <si>
    <t>starter 8</t>
  </si>
  <si>
    <t>id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</si>
  <si>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</si>
  <si>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</si>
  <si>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</si>
  <si>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</si>
  <si>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</si>
  <si>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</si>
  <si>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</si>
  <si>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</si>
  <si>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080204</t>
  </si>
  <si>
    <t>080205</t>
  </si>
  <si>
    <t>080301</t>
  </si>
  <si>
    <t>080302</t>
  </si>
  <si>
    <t>080303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</si>
  <si>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</si>
  <si>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</si>
  <si>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</si>
  <si>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</si>
  <si>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</si>
  <si>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</si>
  <si>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</si>
  <si>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</si>
  <si>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</si>
  <si>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</si>
  <si>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</si>
  <si>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</si>
  <si>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</si>
  <si>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</si>
  <si>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</si>
  <si>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</si>
  <si>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080605</t>
  </si>
  <si>
    <t>080701</t>
  </si>
  <si>
    <t>none</t>
  </si>
  <si>
    <t>080702</t>
  </si>
  <si>
    <t>080703</t>
  </si>
  <si>
    <t>080704</t>
  </si>
  <si>
    <t>080705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</si>
  <si>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</si>
  <si>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</si>
  <si>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</si>
  <si>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</si>
  <si>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</si>
  <si>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</si>
  <si>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</si>
  <si>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</si>
  <si>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</si>
  <si>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</si>
  <si>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</si>
  <si>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</si>
  <si>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</si>
  <si>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</si>
  <si>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</si>
  <si>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</si>
  <si>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</si>
  <si>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</si>
  <si>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</si>
  <si>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</si>
  <si>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</si>
  <si>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</si>
  <si>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</si>
  <si>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</si>
  <si>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</si>
  <si>
    <t>08_02_05_040</t>
  </si>
  <si>
    <t>08_04_05_040</t>
  </si>
  <si>
    <t>08_05_05_040</t>
  </si>
  <si>
    <t>08_10_05_040</t>
  </si>
  <si>
    <t>10_02_05_040</t>
  </si>
  <si>
    <t>10_04_05_040</t>
  </si>
  <si>
    <t>10_05_05_040</t>
  </si>
  <si>
    <t>10_10_05_040</t>
  </si>
  <si>
    <t>08_02_05_060</t>
  </si>
  <si>
    <t>08_04_05_060</t>
  </si>
  <si>
    <t>08_05_05_060</t>
  </si>
  <si>
    <t>08_10_05_060</t>
  </si>
  <si>
    <t>10_02_05_060</t>
  </si>
  <si>
    <t>10_04_05_060</t>
  </si>
  <si>
    <t>10_05_05_060</t>
  </si>
  <si>
    <t>10_10_05_060</t>
  </si>
  <si>
    <t>08_02_05_200</t>
  </si>
  <si>
    <t>08_04_05_200</t>
  </si>
  <si>
    <t>08_05_05_200</t>
  </si>
  <si>
    <t>08_10_05_200</t>
  </si>
  <si>
    <t>10_02_05_200</t>
  </si>
  <si>
    <t>10_04_05_200</t>
  </si>
  <si>
    <t>10_05_05_200</t>
  </si>
  <si>
    <t>10_10_05_200</t>
  </si>
  <si>
    <t>08_02_05_000</t>
  </si>
  <si>
    <t>08_04_05_000</t>
  </si>
  <si>
    <t>08_05_05_000</t>
  </si>
  <si>
    <t>08_10_05_000</t>
  </si>
  <si>
    <t>10_02_05_000</t>
  </si>
  <si>
    <t>10_04_05_000</t>
  </si>
  <si>
    <t>10_05_05_000</t>
  </si>
  <si>
    <t>10_10_05_000</t>
  </si>
  <si>
    <t>region</t>
  </si>
  <si>
    <t>idl1_08_02_05_040</t>
  </si>
  <si>
    <t>idl1_08_04_05_040</t>
  </si>
  <si>
    <t>idl1_08_05_05_040</t>
  </si>
  <si>
    <t>idl1_08_10_05_040</t>
  </si>
  <si>
    <t>idl1_10_02_05_040</t>
  </si>
  <si>
    <t>idl1_10_04_05_040</t>
  </si>
  <si>
    <t>idl1_10_05_05_040</t>
  </si>
  <si>
    <t>idl1_10_10_05_040</t>
  </si>
  <si>
    <t>idl1_08_02_05_060</t>
  </si>
  <si>
    <t>idl1_08_04_05_060</t>
  </si>
  <si>
    <t>idl1_08_05_05_060</t>
  </si>
  <si>
    <t>idl1_08_10_05_060</t>
  </si>
  <si>
    <t>idl1_10_02_05_060</t>
  </si>
  <si>
    <t>idl1_10_04_05_060</t>
  </si>
  <si>
    <t>idl1_10_05_05_060</t>
  </si>
  <si>
    <t>idl1_10_10_05_060</t>
  </si>
  <si>
    <t>idl1_08_02_05_200</t>
  </si>
  <si>
    <t>idl1_08_04_05_200</t>
  </si>
  <si>
    <t>idl1_08_05_05_200</t>
  </si>
  <si>
    <t>idl1_08_10_05_200</t>
  </si>
  <si>
    <t>idl1_10_02_05_200</t>
  </si>
  <si>
    <t>idl1_10_04_05_200</t>
  </si>
  <si>
    <t>idl1_10_05_05_200</t>
  </si>
  <si>
    <t>idl1_10_10_05_200</t>
  </si>
  <si>
    <t>idl1_08_02_05_000</t>
  </si>
  <si>
    <t>idl1_08_04_05_000</t>
  </si>
  <si>
    <t>idl1_08_05_05_000</t>
  </si>
  <si>
    <t>idl1_08_10_05_000</t>
  </si>
  <si>
    <t>idl1_10_02_05_000</t>
  </si>
  <si>
    <t>idl1_10_04_05_000</t>
  </si>
  <si>
    <t>idl1_10_05_05_000</t>
  </si>
  <si>
    <t>idl2_10_10_05_000</t>
  </si>
  <si>
    <t>idl2_08_02_05_040</t>
  </si>
  <si>
    <t>idl2_08_04_05_040</t>
  </si>
  <si>
    <t>idl2_08_05_05_040</t>
  </si>
  <si>
    <t>idl2_08_10_05_040</t>
  </si>
  <si>
    <t>idl2_10_02_05_040</t>
  </si>
  <si>
    <t>idl2_10_04_05_040</t>
  </si>
  <si>
    <t>idl2_10_05_05_040</t>
  </si>
  <si>
    <t>idl2_10_10_05_040</t>
  </si>
  <si>
    <t>idl2_08_02_05_060</t>
  </si>
  <si>
    <t>idl2_08_04_05_060</t>
  </si>
  <si>
    <t>idl2_08_05_05_060</t>
  </si>
  <si>
    <t>idl2_08_10_05_060</t>
  </si>
  <si>
    <t>idl2_10_02_05_060</t>
  </si>
  <si>
    <t>idl2_10_04_05_060</t>
  </si>
  <si>
    <t>idl2_10_05_05_060</t>
  </si>
  <si>
    <t>idl2_10_10_05_060</t>
  </si>
  <si>
    <t>idl2_08_02_05_200</t>
  </si>
  <si>
    <t>idl2_08_04_05_200</t>
  </si>
  <si>
    <t>idl2_08_05_05_200</t>
  </si>
  <si>
    <t>idl2_08_10_05_200</t>
  </si>
  <si>
    <t>idl2_10_02_05_200</t>
  </si>
  <si>
    <t>idl2_10_04_05_200</t>
  </si>
  <si>
    <t>idl2_10_05_05_200</t>
  </si>
  <si>
    <t>idl2_10_10_05_200</t>
  </si>
  <si>
    <t>idl2_08_02_05_000</t>
  </si>
  <si>
    <t>idl2_08_04_05_000</t>
  </si>
  <si>
    <t>idl2_08_05_05_000</t>
  </si>
  <si>
    <t>idl2_08_10_05_000</t>
  </si>
  <si>
    <t>idl2_10_02_05_000</t>
  </si>
  <si>
    <t>idl2_10_04_05_000</t>
  </si>
  <si>
    <t>idl2_10_05_05_000</t>
  </si>
  <si>
    <t>idl3_08_02_05_040</t>
  </si>
  <si>
    <t>idl3_08_04_05_040</t>
  </si>
  <si>
    <t>idl3_08_05_05_040</t>
  </si>
  <si>
    <t>idl3_08_10_05_040</t>
  </si>
  <si>
    <t>idl3_10_02_05_040</t>
  </si>
  <si>
    <t>idl3_10_04_05_040</t>
  </si>
  <si>
    <t>idl3_10_05_05_040</t>
  </si>
  <si>
    <t>idl3_10_10_05_040</t>
  </si>
  <si>
    <t>idl3_08_02_05_060</t>
  </si>
  <si>
    <t>idl3_08_04_05_060</t>
  </si>
  <si>
    <t>idl3_08_05_05_060</t>
  </si>
  <si>
    <t>idl3_08_10_05_060</t>
  </si>
  <si>
    <t>idl3_10_02_05_060</t>
  </si>
  <si>
    <t>idl3_10_04_05_060</t>
  </si>
  <si>
    <t>idl3_10_05_05_060</t>
  </si>
  <si>
    <t>idl3_10_10_05_060</t>
  </si>
  <si>
    <t>idl3_08_02_05_200</t>
  </si>
  <si>
    <t>idl3_08_04_05_200</t>
  </si>
  <si>
    <t>idl3_08_05_05_200</t>
  </si>
  <si>
    <t>idl3_08_10_05_200</t>
  </si>
  <si>
    <t>idl3_10_02_05_200</t>
  </si>
  <si>
    <t>idl3_10_04_05_200</t>
  </si>
  <si>
    <t>idl3_10_05_05_200</t>
  </si>
  <si>
    <t>idl3_10_10_05_200</t>
  </si>
  <si>
    <t>idl3_08_02_05_000</t>
  </si>
  <si>
    <t>idl3_08_04_05_000</t>
  </si>
  <si>
    <t>idl3_08_05_05_000</t>
  </si>
  <si>
    <t>idl3_08_10_05_000</t>
  </si>
  <si>
    <t>idl3_10_02_05_000</t>
  </si>
  <si>
    <t>idl3_10_04_05_000</t>
  </si>
  <si>
    <t>idl3_10_05_05_000</t>
  </si>
  <si>
    <t>idl3_10_10_05_000</t>
  </si>
  <si>
    <t>idl4_08_04_05_040</t>
  </si>
  <si>
    <t>idl4_08_05_05_040</t>
  </si>
  <si>
    <t>idl4_08_10_05_040</t>
  </si>
  <si>
    <t>idl4_10_02_05_040</t>
  </si>
  <si>
    <t>idl4_10_04_05_040</t>
  </si>
  <si>
    <t>idl4_10_05_05_040</t>
  </si>
  <si>
    <t>idl4_10_10_05_040</t>
  </si>
  <si>
    <t>idl4_08_02_05_060</t>
  </si>
  <si>
    <t>idl4_08_04_05_060</t>
  </si>
  <si>
    <t>idl4_08_05_05_060</t>
  </si>
  <si>
    <t>idl4_08_10_05_060</t>
  </si>
  <si>
    <t>idl4_10_02_05_060</t>
  </si>
  <si>
    <t>idl4_10_04_05_060</t>
  </si>
  <si>
    <t>idl4_10_05_05_060</t>
  </si>
  <si>
    <t>idl4_10_10_05_060</t>
  </si>
  <si>
    <t>idl4_08_02_05_200</t>
  </si>
  <si>
    <t>idl4_08_04_05_200</t>
  </si>
  <si>
    <t>idl4_08_05_05_200</t>
  </si>
  <si>
    <t>idl4_08_10_05_200</t>
  </si>
  <si>
    <t>idl4_10_02_05_200</t>
  </si>
  <si>
    <t>idl4_10_04_05_200</t>
  </si>
  <si>
    <t>idl4_10_05_05_200</t>
  </si>
  <si>
    <t>idl4_10_10_05_200</t>
  </si>
  <si>
    <t>idl4_08_02_05_000</t>
  </si>
  <si>
    <t>idl4_08_04_05_000</t>
  </si>
  <si>
    <t>idl4_08_05_05_000</t>
  </si>
  <si>
    <t>idl4_08_10_05_000</t>
  </si>
  <si>
    <t>idl4_10_02_05_000</t>
  </si>
  <si>
    <t>idl4_10_04_05_000</t>
  </si>
  <si>
    <t>idl4_10_05_05_000</t>
  </si>
  <si>
    <t>idl4_10_10_05_000</t>
  </si>
  <si>
    <t>idl4_08_02_05_040</t>
  </si>
  <si>
    <t>idl5_08_05_05_040</t>
  </si>
  <si>
    <t>idl5_08_10_05_040</t>
  </si>
  <si>
    <t>idl5_10_02_05_040</t>
  </si>
  <si>
    <t>idl5_10_04_05_040</t>
  </si>
  <si>
    <t>idl5_10_05_05_040</t>
  </si>
  <si>
    <t>idl5_10_10_05_040</t>
  </si>
  <si>
    <t>idl5_08_02_05_060</t>
  </si>
  <si>
    <t>idl5_08_04_05_060</t>
  </si>
  <si>
    <t>idl5_08_05_05_060</t>
  </si>
  <si>
    <t>idl5_08_10_05_060</t>
  </si>
  <si>
    <t>idl5_10_02_05_060</t>
  </si>
  <si>
    <t>idl5_10_04_05_060</t>
  </si>
  <si>
    <t>idl5_10_05_05_060</t>
  </si>
  <si>
    <t>idl5_10_10_05_060</t>
  </si>
  <si>
    <t>idl5_08_02_05_200</t>
  </si>
  <si>
    <t>idl5_08_04_05_200</t>
  </si>
  <si>
    <t>idl5_08_05_05_200</t>
  </si>
  <si>
    <t>idl5_08_10_05_200</t>
  </si>
  <si>
    <t>idl5_10_02_05_200</t>
  </si>
  <si>
    <t>idl5_10_04_05_200</t>
  </si>
  <si>
    <t>idl5_10_05_05_200</t>
  </si>
  <si>
    <t>idl5_10_10_05_200</t>
  </si>
  <si>
    <t>idl5_08_02_05_000</t>
  </si>
  <si>
    <t>idl5_08_04_05_000</t>
  </si>
  <si>
    <t>idl5_08_05_05_000</t>
  </si>
  <si>
    <t>idl5_08_10_05_000</t>
  </si>
  <si>
    <t>idl5_10_02_05_000</t>
  </si>
  <si>
    <t>idl5_10_04_05_000</t>
  </si>
  <si>
    <t>idl5_10_05_05_000</t>
  </si>
  <si>
    <t>idl5_10_10_05_000</t>
  </si>
  <si>
    <t>idl5_08_02_05_040</t>
  </si>
  <si>
    <t>idl5_08_04_05_040</t>
  </si>
  <si>
    <t>idl6_08_10_05_040</t>
  </si>
  <si>
    <t>idl6_10_02_05_040</t>
  </si>
  <si>
    <t>idl6_10_04_05_040</t>
  </si>
  <si>
    <t>idl6_10_05_05_040</t>
  </si>
  <si>
    <t>idl6_10_10_05_040</t>
  </si>
  <si>
    <t>idl6_08_02_05_060</t>
  </si>
  <si>
    <t>idl6_08_04_05_060</t>
  </si>
  <si>
    <t>idl6_08_05_05_060</t>
  </si>
  <si>
    <t>idl6_08_10_05_060</t>
  </si>
  <si>
    <t>idl6_10_02_05_060</t>
  </si>
  <si>
    <t>idl6_10_04_05_060</t>
  </si>
  <si>
    <t>idl6_10_05_05_060</t>
  </si>
  <si>
    <t>idl6_10_10_05_060</t>
  </si>
  <si>
    <t>idl6_08_02_05_200</t>
  </si>
  <si>
    <t>idl6_08_04_05_200</t>
  </si>
  <si>
    <t>idl6_08_05_05_200</t>
  </si>
  <si>
    <t>idl6_08_10_05_200</t>
  </si>
  <si>
    <t>idl6_10_02_05_200</t>
  </si>
  <si>
    <t>idl6_10_04_05_200</t>
  </si>
  <si>
    <t>idl6_10_05_05_200</t>
  </si>
  <si>
    <t>idl6_10_10_05_200</t>
  </si>
  <si>
    <t>idl6_08_02_05_000</t>
  </si>
  <si>
    <t>idl6_08_04_05_000</t>
  </si>
  <si>
    <t>idl6_08_05_05_000</t>
  </si>
  <si>
    <t>idl6_08_10_05_000</t>
  </si>
  <si>
    <t>idl6_10_02_05_000</t>
  </si>
  <si>
    <t>idl6_10_04_05_000</t>
  </si>
  <si>
    <t>idl6_10_05_05_000</t>
  </si>
  <si>
    <t>idl6_10_10_05_000</t>
  </si>
  <si>
    <t>idl6_08_02_05_040</t>
  </si>
  <si>
    <t>idl6_08_04_05_040</t>
  </si>
  <si>
    <t>idl6_08_05_05_040</t>
  </si>
  <si>
    <t>idl7_10_02_05_040</t>
  </si>
  <si>
    <t>idl7_10_04_05_040</t>
  </si>
  <si>
    <t>idl7_10_05_05_040</t>
  </si>
  <si>
    <t>idl7_10_10_05_040</t>
  </si>
  <si>
    <t>idl7_08_02_05_060</t>
  </si>
  <si>
    <t>idl7_08_04_05_060</t>
  </si>
  <si>
    <t>idl7_08_05_05_060</t>
  </si>
  <si>
    <t>idl7_08_10_05_060</t>
  </si>
  <si>
    <t>idl7_10_02_05_060</t>
  </si>
  <si>
    <t>idl7_10_04_05_060</t>
  </si>
  <si>
    <t>idl7_10_05_05_060</t>
  </si>
  <si>
    <t>idl7_10_10_05_060</t>
  </si>
  <si>
    <t>idl7_08_02_05_200</t>
  </si>
  <si>
    <t>idl7_08_04_05_200</t>
  </si>
  <si>
    <t>idl7_08_05_05_200</t>
  </si>
  <si>
    <t>idl7_08_10_05_200</t>
  </si>
  <si>
    <t>idl7_10_02_05_200</t>
  </si>
  <si>
    <t>idl7_10_04_05_200</t>
  </si>
  <si>
    <t>idl7_10_05_05_200</t>
  </si>
  <si>
    <t>idl7_10_10_05_200</t>
  </si>
  <si>
    <t>idl7_08_02_05_000</t>
  </si>
  <si>
    <t>idl7_08_04_05_000</t>
  </si>
  <si>
    <t>idl7_08_05_05_000</t>
  </si>
  <si>
    <t>idl7_08_10_05_000</t>
  </si>
  <si>
    <t>idl7_10_02_05_000</t>
  </si>
  <si>
    <t>idl7_10_04_05_000</t>
  </si>
  <si>
    <t>idl7_10_05_05_000</t>
  </si>
  <si>
    <t>idl7_10_10_05_000</t>
  </si>
  <si>
    <t>str1_08_02_05_040</t>
  </si>
  <si>
    <t>str1_08_04_05_040</t>
  </si>
  <si>
    <t>str1_08_05_05_040</t>
  </si>
  <si>
    <t>str1_08_10_05_040</t>
  </si>
  <si>
    <t>str1_10_02_05_040</t>
  </si>
  <si>
    <t>str1_10_04_05_040</t>
  </si>
  <si>
    <t>str1_10_05_05_040</t>
  </si>
  <si>
    <t>str1_10_10_05_040</t>
  </si>
  <si>
    <t>str1_08_02_05_060</t>
  </si>
  <si>
    <t>str1_08_04_05_060</t>
  </si>
  <si>
    <t>str1_08_05_05_060</t>
  </si>
  <si>
    <t>str1_08_10_05_060</t>
  </si>
  <si>
    <t>str1_10_02_05_060</t>
  </si>
  <si>
    <t>str1_10_04_05_060</t>
  </si>
  <si>
    <t>str1_10_05_05_060</t>
  </si>
  <si>
    <t>str1_10_10_05_060</t>
  </si>
  <si>
    <t>str1_08_02_05_200</t>
  </si>
  <si>
    <t>str1_08_04_05_200</t>
  </si>
  <si>
    <t>str1_08_05_05_200</t>
  </si>
  <si>
    <t>str1_08_10_05_200</t>
  </si>
  <si>
    <t>str1_10_02_05_200</t>
  </si>
  <si>
    <t>str1_10_04_05_200</t>
  </si>
  <si>
    <t>str1_10_05_05_200</t>
  </si>
  <si>
    <t>str1_10_10_05_200</t>
  </si>
  <si>
    <t>str1_08_02_05_000</t>
  </si>
  <si>
    <t>str1_08_04_05_000</t>
  </si>
  <si>
    <t>str1_08_05_05_000</t>
  </si>
  <si>
    <t>str1_08_10_05_000</t>
  </si>
  <si>
    <t>str1_10_02_05_000</t>
  </si>
  <si>
    <t>str1_10_04_05_000</t>
  </si>
  <si>
    <t>str1_10_05_05_000</t>
  </si>
  <si>
    <t>str1_10_10_05_000</t>
  </si>
  <si>
    <t>str2_08_02_05_040</t>
  </si>
  <si>
    <t>str2_08_04_05_040</t>
  </si>
  <si>
    <t>str2_08_05_05_040</t>
  </si>
  <si>
    <t>str2_08_10_05_040</t>
  </si>
  <si>
    <t>str2_10_02_05_040</t>
  </si>
  <si>
    <t>str2_10_04_05_040</t>
  </si>
  <si>
    <t>str2_10_05_05_040</t>
  </si>
  <si>
    <t>str2_10_10_05_040</t>
  </si>
  <si>
    <t>str2_08_02_05_060</t>
  </si>
  <si>
    <t>str2_08_04_05_060</t>
  </si>
  <si>
    <t>str2_08_05_05_060</t>
  </si>
  <si>
    <t>str2_08_10_05_060</t>
  </si>
  <si>
    <t>str2_10_02_05_060</t>
  </si>
  <si>
    <t>str2_10_04_05_060</t>
  </si>
  <si>
    <t>str2_10_05_05_060</t>
  </si>
  <si>
    <t>str2_10_10_05_060</t>
  </si>
  <si>
    <t>str2_08_02_05_200</t>
  </si>
  <si>
    <t>str2_08_04_05_200</t>
  </si>
  <si>
    <t>str2_08_05_05_200</t>
  </si>
  <si>
    <t>str2_08_10_05_200</t>
  </si>
  <si>
    <t>str2_10_02_05_200</t>
  </si>
  <si>
    <t>str2_10_04_05_200</t>
  </si>
  <si>
    <t>str2_10_05_05_200</t>
  </si>
  <si>
    <t>str2_10_10_05_200</t>
  </si>
  <si>
    <t>str2_08_02_05_000</t>
  </si>
  <si>
    <t>str2_08_04_05_000</t>
  </si>
  <si>
    <t>str2_08_05_05_000</t>
  </si>
  <si>
    <t>str2_08_10_05_000</t>
  </si>
  <si>
    <t>str2_10_02_05_000</t>
  </si>
  <si>
    <t>str2_10_04_05_000</t>
  </si>
  <si>
    <t>str2_10_05_05_000</t>
  </si>
  <si>
    <t>str2_10_10_05_000</t>
  </si>
  <si>
    <t>str3_08_04_05_040</t>
  </si>
  <si>
    <t>str3_08_05_05_040</t>
  </si>
  <si>
    <t>str3_08_10_05_040</t>
  </si>
  <si>
    <t>str3_10_02_05_040</t>
  </si>
  <si>
    <t>str3_10_04_05_040</t>
  </si>
  <si>
    <t>str3_10_05_05_040</t>
  </si>
  <si>
    <t>str3_10_10_05_040</t>
  </si>
  <si>
    <t>str3_08_02_05_060</t>
  </si>
  <si>
    <t>str3_08_04_05_060</t>
  </si>
  <si>
    <t>str3_08_05_05_060</t>
  </si>
  <si>
    <t>str3_08_10_05_060</t>
  </si>
  <si>
    <t>str3_10_02_05_060</t>
  </si>
  <si>
    <t>str3_10_04_05_060</t>
  </si>
  <si>
    <t>str3_10_05_05_060</t>
  </si>
  <si>
    <t>str3_10_10_05_060</t>
  </si>
  <si>
    <t>str3_08_02_05_200</t>
  </si>
  <si>
    <t>str3_08_04_05_200</t>
  </si>
  <si>
    <t>str3_08_05_05_200</t>
  </si>
  <si>
    <t>str3_08_10_05_200</t>
  </si>
  <si>
    <t>str3_10_02_05_200</t>
  </si>
  <si>
    <t>str3_10_04_05_200</t>
  </si>
  <si>
    <t>str3_10_05_05_200</t>
  </si>
  <si>
    <t>str3_10_10_05_200</t>
  </si>
  <si>
    <t>str3_08_02_05_000</t>
  </si>
  <si>
    <t>str3_08_04_05_000</t>
  </si>
  <si>
    <t>str3_08_05_05_000</t>
  </si>
  <si>
    <t>str3_08_10_05_000</t>
  </si>
  <si>
    <t>str3_10_02_05_000</t>
  </si>
  <si>
    <t>str3_10_04_05_000</t>
  </si>
  <si>
    <t>str3_10_05_05_000</t>
  </si>
  <si>
    <t>str3_10_10_05_000</t>
  </si>
  <si>
    <t>str3_08_02_05_040</t>
  </si>
  <si>
    <t>str4_08_05_05_040</t>
  </si>
  <si>
    <t>str4_08_10_05_040</t>
  </si>
  <si>
    <t>str4_10_02_05_040</t>
  </si>
  <si>
    <t>str4_10_04_05_040</t>
  </si>
  <si>
    <t>str4_10_05_05_040</t>
  </si>
  <si>
    <t>str4_10_10_05_040</t>
  </si>
  <si>
    <t>str4_08_02_05_060</t>
  </si>
  <si>
    <t>str4_08_04_05_060</t>
  </si>
  <si>
    <t>str4_08_05_05_060</t>
  </si>
  <si>
    <t>str4_08_10_05_060</t>
  </si>
  <si>
    <t>str4_10_02_05_060</t>
  </si>
  <si>
    <t>str4_10_04_05_060</t>
  </si>
  <si>
    <t>str4_10_05_05_060</t>
  </si>
  <si>
    <t>str4_10_10_05_060</t>
  </si>
  <si>
    <t>str4_08_02_05_200</t>
  </si>
  <si>
    <t>str4_08_04_05_200</t>
  </si>
  <si>
    <t>str4_08_05_05_200</t>
  </si>
  <si>
    <t>str4_08_10_05_200</t>
  </si>
  <si>
    <t>str4_10_02_05_200</t>
  </si>
  <si>
    <t>str4_10_04_05_200</t>
  </si>
  <si>
    <t>str4_10_05_05_200</t>
  </si>
  <si>
    <t>str4_10_10_05_200</t>
  </si>
  <si>
    <t>str4_08_02_05_000</t>
  </si>
  <si>
    <t>str4_08_04_05_000</t>
  </si>
  <si>
    <t>str4_08_05_05_000</t>
  </si>
  <si>
    <t>str4_08_10_05_000</t>
  </si>
  <si>
    <t>str4_10_02_05_000</t>
  </si>
  <si>
    <t>str4_10_04_05_000</t>
  </si>
  <si>
    <t>str4_10_05_05_000</t>
  </si>
  <si>
    <t>str4_10_10_05_000</t>
  </si>
  <si>
    <t>str4_08_02_05_040</t>
  </si>
  <si>
    <t>str4_08_04_05_040</t>
  </si>
  <si>
    <t>str5_08_10_05_040</t>
  </si>
  <si>
    <t>str5_10_02_05_040</t>
  </si>
  <si>
    <t>str5_10_04_05_040</t>
  </si>
  <si>
    <t>str5_10_05_05_040</t>
  </si>
  <si>
    <t>str5_10_10_05_040</t>
  </si>
  <si>
    <t>str5_08_02_05_060</t>
  </si>
  <si>
    <t>str5_08_04_05_060</t>
  </si>
  <si>
    <t>str5_08_05_05_060</t>
  </si>
  <si>
    <t>str5_08_10_05_060</t>
  </si>
  <si>
    <t>str5_10_02_05_060</t>
  </si>
  <si>
    <t>str5_10_04_05_060</t>
  </si>
  <si>
    <t>str5_10_05_05_060</t>
  </si>
  <si>
    <t>str5_10_10_05_060</t>
  </si>
  <si>
    <t>str5_08_02_05_200</t>
  </si>
  <si>
    <t>str5_08_04_05_200</t>
  </si>
  <si>
    <t>str5_08_05_05_200</t>
  </si>
  <si>
    <t>str5_08_10_05_200</t>
  </si>
  <si>
    <t>str5_10_02_05_200</t>
  </si>
  <si>
    <t>str5_10_04_05_200</t>
  </si>
  <si>
    <t>str5_10_05_05_200</t>
  </si>
  <si>
    <t>str5_10_10_05_200</t>
  </si>
  <si>
    <t>str5_08_02_05_000</t>
  </si>
  <si>
    <t>str5_08_04_05_000</t>
  </si>
  <si>
    <t>str5_08_05_05_000</t>
  </si>
  <si>
    <t>str5_08_10_05_000</t>
  </si>
  <si>
    <t>str5_10_02_05_000</t>
  </si>
  <si>
    <t>str5_10_04_05_000</t>
  </si>
  <si>
    <t>str5_10_05_05_000</t>
  </si>
  <si>
    <t>str5_10_10_05_000</t>
  </si>
  <si>
    <t>str5_08_02_05_040</t>
  </si>
  <si>
    <t>str5_08_04_05_040</t>
  </si>
  <si>
    <t>str5_08_05_05_040</t>
  </si>
  <si>
    <t>str6_10_02_05_040</t>
  </si>
  <si>
    <t>str6_10_04_05_040</t>
  </si>
  <si>
    <t>str6_10_05_05_040</t>
  </si>
  <si>
    <t>str6_10_10_05_040</t>
  </si>
  <si>
    <t>str6_08_02_05_060</t>
  </si>
  <si>
    <t>str6_08_04_05_060</t>
  </si>
  <si>
    <t>str6_08_05_05_060</t>
  </si>
  <si>
    <t>str6_08_10_05_060</t>
  </si>
  <si>
    <t>str6_10_02_05_060</t>
  </si>
  <si>
    <t>str6_10_04_05_060</t>
  </si>
  <si>
    <t>str6_10_05_05_060</t>
  </si>
  <si>
    <t>str6_10_10_05_060</t>
  </si>
  <si>
    <t>str6_08_02_05_200</t>
  </si>
  <si>
    <t>str6_08_04_05_200</t>
  </si>
  <si>
    <t>str6_08_05_05_200</t>
  </si>
  <si>
    <t>str6_08_10_05_200</t>
  </si>
  <si>
    <t>str6_10_02_05_200</t>
  </si>
  <si>
    <t>str6_10_04_05_200</t>
  </si>
  <si>
    <t>str6_10_05_05_200</t>
  </si>
  <si>
    <t>str6_10_10_05_200</t>
  </si>
  <si>
    <t>str6_08_02_05_000</t>
  </si>
  <si>
    <t>str6_08_04_05_000</t>
  </si>
  <si>
    <t>str6_08_05_05_000</t>
  </si>
  <si>
    <t>str6_08_10_05_000</t>
  </si>
  <si>
    <t>str6_10_02_05_000</t>
  </si>
  <si>
    <t>str6_10_04_05_000</t>
  </si>
  <si>
    <t>str6_10_05_05_000</t>
  </si>
  <si>
    <t>str6_10_10_05_000</t>
  </si>
  <si>
    <t>str6_08_02_05_040</t>
  </si>
  <si>
    <t>str6_08_04_05_040</t>
  </si>
  <si>
    <t>str6_08_05_05_040</t>
  </si>
  <si>
    <t>str6_08_10_05_040</t>
  </si>
  <si>
    <t>str7_10_04_05_040</t>
  </si>
  <si>
    <t>str7_10_05_05_040</t>
  </si>
  <si>
    <t>str7_10_10_05_040</t>
  </si>
  <si>
    <t>str7_08_02_05_060</t>
  </si>
  <si>
    <t>str7_08_04_05_060</t>
  </si>
  <si>
    <t>str7_08_05_05_060</t>
  </si>
  <si>
    <t>str7_08_10_05_060</t>
  </si>
  <si>
    <t>str7_10_02_05_060</t>
  </si>
  <si>
    <t>str7_10_04_05_060</t>
  </si>
  <si>
    <t>str7_10_05_05_060</t>
  </si>
  <si>
    <t>str7_10_10_05_060</t>
  </si>
  <si>
    <t>str7_08_02_05_200</t>
  </si>
  <si>
    <t>str7_08_04_05_200</t>
  </si>
  <si>
    <t>str7_08_05_05_200</t>
  </si>
  <si>
    <t>str7_08_10_05_200</t>
  </si>
  <si>
    <t>str7_10_02_05_200</t>
  </si>
  <si>
    <t>str7_10_04_05_200</t>
  </si>
  <si>
    <t>str7_10_05_05_200</t>
  </si>
  <si>
    <t>str7_10_10_05_200</t>
  </si>
  <si>
    <t>str7_08_02_05_000</t>
  </si>
  <si>
    <t>str7_08_04_05_000</t>
  </si>
  <si>
    <t>str7_08_05_05_000</t>
  </si>
  <si>
    <t>str7_08_10_05_000</t>
  </si>
  <si>
    <t>str7_10_02_05_000</t>
  </si>
  <si>
    <t>str7_10_04_05_000</t>
  </si>
  <si>
    <t>str7_10_05_05_000</t>
  </si>
  <si>
    <t>str7_10_10_05_000</t>
  </si>
  <si>
    <t>str7_08_02_05_040</t>
  </si>
  <si>
    <t>str7_08_04_05_040</t>
  </si>
  <si>
    <t>str7_08_05_05_040</t>
  </si>
  <si>
    <t>str7_08_10_05_040</t>
  </si>
  <si>
    <t>str7_10_02_05_040</t>
  </si>
  <si>
    <t>str8_10_05_05_040</t>
  </si>
  <si>
    <t>str8_10_10_05_040</t>
  </si>
  <si>
    <t>str8_08_02_05_060</t>
  </si>
  <si>
    <t>str8_08_04_05_060</t>
  </si>
  <si>
    <t>str8_08_05_05_060</t>
  </si>
  <si>
    <t>str8_08_10_05_060</t>
  </si>
  <si>
    <t>str8_10_02_05_060</t>
  </si>
  <si>
    <t>str8_10_04_05_060</t>
  </si>
  <si>
    <t>str8_10_05_05_060</t>
  </si>
  <si>
    <t>str8_10_10_05_060</t>
  </si>
  <si>
    <t>str8_08_02_05_200</t>
  </si>
  <si>
    <t>str8_08_04_05_200</t>
  </si>
  <si>
    <t>str8_08_05_05_200</t>
  </si>
  <si>
    <t>str8_08_10_05_200</t>
  </si>
  <si>
    <t>str8_10_02_05_200</t>
  </si>
  <si>
    <t>str8_10_04_05_200</t>
  </si>
  <si>
    <t>str8_10_05_05_200</t>
  </si>
  <si>
    <t>str8_10_10_05_200</t>
  </si>
  <si>
    <t>str8_08_02_05_000</t>
  </si>
  <si>
    <t>str8_08_04_05_000</t>
  </si>
  <si>
    <t>str8_08_05_05_000</t>
  </si>
  <si>
    <t>str8_08_10_05_000</t>
  </si>
  <si>
    <t>str8_10_02_05_000</t>
  </si>
  <si>
    <t>str8_10_04_05_000</t>
  </si>
  <si>
    <t>str8_10_05_05_000</t>
  </si>
  <si>
    <t>str8_10_10_05_000</t>
  </si>
  <si>
    <t>model_code</t>
  </si>
  <si>
    <t>cumu_time</t>
  </si>
  <si>
    <t>cumu_dist</t>
  </si>
  <si>
    <t>solution_file</t>
  </si>
  <si>
    <t>map_file</t>
  </si>
  <si>
    <t>idl1_10_10_05_000</t>
  </si>
  <si>
    <t>idl7_08_02_05_040</t>
  </si>
  <si>
    <t>idl7_08_04_05_040</t>
  </si>
  <si>
    <t>idl7_08_05_05_040</t>
  </si>
  <si>
    <t>idl7_08_10_05_040</t>
  </si>
  <si>
    <t>str8_08_02_05_040</t>
  </si>
  <si>
    <t>str8_08_04_05_040</t>
  </si>
  <si>
    <t>str8_08_05_05_040</t>
  </si>
  <si>
    <t>str8_08_10_05_040</t>
  </si>
  <si>
    <t>str8_10_02_05_040</t>
  </si>
  <si>
    <t>str8_10_04_05_040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</si>
</sst>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1" xfId="0" applyBorder="1"/>
    <xf numFmtId="49" fontId="0" fillId="0" borderId="0" xfId="0" applyNumberFormat="1" applyAlignment="1">
      <alignment horizontal="left"/>
    </xf>
    <xf numFmtId="49" fontId="0" fillId="0" borderId="5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3" xfId="0" applyNumberFormat="1" applyBorder="1"/>
    <xf numFmtId="49" fontId="0" fillId="0" borderId="3" xfId="0" applyNumberFormat="1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selection activeCell="B12" sqref="B12"/>
    </sheetView>
  </sheetViews>
  <sheetFormatPr defaultRowHeight="15" x14ac:dyDescent="0.25"/>
  <cols>
    <col min="1" max="1" width="8.5703125" style="1" customWidth="1"/>
    <col min="2" max="4" width="15.5703125" customWidth="1"/>
    <col min="5" max="19" width="12.5703125" customWidth="1"/>
  </cols>
  <sheetData>
    <row r="1" spans="1:19" x14ac:dyDescent="0.25">
      <c r="A1" s="2" t="s">
        <v>109</v>
      </c>
      <c r="B1" s="3" t="s">
        <v>0</v>
      </c>
      <c r="C1" s="3" t="s">
        <v>1</v>
      </c>
      <c r="D1" s="3" t="s">
        <v>2</v>
      </c>
      <c r="E1" s="10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</row>
    <row r="2" spans="1:19" x14ac:dyDescent="0.25">
      <c r="A2" s="5" t="s">
        <v>110</v>
      </c>
      <c r="B2" t="s">
        <v>16</v>
      </c>
      <c r="C2" t="s">
        <v>3</v>
      </c>
      <c r="D2" t="s">
        <v>4</v>
      </c>
      <c r="E2" s="24">
        <v>13</v>
      </c>
      <c r="K2" s="7"/>
      <c r="S2" s="7"/>
    </row>
    <row r="3" spans="1:19" x14ac:dyDescent="0.25">
      <c r="A3" s="5" t="s">
        <v>111</v>
      </c>
      <c r="B3" t="s">
        <v>16</v>
      </c>
      <c r="C3" t="s">
        <v>3</v>
      </c>
      <c r="D3" t="s">
        <v>5</v>
      </c>
      <c r="E3" s="24">
        <v>13</v>
      </c>
      <c r="K3" s="7"/>
      <c r="S3" s="7"/>
    </row>
    <row r="4" spans="1:19" x14ac:dyDescent="0.25">
      <c r="A4" s="5" t="s">
        <v>112</v>
      </c>
      <c r="B4" t="s">
        <v>16</v>
      </c>
      <c r="C4" t="s">
        <v>3</v>
      </c>
      <c r="D4" t="s">
        <v>6</v>
      </c>
      <c r="E4" s="24">
        <v>13</v>
      </c>
      <c r="K4" s="7"/>
      <c r="S4" s="7"/>
    </row>
    <row r="5" spans="1:19" x14ac:dyDescent="0.25">
      <c r="A5" s="5" t="s">
        <v>113</v>
      </c>
      <c r="B5" t="s">
        <v>16</v>
      </c>
      <c r="C5" t="s">
        <v>3</v>
      </c>
      <c r="D5" t="s">
        <v>7</v>
      </c>
      <c r="E5" s="24">
        <v>13</v>
      </c>
      <c r="K5" s="7"/>
      <c r="S5" s="7"/>
    </row>
    <row r="6" spans="1:19" x14ac:dyDescent="0.25">
      <c r="A6" s="5" t="s">
        <v>114</v>
      </c>
      <c r="B6" t="s">
        <v>16</v>
      </c>
      <c r="C6" t="s">
        <v>3</v>
      </c>
      <c r="D6" t="s">
        <v>33</v>
      </c>
      <c r="E6" s="24">
        <v>13</v>
      </c>
      <c r="K6" s="7"/>
      <c r="S6" s="7"/>
    </row>
    <row r="7" spans="1:19" x14ac:dyDescent="0.25">
      <c r="A7" s="5" t="s">
        <v>115</v>
      </c>
      <c r="B7" t="s">
        <v>16</v>
      </c>
      <c r="C7" t="s">
        <v>8</v>
      </c>
      <c r="D7" t="s">
        <v>4</v>
      </c>
      <c r="E7" s="24">
        <v>11</v>
      </c>
      <c r="K7" s="7"/>
      <c r="S7" s="7"/>
    </row>
    <row r="8" spans="1:19" x14ac:dyDescent="0.25">
      <c r="A8" s="5" t="s">
        <v>116</v>
      </c>
      <c r="B8" t="s">
        <v>16</v>
      </c>
      <c r="C8" t="s">
        <v>8</v>
      </c>
      <c r="D8" t="s">
        <v>5</v>
      </c>
      <c r="E8" s="24">
        <v>11</v>
      </c>
      <c r="K8" s="7"/>
      <c r="S8" s="7"/>
    </row>
    <row r="9" spans="1:19" x14ac:dyDescent="0.25">
      <c r="A9" s="5" t="s">
        <v>117</v>
      </c>
      <c r="B9" t="s">
        <v>16</v>
      </c>
      <c r="C9" t="s">
        <v>8</v>
      </c>
      <c r="D9" t="s">
        <v>6</v>
      </c>
      <c r="E9" s="24">
        <v>11</v>
      </c>
      <c r="K9" s="7"/>
      <c r="S9" s="7"/>
    </row>
    <row r="10" spans="1:19" x14ac:dyDescent="0.25">
      <c r="A10" s="5" t="s">
        <v>118</v>
      </c>
      <c r="B10" t="s">
        <v>16</v>
      </c>
      <c r="C10" t="s">
        <v>8</v>
      </c>
      <c r="D10" t="s">
        <v>7</v>
      </c>
      <c r="E10" s="24">
        <v>11</v>
      </c>
      <c r="K10" s="7"/>
      <c r="S10" s="7"/>
    </row>
    <row r="11" spans="1:19" x14ac:dyDescent="0.25">
      <c r="A11" s="5" t="s">
        <v>119</v>
      </c>
      <c r="B11" t="s">
        <v>16</v>
      </c>
      <c r="C11" t="s">
        <v>8</v>
      </c>
      <c r="D11" t="s">
        <v>33</v>
      </c>
      <c r="E11" s="24">
        <v>11</v>
      </c>
      <c r="K11" s="7"/>
      <c r="S11" s="7"/>
    </row>
    <row r="12" spans="1:19" x14ac:dyDescent="0.25">
      <c r="A12" s="5" t="s">
        <v>120</v>
      </c>
      <c r="B12" t="s">
        <v>16</v>
      </c>
      <c r="C12" t="s">
        <v>9</v>
      </c>
      <c r="D12" t="s">
        <v>4</v>
      </c>
      <c r="E12" s="24" t="s">
        <v>34</v>
      </c>
      <c r="K12" s="7"/>
      <c r="S12" s="7"/>
    </row>
    <row r="13" spans="1:19" x14ac:dyDescent="0.25">
      <c r="A13" s="5" t="s">
        <v>121</v>
      </c>
      <c r="B13" t="s">
        <v>16</v>
      </c>
      <c r="C13" t="s">
        <v>9</v>
      </c>
      <c r="D13" t="s">
        <v>5</v>
      </c>
      <c r="E13" s="24" t="s">
        <v>34</v>
      </c>
      <c r="K13" s="7"/>
      <c r="S13" s="7"/>
    </row>
    <row r="14" spans="1:19" x14ac:dyDescent="0.25">
      <c r="A14" s="5" t="s">
        <v>122</v>
      </c>
      <c r="B14" t="s">
        <v>16</v>
      </c>
      <c r="C14" t="s">
        <v>9</v>
      </c>
      <c r="D14" t="s">
        <v>6</v>
      </c>
      <c r="E14" s="24" t="s">
        <v>34</v>
      </c>
      <c r="K14" s="7"/>
      <c r="S14" s="7"/>
    </row>
    <row r="15" spans="1:19" x14ac:dyDescent="0.25">
      <c r="A15" s="5" t="s">
        <v>123</v>
      </c>
      <c r="B15" t="s">
        <v>16</v>
      </c>
      <c r="C15" t="s">
        <v>9</v>
      </c>
      <c r="D15" t="s">
        <v>7</v>
      </c>
      <c r="E15" s="24" t="s">
        <v>34</v>
      </c>
      <c r="K15" s="7"/>
      <c r="S15" s="7"/>
    </row>
    <row r="16" spans="1:19" x14ac:dyDescent="0.25">
      <c r="A16" s="5" t="s">
        <v>124</v>
      </c>
      <c r="B16" t="s">
        <v>16</v>
      </c>
      <c r="C16" t="s">
        <v>9</v>
      </c>
      <c r="D16" t="s">
        <v>33</v>
      </c>
      <c r="E16" s="24" t="s">
        <v>34</v>
      </c>
      <c r="K16" s="7"/>
      <c r="S16" s="7"/>
    </row>
    <row r="17" spans="1:19" x14ac:dyDescent="0.25">
      <c r="A17" s="5" t="s">
        <v>125</v>
      </c>
      <c r="B17" t="s">
        <v>16</v>
      </c>
      <c r="C17" t="s">
        <v>10</v>
      </c>
      <c r="D17" t="s">
        <v>4</v>
      </c>
      <c r="E17" s="24">
        <v>12</v>
      </c>
      <c r="K17" s="7"/>
      <c r="S17" s="7"/>
    </row>
    <row r="18" spans="1:19" x14ac:dyDescent="0.25">
      <c r="A18" s="5" t="s">
        <v>126</v>
      </c>
      <c r="B18" t="s">
        <v>16</v>
      </c>
      <c r="C18" t="s">
        <v>10</v>
      </c>
      <c r="D18" t="s">
        <v>5</v>
      </c>
      <c r="E18" s="24">
        <v>12</v>
      </c>
      <c r="K18" s="7"/>
      <c r="S18" s="7"/>
    </row>
    <row r="19" spans="1:19" x14ac:dyDescent="0.25">
      <c r="A19" s="5" t="s">
        <v>127</v>
      </c>
      <c r="B19" t="s">
        <v>16</v>
      </c>
      <c r="C19" t="s">
        <v>10</v>
      </c>
      <c r="D19" t="s">
        <v>6</v>
      </c>
      <c r="E19" s="24">
        <v>12</v>
      </c>
      <c r="K19" s="7"/>
      <c r="S19" s="7"/>
    </row>
    <row r="20" spans="1:19" x14ac:dyDescent="0.25">
      <c r="A20" s="5" t="s">
        <v>128</v>
      </c>
      <c r="B20" t="s">
        <v>16</v>
      </c>
      <c r="C20" t="s">
        <v>10</v>
      </c>
      <c r="D20" t="s">
        <v>7</v>
      </c>
      <c r="E20" s="24">
        <v>12</v>
      </c>
      <c r="K20" s="7"/>
      <c r="S20" s="7"/>
    </row>
    <row r="21" spans="1:19" x14ac:dyDescent="0.25">
      <c r="A21" s="5" t="s">
        <v>129</v>
      </c>
      <c r="B21" t="s">
        <v>16</v>
      </c>
      <c r="C21" t="s">
        <v>10</v>
      </c>
      <c r="D21" t="s">
        <v>33</v>
      </c>
      <c r="E21" s="24">
        <v>12</v>
      </c>
      <c r="K21" s="7"/>
      <c r="S21" s="7"/>
    </row>
    <row r="22" spans="1:19" x14ac:dyDescent="0.25">
      <c r="A22" s="5" t="s">
        <v>130</v>
      </c>
      <c r="B22" t="s">
        <v>16</v>
      </c>
      <c r="C22" t="s">
        <v>11</v>
      </c>
      <c r="D22" t="s">
        <v>4</v>
      </c>
      <c r="E22" s="24">
        <v>12</v>
      </c>
      <c r="K22" s="7"/>
      <c r="S22" s="7"/>
    </row>
    <row r="23" spans="1:19" x14ac:dyDescent="0.25">
      <c r="A23" s="5" t="s">
        <v>131</v>
      </c>
      <c r="B23" t="s">
        <v>16</v>
      </c>
      <c r="C23" t="s">
        <v>11</v>
      </c>
      <c r="D23" t="s">
        <v>5</v>
      </c>
      <c r="E23" s="24">
        <v>12</v>
      </c>
      <c r="K23" s="7"/>
      <c r="S23" s="7"/>
    </row>
    <row r="24" spans="1:19" x14ac:dyDescent="0.25">
      <c r="A24" s="5" t="s">
        <v>132</v>
      </c>
      <c r="B24" t="s">
        <v>16</v>
      </c>
      <c r="C24" t="s">
        <v>11</v>
      </c>
      <c r="D24" t="s">
        <v>6</v>
      </c>
      <c r="E24" s="24">
        <v>12</v>
      </c>
      <c r="K24" s="7"/>
      <c r="S24" s="7"/>
    </row>
    <row r="25" spans="1:19" x14ac:dyDescent="0.25">
      <c r="A25" s="5" t="s">
        <v>133</v>
      </c>
      <c r="B25" t="s">
        <v>16</v>
      </c>
      <c r="C25" t="s">
        <v>11</v>
      </c>
      <c r="D25" t="s">
        <v>7</v>
      </c>
      <c r="E25" s="24">
        <v>12</v>
      </c>
      <c r="K25" s="7"/>
      <c r="S25" s="7"/>
    </row>
    <row r="26" spans="1:19" x14ac:dyDescent="0.25">
      <c r="A26" s="5" t="s">
        <v>134</v>
      </c>
      <c r="B26" t="s">
        <v>16</v>
      </c>
      <c r="C26" t="s">
        <v>11</v>
      </c>
      <c r="D26" t="s">
        <v>33</v>
      </c>
      <c r="E26" s="24">
        <v>12</v>
      </c>
      <c r="K26" s="7"/>
      <c r="S26" s="7"/>
    </row>
    <row r="27" spans="1:19" x14ac:dyDescent="0.25">
      <c r="A27" s="5" t="s">
        <v>135</v>
      </c>
      <c r="B27" t="s">
        <v>16</v>
      </c>
      <c r="C27" t="s">
        <v>12</v>
      </c>
      <c r="D27" t="s">
        <v>4</v>
      </c>
      <c r="E27" s="24">
        <v>14</v>
      </c>
      <c r="K27" s="7"/>
      <c r="S27" s="7"/>
    </row>
    <row r="28" spans="1:19" x14ac:dyDescent="0.25">
      <c r="A28" s="5" t="s">
        <v>136</v>
      </c>
      <c r="B28" t="s">
        <v>16</v>
      </c>
      <c r="C28" t="s">
        <v>12</v>
      </c>
      <c r="D28" t="s">
        <v>5</v>
      </c>
      <c r="E28" s="24">
        <v>14</v>
      </c>
      <c r="K28" s="7"/>
      <c r="S28" s="7"/>
    </row>
    <row r="29" spans="1:19" x14ac:dyDescent="0.25">
      <c r="A29" s="5" t="s">
        <v>137</v>
      </c>
      <c r="B29" t="s">
        <v>16</v>
      </c>
      <c r="C29" t="s">
        <v>12</v>
      </c>
      <c r="D29" t="s">
        <v>6</v>
      </c>
      <c r="E29" s="24">
        <v>14</v>
      </c>
      <c r="K29" s="7"/>
      <c r="S29" s="7"/>
    </row>
    <row r="30" spans="1:19" x14ac:dyDescent="0.25">
      <c r="A30" s="5" t="s">
        <v>138</v>
      </c>
      <c r="B30" t="s">
        <v>16</v>
      </c>
      <c r="C30" t="s">
        <v>12</v>
      </c>
      <c r="D30" t="s">
        <v>7</v>
      </c>
      <c r="E30" s="24">
        <v>14</v>
      </c>
      <c r="K30" s="7"/>
      <c r="S30" s="7"/>
    </row>
    <row r="31" spans="1:19" x14ac:dyDescent="0.25">
      <c r="A31" s="5" t="s">
        <v>139</v>
      </c>
      <c r="B31" t="s">
        <v>16</v>
      </c>
      <c r="C31" t="s">
        <v>12</v>
      </c>
      <c r="D31" t="s">
        <v>33</v>
      </c>
      <c r="E31" s="24">
        <v>14</v>
      </c>
      <c r="K31" s="7"/>
      <c r="S31" s="7"/>
    </row>
    <row r="32" spans="1:19" x14ac:dyDescent="0.25">
      <c r="A32" s="5" t="s">
        <v>140</v>
      </c>
      <c r="B32" t="s">
        <v>16</v>
      </c>
      <c r="C32" t="s">
        <v>13</v>
      </c>
      <c r="D32" t="s">
        <v>4</v>
      </c>
      <c r="E32" s="24" t="s">
        <v>141</v>
      </c>
      <c r="K32" s="7"/>
      <c r="S32" s="7"/>
    </row>
    <row r="33" spans="1:19" x14ac:dyDescent="0.25">
      <c r="A33" s="5" t="s">
        <v>142</v>
      </c>
      <c r="B33" t="s">
        <v>16</v>
      </c>
      <c r="C33" t="s">
        <v>13</v>
      </c>
      <c r="D33" t="s">
        <v>5</v>
      </c>
      <c r="E33" s="24" t="s">
        <v>141</v>
      </c>
      <c r="K33" s="7"/>
      <c r="S33" s="7"/>
    </row>
    <row r="34" spans="1:19" x14ac:dyDescent="0.25">
      <c r="A34" s="5" t="s">
        <v>143</v>
      </c>
      <c r="B34" t="s">
        <v>16</v>
      </c>
      <c r="C34" t="s">
        <v>13</v>
      </c>
      <c r="D34" t="s">
        <v>6</v>
      </c>
      <c r="E34" s="24" t="s">
        <v>141</v>
      </c>
      <c r="K34" s="7"/>
      <c r="S34" s="7"/>
    </row>
    <row r="35" spans="1:19" x14ac:dyDescent="0.25">
      <c r="A35" s="5" t="s">
        <v>144</v>
      </c>
      <c r="B35" t="s">
        <v>16</v>
      </c>
      <c r="C35" t="s">
        <v>13</v>
      </c>
      <c r="D35" t="s">
        <v>7</v>
      </c>
      <c r="E35" s="24" t="s">
        <v>141</v>
      </c>
      <c r="K35" s="7"/>
      <c r="S35" s="7"/>
    </row>
    <row r="36" spans="1:19" x14ac:dyDescent="0.25">
      <c r="A36" s="5" t="s">
        <v>145</v>
      </c>
      <c r="B36" t="s">
        <v>16</v>
      </c>
      <c r="C36" t="s">
        <v>13</v>
      </c>
      <c r="D36" t="s">
        <v>33</v>
      </c>
      <c r="E36" s="24" t="s">
        <v>141</v>
      </c>
      <c r="K36" s="7"/>
      <c r="S36" s="7"/>
    </row>
    <row r="37" spans="1:19" x14ac:dyDescent="0.25">
      <c r="A37" s="5" t="s">
        <v>146</v>
      </c>
      <c r="B37" t="s">
        <v>16</v>
      </c>
      <c r="C37" t="s">
        <v>14</v>
      </c>
      <c r="D37" t="s">
        <v>4</v>
      </c>
      <c r="E37" s="24" t="s">
        <v>141</v>
      </c>
      <c r="K37" s="7"/>
      <c r="S37" s="7"/>
    </row>
    <row r="38" spans="1:19" x14ac:dyDescent="0.25">
      <c r="A38" s="5" t="s">
        <v>147</v>
      </c>
      <c r="B38" t="s">
        <v>16</v>
      </c>
      <c r="C38" t="s">
        <v>14</v>
      </c>
      <c r="D38" t="s">
        <v>5</v>
      </c>
      <c r="E38" s="24" t="s">
        <v>141</v>
      </c>
      <c r="K38" s="7"/>
      <c r="S38" s="7"/>
    </row>
    <row r="39" spans="1:19" x14ac:dyDescent="0.25">
      <c r="A39" s="5" t="s">
        <v>148</v>
      </c>
      <c r="B39" t="s">
        <v>16</v>
      </c>
      <c r="C39" t="s">
        <v>14</v>
      </c>
      <c r="D39" t="s">
        <v>6</v>
      </c>
      <c r="E39" s="24" t="s">
        <v>141</v>
      </c>
      <c r="K39" s="7"/>
      <c r="S39" s="7"/>
    </row>
    <row r="40" spans="1:19" x14ac:dyDescent="0.25">
      <c r="A40" s="5" t="s">
        <v>149</v>
      </c>
      <c r="B40" t="s">
        <v>16</v>
      </c>
      <c r="C40" t="s">
        <v>14</v>
      </c>
      <c r="D40" t="s">
        <v>7</v>
      </c>
      <c r="E40" s="24" t="s">
        <v>141</v>
      </c>
      <c r="K40" s="7"/>
      <c r="S40" s="7"/>
    </row>
    <row r="41" spans="1:19" x14ac:dyDescent="0.25">
      <c r="A41" s="5" t="s">
        <v>150</v>
      </c>
      <c r="B41" t="s">
        <v>16</v>
      </c>
      <c r="C41" t="s">
        <v>14</v>
      </c>
      <c r="D41" t="s">
        <v>33</v>
      </c>
      <c r="E41" s="24" t="s">
        <v>141</v>
      </c>
      <c r="K41" s="7"/>
      <c r="S41" s="7"/>
    </row>
    <row r="42" spans="1:19" x14ac:dyDescent="0.25">
      <c r="A42" s="5" t="s">
        <v>151</v>
      </c>
      <c r="B42" t="s">
        <v>16</v>
      </c>
      <c r="C42" t="s">
        <v>15</v>
      </c>
      <c r="D42" t="s">
        <v>4</v>
      </c>
      <c r="E42" s="24" t="s">
        <v>141</v>
      </c>
      <c r="K42" s="7"/>
      <c r="S42" s="7"/>
    </row>
    <row r="43" spans="1:19" x14ac:dyDescent="0.25">
      <c r="A43" s="5" t="s">
        <v>152</v>
      </c>
      <c r="B43" t="s">
        <v>16</v>
      </c>
      <c r="C43" t="s">
        <v>15</v>
      </c>
      <c r="D43" t="s">
        <v>5</v>
      </c>
      <c r="E43" s="24" t="s">
        <v>141</v>
      </c>
      <c r="K43" s="7"/>
      <c r="S43" s="7"/>
    </row>
    <row r="44" spans="1:19" x14ac:dyDescent="0.25">
      <c r="A44" s="5" t="s">
        <v>153</v>
      </c>
      <c r="B44" t="s">
        <v>16</v>
      </c>
      <c r="C44" t="s">
        <v>15</v>
      </c>
      <c r="D44" t="s">
        <v>6</v>
      </c>
      <c r="E44" s="24" t="s">
        <v>141</v>
      </c>
      <c r="K44" s="7"/>
      <c r="S44" s="7"/>
    </row>
    <row r="45" spans="1:19" x14ac:dyDescent="0.25">
      <c r="A45" s="5" t="s">
        <v>154</v>
      </c>
      <c r="B45" t="s">
        <v>16</v>
      </c>
      <c r="C45" t="s">
        <v>15</v>
      </c>
      <c r="D45" t="s">
        <v>7</v>
      </c>
      <c r="E45" s="24" t="s">
        <v>141</v>
      </c>
      <c r="K45" s="7"/>
      <c r="S45" s="7"/>
    </row>
    <row r="46" spans="1:19" x14ac:dyDescent="0.25">
      <c r="A46" s="5" t="s">
        <v>155</v>
      </c>
      <c r="B46" t="s">
        <v>16</v>
      </c>
      <c r="C46" t="s">
        <v>15</v>
      </c>
      <c r="D46" t="s">
        <v>33</v>
      </c>
      <c r="E46" s="24" t="s">
        <v>141</v>
      </c>
      <c r="K46" s="7"/>
      <c r="S46" s="7"/>
    </row>
    <row r="47" spans="1:19" x14ac:dyDescent="0.25">
      <c r="A47" s="5" t="s">
        <v>156</v>
      </c>
      <c r="B47" t="s">
        <v>16</v>
      </c>
      <c r="C47" t="s">
        <v>33</v>
      </c>
      <c r="D47" t="s">
        <v>4</v>
      </c>
      <c r="E47" s="24">
        <v>13</v>
      </c>
      <c r="K47" s="7"/>
      <c r="S47" s="7"/>
    </row>
    <row r="48" spans="1:19" x14ac:dyDescent="0.25">
      <c r="A48" s="5" t="s">
        <v>157</v>
      </c>
      <c r="B48" t="s">
        <v>16</v>
      </c>
      <c r="C48" t="s">
        <v>33</v>
      </c>
      <c r="D48" t="s">
        <v>5</v>
      </c>
      <c r="E48" s="24">
        <v>13</v>
      </c>
      <c r="K48" s="7"/>
      <c r="S48" s="7"/>
    </row>
    <row r="49" spans="1:19" x14ac:dyDescent="0.25">
      <c r="A49" s="5" t="s">
        <v>158</v>
      </c>
      <c r="B49" t="s">
        <v>16</v>
      </c>
      <c r="C49" t="s">
        <v>33</v>
      </c>
      <c r="D49" t="s">
        <v>6</v>
      </c>
      <c r="E49" s="24">
        <v>13</v>
      </c>
      <c r="K49" s="7"/>
      <c r="S49" s="7"/>
    </row>
    <row r="50" spans="1:19" x14ac:dyDescent="0.25">
      <c r="A50" s="5" t="s">
        <v>159</v>
      </c>
      <c r="B50" t="s">
        <v>16</v>
      </c>
      <c r="C50" t="s">
        <v>33</v>
      </c>
      <c r="D50" t="s">
        <v>7</v>
      </c>
      <c r="E50" s="24">
        <v>13</v>
      </c>
      <c r="K50" s="7"/>
      <c r="S50" s="7"/>
    </row>
    <row r="51" spans="1:19" x14ac:dyDescent="0.25">
      <c r="A51" s="5" t="s">
        <v>160</v>
      </c>
      <c r="B51" t="s">
        <v>16</v>
      </c>
      <c r="C51" t="s">
        <v>33</v>
      </c>
      <c r="D51" t="s">
        <v>33</v>
      </c>
      <c r="E51" s="25">
        <v>13</v>
      </c>
      <c r="F51" s="9"/>
      <c r="G51" s="9"/>
      <c r="H51" s="9"/>
      <c r="I51" s="9"/>
      <c r="J51" s="9"/>
      <c r="K51" s="26"/>
      <c r="L51" s="9"/>
      <c r="M51" s="9"/>
      <c r="N51" s="9"/>
      <c r="O51" s="9"/>
      <c r="P51" s="9"/>
      <c r="Q51" s="9"/>
      <c r="R51" s="9"/>
      <c r="S51" s="26"/>
    </row>
    <row r="52" spans="1:19" x14ac:dyDescent="0.25">
      <c r="A52" s="5">
        <v>100101</v>
      </c>
      <c r="B52" t="s">
        <v>17</v>
      </c>
      <c r="C52" t="s">
        <v>3</v>
      </c>
      <c r="D52" t="s">
        <v>4</v>
      </c>
      <c r="E52" s="10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25">
      <c r="A53" s="5">
        <v>100102</v>
      </c>
      <c r="B53" t="s">
        <v>17</v>
      </c>
      <c r="C53" t="s">
        <v>3</v>
      </c>
      <c r="D53" t="s">
        <v>5</v>
      </c>
      <c r="E53" s="24"/>
      <c r="K53" s="7"/>
      <c r="S53" s="7"/>
    </row>
    <row r="54" spans="1:19" x14ac:dyDescent="0.25">
      <c r="A54" s="5">
        <v>100103</v>
      </c>
      <c r="B54" t="s">
        <v>17</v>
      </c>
      <c r="C54" t="s">
        <v>3</v>
      </c>
      <c r="D54" t="s">
        <v>6</v>
      </c>
      <c r="E54" s="24"/>
      <c r="K54" s="7"/>
      <c r="S54" s="7"/>
    </row>
    <row r="55" spans="1:19" x14ac:dyDescent="0.25">
      <c r="A55" s="5">
        <v>100104</v>
      </c>
      <c r="B55" t="s">
        <v>17</v>
      </c>
      <c r="C55" t="s">
        <v>3</v>
      </c>
      <c r="D55" t="s">
        <v>7</v>
      </c>
      <c r="E55" s="24"/>
      <c r="K55" s="7"/>
      <c r="S55" s="7"/>
    </row>
    <row r="56" spans="1:19" x14ac:dyDescent="0.25">
      <c r="A56" s="5">
        <v>100105</v>
      </c>
      <c r="B56" t="s">
        <v>17</v>
      </c>
      <c r="C56" t="s">
        <v>3</v>
      </c>
      <c r="D56" t="s">
        <v>33</v>
      </c>
      <c r="E56" s="24"/>
      <c r="K56" s="7"/>
      <c r="S56" s="7"/>
    </row>
    <row r="57" spans="1:19" x14ac:dyDescent="0.25">
      <c r="A57" s="5">
        <v>100201</v>
      </c>
      <c r="B57" t="s">
        <v>17</v>
      </c>
      <c r="C57" t="s">
        <v>8</v>
      </c>
      <c r="D57" t="s">
        <v>4</v>
      </c>
      <c r="E57" s="24"/>
      <c r="K57" s="7"/>
      <c r="S57" s="7"/>
    </row>
    <row r="58" spans="1:19" x14ac:dyDescent="0.25">
      <c r="A58" s="5">
        <v>100202</v>
      </c>
      <c r="B58" t="s">
        <v>17</v>
      </c>
      <c r="C58" t="s">
        <v>8</v>
      </c>
      <c r="D58" t="s">
        <v>5</v>
      </c>
      <c r="E58" s="24"/>
      <c r="K58" s="7"/>
      <c r="S58" s="7"/>
    </row>
    <row r="59" spans="1:19" x14ac:dyDescent="0.25">
      <c r="A59" s="5">
        <v>100203</v>
      </c>
      <c r="B59" t="s">
        <v>17</v>
      </c>
      <c r="C59" t="s">
        <v>8</v>
      </c>
      <c r="D59" t="s">
        <v>6</v>
      </c>
      <c r="E59" s="24"/>
      <c r="K59" s="7"/>
      <c r="S59" s="7"/>
    </row>
    <row r="60" spans="1:19" x14ac:dyDescent="0.25">
      <c r="A60" s="5">
        <v>100204</v>
      </c>
      <c r="B60" t="s">
        <v>17</v>
      </c>
      <c r="C60" t="s">
        <v>8</v>
      </c>
      <c r="D60" t="s">
        <v>7</v>
      </c>
      <c r="E60" s="24"/>
      <c r="K60" s="7"/>
      <c r="S60" s="7"/>
    </row>
    <row r="61" spans="1:19" x14ac:dyDescent="0.25">
      <c r="A61" s="5">
        <v>100205</v>
      </c>
      <c r="B61" t="s">
        <v>17</v>
      </c>
      <c r="C61" t="s">
        <v>8</v>
      </c>
      <c r="D61" t="s">
        <v>33</v>
      </c>
      <c r="E61" s="24"/>
      <c r="K61" s="7"/>
      <c r="S61" s="7"/>
    </row>
    <row r="62" spans="1:19" x14ac:dyDescent="0.25">
      <c r="A62" s="5">
        <v>100301</v>
      </c>
      <c r="B62" t="s">
        <v>17</v>
      </c>
      <c r="C62" t="s">
        <v>9</v>
      </c>
      <c r="D62" t="s">
        <v>4</v>
      </c>
      <c r="E62" s="24"/>
      <c r="K62" s="7"/>
      <c r="S62" s="7"/>
    </row>
    <row r="63" spans="1:19" x14ac:dyDescent="0.25">
      <c r="A63" s="5">
        <v>100302</v>
      </c>
      <c r="B63" t="s">
        <v>17</v>
      </c>
      <c r="C63" t="s">
        <v>9</v>
      </c>
      <c r="D63" t="s">
        <v>5</v>
      </c>
      <c r="E63" s="24"/>
      <c r="K63" s="7"/>
      <c r="S63" s="7"/>
    </row>
    <row r="64" spans="1:19" x14ac:dyDescent="0.25">
      <c r="A64" s="5">
        <v>100303</v>
      </c>
      <c r="B64" t="s">
        <v>17</v>
      </c>
      <c r="C64" t="s">
        <v>9</v>
      </c>
      <c r="D64" t="s">
        <v>6</v>
      </c>
      <c r="E64" s="24"/>
      <c r="K64" s="7"/>
      <c r="S64" s="7"/>
    </row>
    <row r="65" spans="1:19" x14ac:dyDescent="0.25">
      <c r="A65" s="5">
        <v>100304</v>
      </c>
      <c r="B65" t="s">
        <v>17</v>
      </c>
      <c r="C65" t="s">
        <v>9</v>
      </c>
      <c r="D65" t="s">
        <v>7</v>
      </c>
      <c r="E65" s="24"/>
      <c r="K65" s="7"/>
      <c r="S65" s="7"/>
    </row>
    <row r="66" spans="1:19" x14ac:dyDescent="0.25">
      <c r="A66" s="5">
        <v>100305</v>
      </c>
      <c r="B66" t="s">
        <v>17</v>
      </c>
      <c r="C66" t="s">
        <v>9</v>
      </c>
      <c r="D66" t="s">
        <v>33</v>
      </c>
      <c r="E66" s="24"/>
      <c r="K66" s="7"/>
      <c r="S66" s="7"/>
    </row>
    <row r="67" spans="1:19" x14ac:dyDescent="0.25">
      <c r="A67" s="5">
        <v>100401</v>
      </c>
      <c r="B67" t="s">
        <v>17</v>
      </c>
      <c r="C67" t="s">
        <v>10</v>
      </c>
      <c r="D67" t="s">
        <v>4</v>
      </c>
      <c r="E67" s="24"/>
      <c r="K67" s="7"/>
      <c r="S67" s="7"/>
    </row>
    <row r="68" spans="1:19" x14ac:dyDescent="0.25">
      <c r="A68" s="5">
        <v>100402</v>
      </c>
      <c r="B68" t="s">
        <v>17</v>
      </c>
      <c r="C68" t="s">
        <v>10</v>
      </c>
      <c r="D68" t="s">
        <v>5</v>
      </c>
      <c r="E68" s="24"/>
      <c r="K68" s="7"/>
      <c r="S68" s="7"/>
    </row>
    <row r="69" spans="1:19" x14ac:dyDescent="0.25">
      <c r="A69" s="5">
        <v>100403</v>
      </c>
      <c r="B69" t="s">
        <v>17</v>
      </c>
      <c r="C69" t="s">
        <v>10</v>
      </c>
      <c r="D69" t="s">
        <v>6</v>
      </c>
      <c r="E69" s="24"/>
      <c r="K69" s="7"/>
      <c r="S69" s="7"/>
    </row>
    <row r="70" spans="1:19" x14ac:dyDescent="0.25">
      <c r="A70" s="5">
        <v>100404</v>
      </c>
      <c r="B70" t="s">
        <v>17</v>
      </c>
      <c r="C70" t="s">
        <v>10</v>
      </c>
      <c r="D70" t="s">
        <v>7</v>
      </c>
      <c r="E70" s="24"/>
      <c r="K70" s="7"/>
      <c r="S70" s="7"/>
    </row>
    <row r="71" spans="1:19" x14ac:dyDescent="0.25">
      <c r="A71" s="5">
        <v>100405</v>
      </c>
      <c r="B71" t="s">
        <v>17</v>
      </c>
      <c r="C71" t="s">
        <v>10</v>
      </c>
      <c r="D71" t="s">
        <v>33</v>
      </c>
      <c r="E71" s="24"/>
      <c r="K71" s="7"/>
      <c r="S71" s="7"/>
    </row>
    <row r="72" spans="1:19" x14ac:dyDescent="0.25">
      <c r="A72" s="5">
        <v>100501</v>
      </c>
      <c r="B72" t="s">
        <v>17</v>
      </c>
      <c r="C72" t="s">
        <v>11</v>
      </c>
      <c r="D72" t="s">
        <v>4</v>
      </c>
      <c r="E72" s="24"/>
      <c r="K72" s="7"/>
      <c r="S72" s="7"/>
    </row>
    <row r="73" spans="1:19" x14ac:dyDescent="0.25">
      <c r="A73" s="5">
        <v>100502</v>
      </c>
      <c r="B73" t="s">
        <v>17</v>
      </c>
      <c r="C73" t="s">
        <v>11</v>
      </c>
      <c r="D73" t="s">
        <v>5</v>
      </c>
      <c r="E73" s="24"/>
      <c r="K73" s="7"/>
      <c r="S73" s="7"/>
    </row>
    <row r="74" spans="1:19" x14ac:dyDescent="0.25">
      <c r="A74" s="5">
        <v>100503</v>
      </c>
      <c r="B74" t="s">
        <v>17</v>
      </c>
      <c r="C74" t="s">
        <v>11</v>
      </c>
      <c r="D74" t="s">
        <v>6</v>
      </c>
      <c r="E74" s="24"/>
      <c r="K74" s="7"/>
      <c r="S74" s="7"/>
    </row>
    <row r="75" spans="1:19" x14ac:dyDescent="0.25">
      <c r="A75" s="5">
        <v>100504</v>
      </c>
      <c r="B75" t="s">
        <v>17</v>
      </c>
      <c r="C75" t="s">
        <v>11</v>
      </c>
      <c r="D75" t="s">
        <v>7</v>
      </c>
      <c r="E75" s="24"/>
      <c r="K75" s="7"/>
      <c r="S75" s="7"/>
    </row>
    <row r="76" spans="1:19" x14ac:dyDescent="0.25">
      <c r="A76" s="5">
        <v>100505</v>
      </c>
      <c r="B76" t="s">
        <v>17</v>
      </c>
      <c r="C76" t="s">
        <v>11</v>
      </c>
      <c r="D76" t="s">
        <v>33</v>
      </c>
      <c r="E76" s="24"/>
      <c r="K76" s="7"/>
      <c r="S76" s="7"/>
    </row>
    <row r="77" spans="1:19" x14ac:dyDescent="0.25">
      <c r="A77" s="5">
        <v>100601</v>
      </c>
      <c r="B77" t="s">
        <v>17</v>
      </c>
      <c r="C77" t="s">
        <v>12</v>
      </c>
      <c r="D77" t="s">
        <v>4</v>
      </c>
      <c r="E77" s="24"/>
      <c r="K77" s="7"/>
      <c r="S77" s="7"/>
    </row>
    <row r="78" spans="1:19" x14ac:dyDescent="0.25">
      <c r="A78" s="5">
        <v>100602</v>
      </c>
      <c r="B78" t="s">
        <v>17</v>
      </c>
      <c r="C78" t="s">
        <v>12</v>
      </c>
      <c r="D78" t="s">
        <v>5</v>
      </c>
      <c r="E78" s="24"/>
      <c r="K78" s="7"/>
      <c r="S78" s="7"/>
    </row>
    <row r="79" spans="1:19" x14ac:dyDescent="0.25">
      <c r="A79" s="5">
        <v>100603</v>
      </c>
      <c r="B79" t="s">
        <v>17</v>
      </c>
      <c r="C79" t="s">
        <v>12</v>
      </c>
      <c r="D79" t="s">
        <v>6</v>
      </c>
      <c r="E79" s="24"/>
      <c r="K79" s="7"/>
      <c r="S79" s="7"/>
    </row>
    <row r="80" spans="1:19" x14ac:dyDescent="0.25">
      <c r="A80" s="5">
        <v>100604</v>
      </c>
      <c r="B80" t="s">
        <v>17</v>
      </c>
      <c r="C80" t="s">
        <v>12</v>
      </c>
      <c r="D80" t="s">
        <v>7</v>
      </c>
      <c r="E80" s="24"/>
      <c r="K80" s="7"/>
      <c r="S80" s="7"/>
    </row>
    <row r="81" spans="1:19" x14ac:dyDescent="0.25">
      <c r="A81" s="5">
        <v>100605</v>
      </c>
      <c r="B81" t="s">
        <v>17</v>
      </c>
      <c r="C81" t="s">
        <v>12</v>
      </c>
      <c r="D81" t="s">
        <v>33</v>
      </c>
      <c r="E81" s="24"/>
      <c r="K81" s="7"/>
      <c r="S81" s="7"/>
    </row>
    <row r="82" spans="1:19" x14ac:dyDescent="0.25">
      <c r="A82" s="5">
        <v>100701</v>
      </c>
      <c r="B82" t="s">
        <v>17</v>
      </c>
      <c r="C82" t="s">
        <v>13</v>
      </c>
      <c r="D82" t="s">
        <v>4</v>
      </c>
      <c r="E82" s="24"/>
      <c r="K82" s="7"/>
      <c r="S82" s="7"/>
    </row>
    <row r="83" spans="1:19" x14ac:dyDescent="0.25">
      <c r="A83" s="5">
        <v>100702</v>
      </c>
      <c r="B83" t="s">
        <v>17</v>
      </c>
      <c r="C83" t="s">
        <v>13</v>
      </c>
      <c r="D83" t="s">
        <v>5</v>
      </c>
      <c r="E83" s="24"/>
      <c r="K83" s="7"/>
      <c r="S83" s="7"/>
    </row>
    <row r="84" spans="1:19" x14ac:dyDescent="0.25">
      <c r="A84" s="5">
        <v>100703</v>
      </c>
      <c r="B84" t="s">
        <v>17</v>
      </c>
      <c r="C84" t="s">
        <v>13</v>
      </c>
      <c r="D84" t="s">
        <v>6</v>
      </c>
      <c r="E84" s="24"/>
      <c r="K84" s="7"/>
      <c r="S84" s="7"/>
    </row>
    <row r="85" spans="1:19" x14ac:dyDescent="0.25">
      <c r="A85" s="5">
        <v>100704</v>
      </c>
      <c r="B85" t="s">
        <v>17</v>
      </c>
      <c r="C85" t="s">
        <v>13</v>
      </c>
      <c r="D85" t="s">
        <v>7</v>
      </c>
      <c r="E85" s="24"/>
      <c r="K85" s="7"/>
      <c r="S85" s="7"/>
    </row>
    <row r="86" spans="1:19" x14ac:dyDescent="0.25">
      <c r="A86" s="5">
        <v>100705</v>
      </c>
      <c r="B86" t="s">
        <v>17</v>
      </c>
      <c r="C86" t="s">
        <v>13</v>
      </c>
      <c r="D86" t="s">
        <v>33</v>
      </c>
      <c r="E86" s="24"/>
      <c r="K86" s="7"/>
      <c r="S86" s="7"/>
    </row>
    <row r="87" spans="1:19" x14ac:dyDescent="0.25">
      <c r="A87" s="5" t="s">
        <v>161</v>
      </c>
      <c r="B87" t="s">
        <v>17</v>
      </c>
      <c r="C87" t="s">
        <v>14</v>
      </c>
      <c r="D87" t="s">
        <v>4</v>
      </c>
      <c r="E87" s="24"/>
      <c r="K87" s="7"/>
      <c r="S87" s="7"/>
    </row>
    <row r="88" spans="1:19" x14ac:dyDescent="0.25">
      <c r="A88" s="5" t="s">
        <v>162</v>
      </c>
      <c r="B88" t="s">
        <v>17</v>
      </c>
      <c r="C88" t="s">
        <v>14</v>
      </c>
      <c r="D88" t="s">
        <v>5</v>
      </c>
      <c r="E88" s="24"/>
      <c r="K88" s="7"/>
      <c r="S88" s="7"/>
    </row>
    <row r="89" spans="1:19" x14ac:dyDescent="0.25">
      <c r="A89" s="5" t="s">
        <v>163</v>
      </c>
      <c r="B89" t="s">
        <v>17</v>
      </c>
      <c r="C89" t="s">
        <v>14</v>
      </c>
      <c r="D89" t="s">
        <v>6</v>
      </c>
      <c r="E89" s="24"/>
      <c r="K89" s="7"/>
      <c r="S89" s="7"/>
    </row>
    <row r="90" spans="1:19" x14ac:dyDescent="0.25">
      <c r="A90" s="5" t="s">
        <v>164</v>
      </c>
      <c r="B90" t="s">
        <v>17</v>
      </c>
      <c r="C90" t="s">
        <v>14</v>
      </c>
      <c r="D90" t="s">
        <v>7</v>
      </c>
      <c r="E90" s="24"/>
      <c r="K90" s="7"/>
      <c r="S90" s="7"/>
    </row>
    <row r="91" spans="1:19" x14ac:dyDescent="0.25">
      <c r="A91" s="5" t="s">
        <v>165</v>
      </c>
      <c r="B91" t="s">
        <v>17</v>
      </c>
      <c r="C91" t="s">
        <v>14</v>
      </c>
      <c r="D91" t="s">
        <v>33</v>
      </c>
      <c r="E91" s="24"/>
      <c r="K91" s="7"/>
      <c r="S91" s="7"/>
    </row>
    <row r="92" spans="1:19" x14ac:dyDescent="0.25">
      <c r="A92" s="5">
        <v>100901</v>
      </c>
      <c r="B92" t="s">
        <v>17</v>
      </c>
      <c r="C92" t="s">
        <v>15</v>
      </c>
      <c r="D92" t="s">
        <v>4</v>
      </c>
      <c r="E92" s="24"/>
      <c r="K92" s="7"/>
      <c r="S92" s="7"/>
    </row>
    <row r="93" spans="1:19" x14ac:dyDescent="0.25">
      <c r="A93" s="5">
        <v>100902</v>
      </c>
      <c r="B93" t="s">
        <v>17</v>
      </c>
      <c r="C93" t="s">
        <v>15</v>
      </c>
      <c r="D93" t="s">
        <v>5</v>
      </c>
      <c r="E93" s="24"/>
      <c r="K93" s="7"/>
      <c r="S93" s="7"/>
    </row>
    <row r="94" spans="1:19" x14ac:dyDescent="0.25">
      <c r="A94" s="5">
        <v>100903</v>
      </c>
      <c r="B94" t="s">
        <v>17</v>
      </c>
      <c r="C94" t="s">
        <v>15</v>
      </c>
      <c r="D94" t="s">
        <v>6</v>
      </c>
      <c r="E94" s="24"/>
      <c r="K94" s="7"/>
      <c r="S94" s="7"/>
    </row>
    <row r="95" spans="1:19" x14ac:dyDescent="0.25">
      <c r="A95" s="5">
        <v>100904</v>
      </c>
      <c r="B95" t="s">
        <v>17</v>
      </c>
      <c r="C95" t="s">
        <v>15</v>
      </c>
      <c r="D95" t="s">
        <v>7</v>
      </c>
      <c r="E95" s="24"/>
      <c r="K95" s="7"/>
      <c r="S95" s="7"/>
    </row>
    <row r="96" spans="1:19" x14ac:dyDescent="0.25">
      <c r="A96" s="5">
        <v>100905</v>
      </c>
      <c r="B96" t="s">
        <v>17</v>
      </c>
      <c r="C96" t="s">
        <v>15</v>
      </c>
      <c r="D96" t="s">
        <v>33</v>
      </c>
      <c r="E96" s="24"/>
      <c r="K96" s="7"/>
      <c r="S96" s="7"/>
    </row>
    <row r="97" spans="1:19" x14ac:dyDescent="0.25">
      <c r="A97" s="5" t="s">
        <v>166</v>
      </c>
      <c r="B97" t="s">
        <v>17</v>
      </c>
      <c r="C97" t="s">
        <v>33</v>
      </c>
      <c r="D97" t="s">
        <v>4</v>
      </c>
      <c r="E97" s="24"/>
      <c r="K97" s="7"/>
      <c r="S97" s="7"/>
    </row>
    <row r="98" spans="1:19" x14ac:dyDescent="0.25">
      <c r="A98" s="5" t="s">
        <v>167</v>
      </c>
      <c r="B98" t="s">
        <v>17</v>
      </c>
      <c r="C98" t="s">
        <v>33</v>
      </c>
      <c r="D98" t="s">
        <v>5</v>
      </c>
      <c r="E98" s="24"/>
      <c r="K98" s="7"/>
      <c r="S98" s="7"/>
    </row>
    <row r="99" spans="1:19" x14ac:dyDescent="0.25">
      <c r="A99" s="5" t="s">
        <v>168</v>
      </c>
      <c r="B99" t="s">
        <v>17</v>
      </c>
      <c r="C99" t="s">
        <v>33</v>
      </c>
      <c r="D99" t="s">
        <v>6</v>
      </c>
      <c r="E99" s="24"/>
      <c r="K99" s="7"/>
      <c r="S99" s="7"/>
    </row>
    <row r="100" spans="1:19" x14ac:dyDescent="0.25">
      <c r="A100" s="5" t="s">
        <v>169</v>
      </c>
      <c r="B100" t="s">
        <v>17</v>
      </c>
      <c r="C100" t="s">
        <v>33</v>
      </c>
      <c r="D100" t="s">
        <v>7</v>
      </c>
      <c r="E100" s="24"/>
      <c r="K100" s="7"/>
      <c r="S100" s="7"/>
    </row>
    <row r="101" spans="1:19" x14ac:dyDescent="0.25">
      <c r="A101" s="8" t="s">
        <v>170</v>
      </c>
      <c r="B101" s="9" t="s">
        <v>17</v>
      </c>
      <c r="C101" s="9" t="s">
        <v>33</v>
      </c>
      <c r="D101" s="9" t="s">
        <v>33</v>
      </c>
      <c r="E101" s="25"/>
      <c r="F101" s="9"/>
      <c r="G101" s="9"/>
      <c r="H101" s="9"/>
      <c r="I101" s="9"/>
      <c r="J101" s="9"/>
      <c r="K101" s="26"/>
      <c r="L101" s="9"/>
      <c r="M101" s="9"/>
      <c r="N101" s="9"/>
      <c r="O101" s="9"/>
      <c r="P101" s="9"/>
      <c r="Q101" s="9"/>
      <c r="R101" s="9"/>
      <c r="S101" s="2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6" sqref="F16"/>
    </sheetView>
  </sheetViews>
  <sheetFormatPr defaultRowHeight="15" x14ac:dyDescent="0.25"/>
  <cols>
    <col min="1" max="1" width="8.5703125" style="1" customWidth="1"/>
    <col min="2" max="5" width="15.5703125" customWidth="1"/>
    <col min="6" max="20" width="10.5703125" customWidth="1"/>
  </cols>
  <sheetData>
    <row r="1" spans="1:21" x14ac:dyDescent="0.25">
      <c r="A1" s="2" t="s">
        <v>109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  <c r="U1" t="s">
        <v>36</v>
      </c>
    </row>
    <row r="2" spans="1:21" x14ac:dyDescent="0.25">
      <c r="A2" s="5" t="s">
        <v>119</v>
      </c>
      <c r="B2" t="s">
        <v>16</v>
      </c>
      <c r="C2" t="s">
        <v>8</v>
      </c>
      <c r="D2" t="s">
        <v>33</v>
      </c>
      <c r="E2" s="7">
        <v>40</v>
      </c>
      <c r="F2" s="24" t="s">
        <v>141</v>
      </c>
      <c r="G2">
        <v>8</v>
      </c>
      <c r="H2" t="s">
        <v>141</v>
      </c>
      <c r="I2" t="s">
        <v>141</v>
      </c>
      <c r="J2" t="s">
        <v>141</v>
      </c>
      <c r="K2" t="s">
        <v>141</v>
      </c>
      <c r="L2" s="7" t="s">
        <v>141</v>
      </c>
      <c r="M2">
        <v>6</v>
      </c>
      <c r="N2" t="s">
        <v>141</v>
      </c>
      <c r="O2">
        <v>5</v>
      </c>
      <c r="P2" t="s">
        <v>141</v>
      </c>
      <c r="Q2">
        <v>5</v>
      </c>
      <c r="R2" t="s">
        <v>141</v>
      </c>
      <c r="S2" t="s">
        <v>141</v>
      </c>
      <c r="T2" s="7" t="s">
        <v>141</v>
      </c>
      <c r="U2" s="7" t="s">
        <v>141</v>
      </c>
    </row>
    <row r="3" spans="1:21" x14ac:dyDescent="0.25">
      <c r="A3" s="5" t="s">
        <v>129</v>
      </c>
      <c r="B3" t="s">
        <v>16</v>
      </c>
      <c r="C3" t="s">
        <v>10</v>
      </c>
      <c r="D3" t="s">
        <v>33</v>
      </c>
      <c r="E3" s="7">
        <v>40</v>
      </c>
      <c r="F3" s="24" t="s">
        <v>141</v>
      </c>
      <c r="G3">
        <v>7</v>
      </c>
      <c r="H3" t="s">
        <v>141</v>
      </c>
      <c r="I3">
        <v>5</v>
      </c>
      <c r="J3" t="s">
        <v>141</v>
      </c>
      <c r="K3" t="s">
        <v>141</v>
      </c>
      <c r="L3" s="7" t="s">
        <v>141</v>
      </c>
      <c r="M3">
        <v>6</v>
      </c>
      <c r="N3">
        <v>9</v>
      </c>
      <c r="O3">
        <v>5</v>
      </c>
      <c r="P3" t="s">
        <v>141</v>
      </c>
      <c r="Q3">
        <v>5</v>
      </c>
      <c r="R3" t="s">
        <v>141</v>
      </c>
      <c r="S3" t="s">
        <v>141</v>
      </c>
      <c r="T3" s="7" t="s">
        <v>141</v>
      </c>
      <c r="U3" s="7" t="s">
        <v>141</v>
      </c>
    </row>
    <row r="4" spans="1:21" x14ac:dyDescent="0.25">
      <c r="A4" s="5" t="s">
        <v>134</v>
      </c>
      <c r="B4" t="s">
        <v>16</v>
      </c>
      <c r="C4" t="s">
        <v>11</v>
      </c>
      <c r="D4" t="s">
        <v>33</v>
      </c>
      <c r="E4" s="7">
        <v>40</v>
      </c>
      <c r="F4" s="24" t="s">
        <v>141</v>
      </c>
      <c r="G4">
        <v>9</v>
      </c>
      <c r="H4" t="s">
        <v>141</v>
      </c>
      <c r="I4">
        <v>6</v>
      </c>
      <c r="J4" t="s">
        <v>141</v>
      </c>
      <c r="K4" t="s">
        <v>141</v>
      </c>
      <c r="L4" s="7" t="s">
        <v>141</v>
      </c>
      <c r="M4">
        <v>6</v>
      </c>
      <c r="N4">
        <v>9</v>
      </c>
      <c r="O4">
        <v>5</v>
      </c>
      <c r="P4" t="s">
        <v>141</v>
      </c>
      <c r="Q4">
        <v>5</v>
      </c>
      <c r="R4" t="s">
        <v>141</v>
      </c>
      <c r="S4" t="s">
        <v>141</v>
      </c>
      <c r="T4" s="7" t="s">
        <v>141</v>
      </c>
      <c r="U4" s="7" t="s">
        <v>141</v>
      </c>
    </row>
    <row r="5" spans="1:21" x14ac:dyDescent="0.25">
      <c r="A5" s="5" t="s">
        <v>160</v>
      </c>
      <c r="B5" t="s">
        <v>16</v>
      </c>
      <c r="C5" t="s">
        <v>33</v>
      </c>
      <c r="D5" t="s">
        <v>33</v>
      </c>
      <c r="E5" s="26">
        <v>40</v>
      </c>
      <c r="F5" s="25" t="s">
        <v>141</v>
      </c>
      <c r="G5" s="9">
        <v>9</v>
      </c>
      <c r="H5" s="9" t="s">
        <v>141</v>
      </c>
      <c r="I5" s="9">
        <v>6</v>
      </c>
      <c r="J5" s="9" t="s">
        <v>141</v>
      </c>
      <c r="K5" s="9" t="s">
        <v>141</v>
      </c>
      <c r="L5" s="26" t="s">
        <v>141</v>
      </c>
      <c r="M5" s="9">
        <v>6</v>
      </c>
      <c r="N5" s="9">
        <v>9</v>
      </c>
      <c r="O5" s="9">
        <v>5</v>
      </c>
      <c r="P5" s="9" t="s">
        <v>141</v>
      </c>
      <c r="Q5" s="9">
        <v>5</v>
      </c>
      <c r="R5" s="9" t="s">
        <v>141</v>
      </c>
      <c r="S5" s="9" t="s">
        <v>141</v>
      </c>
      <c r="T5" s="9" t="s">
        <v>141</v>
      </c>
      <c r="U5" s="27" t="s">
        <v>141</v>
      </c>
    </row>
    <row r="6" spans="1:21" x14ac:dyDescent="0.25">
      <c r="A6" s="2">
        <v>100205</v>
      </c>
      <c r="B6" s="3" t="s">
        <v>17</v>
      </c>
      <c r="C6" s="3" t="s">
        <v>8</v>
      </c>
      <c r="D6" s="3" t="s">
        <v>33</v>
      </c>
      <c r="E6" s="7">
        <v>40</v>
      </c>
      <c r="F6" t="s">
        <v>141</v>
      </c>
      <c r="G6" t="s">
        <v>141</v>
      </c>
      <c r="H6" t="s">
        <v>141</v>
      </c>
      <c r="I6">
        <v>5</v>
      </c>
      <c r="J6" t="s">
        <v>141</v>
      </c>
      <c r="K6" t="s">
        <v>141</v>
      </c>
      <c r="L6" s="7" t="s">
        <v>141</v>
      </c>
      <c r="M6">
        <v>4</v>
      </c>
      <c r="N6" t="s">
        <v>141</v>
      </c>
      <c r="O6">
        <v>4</v>
      </c>
      <c r="P6" t="s">
        <v>141</v>
      </c>
      <c r="Q6">
        <v>4</v>
      </c>
      <c r="R6" t="s">
        <v>141</v>
      </c>
      <c r="S6" t="s">
        <v>141</v>
      </c>
      <c r="T6" s="7" t="s">
        <v>141</v>
      </c>
      <c r="U6" s="7" t="s">
        <v>141</v>
      </c>
    </row>
    <row r="7" spans="1:21" x14ac:dyDescent="0.25">
      <c r="A7" s="5">
        <v>100405</v>
      </c>
      <c r="B7" t="s">
        <v>17</v>
      </c>
      <c r="C7" t="s">
        <v>10</v>
      </c>
      <c r="D7" t="s">
        <v>33</v>
      </c>
      <c r="E7" s="7">
        <v>40</v>
      </c>
      <c r="F7" s="24" t="s">
        <v>141</v>
      </c>
      <c r="G7">
        <v>6</v>
      </c>
      <c r="H7" t="s">
        <v>141</v>
      </c>
      <c r="I7">
        <v>4</v>
      </c>
      <c r="J7" t="s">
        <v>141</v>
      </c>
      <c r="K7" t="s">
        <v>141</v>
      </c>
      <c r="L7" s="7" t="s">
        <v>141</v>
      </c>
      <c r="M7">
        <v>5</v>
      </c>
      <c r="N7">
        <v>9</v>
      </c>
      <c r="O7">
        <v>4</v>
      </c>
      <c r="P7" t="s">
        <v>141</v>
      </c>
      <c r="Q7">
        <v>4</v>
      </c>
      <c r="R7" t="s">
        <v>141</v>
      </c>
      <c r="S7" t="s">
        <v>141</v>
      </c>
      <c r="T7" s="7" t="s">
        <v>141</v>
      </c>
      <c r="U7" s="7" t="s">
        <v>141</v>
      </c>
    </row>
    <row r="8" spans="1:21" x14ac:dyDescent="0.25">
      <c r="A8" s="5">
        <v>100505</v>
      </c>
      <c r="B8" t="s">
        <v>17</v>
      </c>
      <c r="C8" t="s">
        <v>11</v>
      </c>
      <c r="D8" t="s">
        <v>33</v>
      </c>
      <c r="E8" s="7">
        <v>40</v>
      </c>
      <c r="F8" s="24" t="s">
        <v>141</v>
      </c>
      <c r="G8">
        <v>8</v>
      </c>
      <c r="H8" t="s">
        <v>141</v>
      </c>
      <c r="I8">
        <v>6</v>
      </c>
      <c r="J8" t="s">
        <v>141</v>
      </c>
      <c r="K8" t="s">
        <v>141</v>
      </c>
      <c r="L8" s="7" t="s">
        <v>141</v>
      </c>
      <c r="M8">
        <v>5</v>
      </c>
      <c r="N8">
        <v>9</v>
      </c>
      <c r="O8">
        <v>4</v>
      </c>
      <c r="P8" t="s">
        <v>141</v>
      </c>
      <c r="Q8">
        <v>5</v>
      </c>
      <c r="R8" t="s">
        <v>141</v>
      </c>
      <c r="S8" t="s">
        <v>141</v>
      </c>
      <c r="T8" s="7" t="s">
        <v>141</v>
      </c>
      <c r="U8" s="7" t="s">
        <v>141</v>
      </c>
    </row>
    <row r="9" spans="1:21" x14ac:dyDescent="0.25">
      <c r="A9" s="8" t="s">
        <v>170</v>
      </c>
      <c r="B9" s="9" t="s">
        <v>17</v>
      </c>
      <c r="C9" s="9" t="s">
        <v>33</v>
      </c>
      <c r="D9" s="9" t="s">
        <v>33</v>
      </c>
      <c r="E9" s="26">
        <v>40</v>
      </c>
      <c r="F9" s="25" t="s">
        <v>141</v>
      </c>
      <c r="G9" s="9">
        <v>7</v>
      </c>
      <c r="H9" s="9" t="s">
        <v>141</v>
      </c>
      <c r="I9" s="9">
        <v>5</v>
      </c>
      <c r="J9" s="9" t="s">
        <v>141</v>
      </c>
      <c r="K9" s="9" t="s">
        <v>141</v>
      </c>
      <c r="L9" s="26" t="s">
        <v>141</v>
      </c>
      <c r="M9" s="9">
        <v>5</v>
      </c>
      <c r="N9" s="9">
        <v>9</v>
      </c>
      <c r="O9" s="9">
        <v>5</v>
      </c>
      <c r="P9" s="9" t="s">
        <v>141</v>
      </c>
      <c r="Q9" s="9">
        <v>4</v>
      </c>
      <c r="R9" s="9" t="s">
        <v>141</v>
      </c>
      <c r="S9" s="9" t="s">
        <v>141</v>
      </c>
      <c r="T9" s="9" t="s">
        <v>141</v>
      </c>
      <c r="U9" s="27" t="s">
        <v>141</v>
      </c>
    </row>
    <row r="10" spans="1:21" x14ac:dyDescent="0.25">
      <c r="A10" s="5" t="s">
        <v>119</v>
      </c>
      <c r="B10" t="s">
        <v>16</v>
      </c>
      <c r="C10" t="s">
        <v>8</v>
      </c>
      <c r="D10" t="s">
        <v>33</v>
      </c>
      <c r="E10" s="7">
        <v>60</v>
      </c>
      <c r="F10" s="24">
        <v>11</v>
      </c>
      <c r="G10" t="s">
        <v>141</v>
      </c>
      <c r="H10">
        <v>7</v>
      </c>
      <c r="I10">
        <v>5</v>
      </c>
      <c r="J10" t="s">
        <v>141</v>
      </c>
      <c r="K10" t="s">
        <v>141</v>
      </c>
      <c r="L10" s="7" t="s">
        <v>141</v>
      </c>
      <c r="M10">
        <v>6</v>
      </c>
      <c r="N10" t="s">
        <v>141</v>
      </c>
      <c r="O10" t="s">
        <v>141</v>
      </c>
      <c r="P10">
        <v>7</v>
      </c>
      <c r="Q10">
        <v>4</v>
      </c>
      <c r="R10" t="s">
        <v>141</v>
      </c>
      <c r="S10">
        <v>14</v>
      </c>
      <c r="T10" s="7">
        <v>12</v>
      </c>
      <c r="U10" s="28">
        <v>12</v>
      </c>
    </row>
    <row r="11" spans="1:21" x14ac:dyDescent="0.25">
      <c r="A11" s="5" t="s">
        <v>129</v>
      </c>
      <c r="B11" t="s">
        <v>16</v>
      </c>
      <c r="C11" t="s">
        <v>10</v>
      </c>
      <c r="D11" t="s">
        <v>33</v>
      </c>
      <c r="E11" s="7">
        <v>60</v>
      </c>
      <c r="F11" s="24">
        <v>12</v>
      </c>
      <c r="G11">
        <v>8</v>
      </c>
      <c r="H11">
        <v>8</v>
      </c>
      <c r="I11">
        <v>6</v>
      </c>
      <c r="J11" t="s">
        <v>141</v>
      </c>
      <c r="K11">
        <v>13</v>
      </c>
      <c r="L11" s="7">
        <v>12</v>
      </c>
      <c r="M11">
        <v>6</v>
      </c>
      <c r="N11">
        <v>6</v>
      </c>
      <c r="O11">
        <v>5</v>
      </c>
      <c r="P11">
        <v>8</v>
      </c>
      <c r="Q11">
        <v>4</v>
      </c>
      <c r="R11" t="s">
        <v>141</v>
      </c>
      <c r="S11">
        <v>15</v>
      </c>
      <c r="T11" s="7">
        <v>13</v>
      </c>
      <c r="U11" s="28">
        <v>12</v>
      </c>
    </row>
    <row r="12" spans="1:21" x14ac:dyDescent="0.25">
      <c r="A12" s="5" t="s">
        <v>134</v>
      </c>
      <c r="B12" t="s">
        <v>16</v>
      </c>
      <c r="C12" t="s">
        <v>11</v>
      </c>
      <c r="D12" t="s">
        <v>33</v>
      </c>
      <c r="E12" s="7">
        <v>60</v>
      </c>
      <c r="F12" s="24">
        <v>12</v>
      </c>
      <c r="G12">
        <v>9</v>
      </c>
      <c r="H12">
        <v>8</v>
      </c>
      <c r="I12">
        <v>6</v>
      </c>
      <c r="J12" t="s">
        <v>141</v>
      </c>
      <c r="K12">
        <v>13</v>
      </c>
      <c r="L12" s="7">
        <v>12</v>
      </c>
      <c r="M12">
        <v>6</v>
      </c>
      <c r="N12">
        <v>7</v>
      </c>
      <c r="O12">
        <v>5</v>
      </c>
      <c r="P12">
        <v>8</v>
      </c>
      <c r="Q12">
        <v>5</v>
      </c>
      <c r="R12" t="s">
        <v>141</v>
      </c>
      <c r="S12">
        <v>15</v>
      </c>
      <c r="T12" s="7">
        <v>12</v>
      </c>
      <c r="U12" s="28">
        <v>12</v>
      </c>
    </row>
    <row r="13" spans="1:21" x14ac:dyDescent="0.25">
      <c r="A13" s="5" t="s">
        <v>160</v>
      </c>
      <c r="B13" t="s">
        <v>16</v>
      </c>
      <c r="C13" t="s">
        <v>33</v>
      </c>
      <c r="D13" t="s">
        <v>33</v>
      </c>
      <c r="E13" s="26">
        <v>60</v>
      </c>
      <c r="F13" s="25">
        <v>13</v>
      </c>
      <c r="G13" s="9">
        <v>8</v>
      </c>
      <c r="H13" s="9">
        <v>8</v>
      </c>
      <c r="I13" s="9">
        <v>6</v>
      </c>
      <c r="J13" s="9" t="s">
        <v>141</v>
      </c>
      <c r="K13" s="9">
        <v>13</v>
      </c>
      <c r="L13" s="26">
        <v>12</v>
      </c>
      <c r="M13" s="9">
        <v>6</v>
      </c>
      <c r="N13" s="9">
        <v>7</v>
      </c>
      <c r="O13" s="9">
        <v>5</v>
      </c>
      <c r="P13" s="9">
        <v>8</v>
      </c>
      <c r="Q13" s="9">
        <v>5</v>
      </c>
      <c r="R13" s="9" t="s">
        <v>141</v>
      </c>
      <c r="S13" s="9">
        <v>15</v>
      </c>
      <c r="T13" s="26">
        <v>12</v>
      </c>
      <c r="U13" s="27">
        <v>12</v>
      </c>
    </row>
    <row r="14" spans="1:21" x14ac:dyDescent="0.25">
      <c r="A14" s="2">
        <v>100205</v>
      </c>
      <c r="B14" s="3" t="s">
        <v>17</v>
      </c>
      <c r="C14" s="3" t="s">
        <v>8</v>
      </c>
      <c r="D14" s="3" t="s">
        <v>33</v>
      </c>
      <c r="E14" s="7">
        <v>60</v>
      </c>
      <c r="F14" s="24" t="s">
        <v>141</v>
      </c>
      <c r="G14">
        <v>6</v>
      </c>
      <c r="H14">
        <v>6</v>
      </c>
      <c r="I14">
        <v>4</v>
      </c>
      <c r="J14" t="s">
        <v>141</v>
      </c>
      <c r="K14" t="s">
        <v>141</v>
      </c>
      <c r="L14" s="7" t="s">
        <v>141</v>
      </c>
      <c r="M14">
        <v>4</v>
      </c>
      <c r="N14" t="s">
        <v>141</v>
      </c>
      <c r="O14">
        <v>4</v>
      </c>
      <c r="P14">
        <v>6</v>
      </c>
      <c r="Q14">
        <v>3</v>
      </c>
      <c r="R14" t="s">
        <v>141</v>
      </c>
      <c r="S14" t="s">
        <v>141</v>
      </c>
      <c r="T14" s="7">
        <v>12</v>
      </c>
      <c r="U14" s="28">
        <v>12</v>
      </c>
    </row>
    <row r="15" spans="1:21" x14ac:dyDescent="0.25">
      <c r="A15" s="5">
        <v>100405</v>
      </c>
      <c r="B15" t="s">
        <v>17</v>
      </c>
      <c r="C15" t="s">
        <v>10</v>
      </c>
      <c r="D15" t="s">
        <v>33</v>
      </c>
      <c r="E15" s="7">
        <v>60</v>
      </c>
      <c r="F15" s="24">
        <v>9</v>
      </c>
      <c r="G15">
        <v>6</v>
      </c>
      <c r="H15">
        <v>6</v>
      </c>
      <c r="I15">
        <v>4</v>
      </c>
      <c r="J15" t="s">
        <v>141</v>
      </c>
      <c r="K15">
        <v>12</v>
      </c>
      <c r="L15" s="7">
        <v>12</v>
      </c>
      <c r="M15">
        <v>5</v>
      </c>
      <c r="N15">
        <v>6</v>
      </c>
      <c r="O15">
        <v>3</v>
      </c>
      <c r="P15">
        <v>6</v>
      </c>
      <c r="Q15">
        <v>3</v>
      </c>
      <c r="R15" t="s">
        <v>141</v>
      </c>
      <c r="S15">
        <v>13</v>
      </c>
      <c r="T15" s="7">
        <v>13</v>
      </c>
      <c r="U15" s="28">
        <v>12</v>
      </c>
    </row>
    <row r="16" spans="1:21" x14ac:dyDescent="0.25">
      <c r="A16" s="5">
        <v>100505</v>
      </c>
      <c r="B16" t="s">
        <v>17</v>
      </c>
      <c r="C16" t="s">
        <v>11</v>
      </c>
      <c r="D16" t="s">
        <v>33</v>
      </c>
      <c r="E16" s="7">
        <v>60</v>
      </c>
      <c r="F16" s="24">
        <v>10</v>
      </c>
      <c r="G16">
        <v>7</v>
      </c>
      <c r="H16">
        <v>7</v>
      </c>
      <c r="I16">
        <v>4</v>
      </c>
      <c r="J16" t="s">
        <v>141</v>
      </c>
      <c r="K16">
        <v>12</v>
      </c>
      <c r="L16" s="7">
        <v>12</v>
      </c>
      <c r="M16">
        <v>6</v>
      </c>
      <c r="N16">
        <v>6</v>
      </c>
      <c r="O16">
        <v>4</v>
      </c>
      <c r="P16">
        <v>7</v>
      </c>
      <c r="Q16">
        <v>4</v>
      </c>
      <c r="R16" t="s">
        <v>141</v>
      </c>
      <c r="S16">
        <v>13</v>
      </c>
      <c r="T16" s="7">
        <v>12</v>
      </c>
      <c r="U16" s="28">
        <v>12</v>
      </c>
    </row>
    <row r="17" spans="1:21" x14ac:dyDescent="0.25">
      <c r="A17" s="8" t="s">
        <v>170</v>
      </c>
      <c r="B17" s="9" t="s">
        <v>17</v>
      </c>
      <c r="C17" s="9" t="s">
        <v>33</v>
      </c>
      <c r="D17" s="9" t="s">
        <v>33</v>
      </c>
      <c r="E17" s="26">
        <v>60</v>
      </c>
      <c r="F17" s="25">
        <v>10</v>
      </c>
      <c r="G17" s="9">
        <v>7</v>
      </c>
      <c r="H17" s="9">
        <v>6</v>
      </c>
      <c r="I17" s="9">
        <v>4</v>
      </c>
      <c r="J17" s="9" t="s">
        <v>141</v>
      </c>
      <c r="K17" s="9">
        <v>11</v>
      </c>
      <c r="L17" s="26">
        <v>12</v>
      </c>
      <c r="M17" s="9">
        <v>4</v>
      </c>
      <c r="N17" s="9">
        <v>6</v>
      </c>
      <c r="O17" s="9">
        <v>4</v>
      </c>
      <c r="P17" s="9">
        <v>6</v>
      </c>
      <c r="Q17" s="9">
        <v>4</v>
      </c>
      <c r="R17" s="9" t="s">
        <v>141</v>
      </c>
      <c r="S17" s="9">
        <v>13</v>
      </c>
      <c r="T17" s="26">
        <v>12</v>
      </c>
      <c r="U17" s="27">
        <v>12</v>
      </c>
    </row>
    <row r="18" spans="1:21" x14ac:dyDescent="0.25">
      <c r="A18" s="5" t="s">
        <v>119</v>
      </c>
      <c r="B18" t="s">
        <v>16</v>
      </c>
      <c r="C18" t="s">
        <v>8</v>
      </c>
      <c r="D18" t="s">
        <v>33</v>
      </c>
      <c r="E18" s="7">
        <v>200</v>
      </c>
      <c r="F18" s="24">
        <v>9</v>
      </c>
      <c r="G18" t="s">
        <v>141</v>
      </c>
      <c r="H18">
        <v>5</v>
      </c>
      <c r="I18">
        <v>5</v>
      </c>
      <c r="J18">
        <v>6</v>
      </c>
      <c r="K18">
        <v>7</v>
      </c>
      <c r="L18" s="7" t="s">
        <v>141</v>
      </c>
      <c r="M18">
        <v>6</v>
      </c>
      <c r="N18">
        <v>5</v>
      </c>
      <c r="O18" t="s">
        <v>141</v>
      </c>
      <c r="P18">
        <v>5</v>
      </c>
      <c r="Q18">
        <v>4</v>
      </c>
      <c r="R18">
        <v>7</v>
      </c>
      <c r="S18" t="s">
        <v>141</v>
      </c>
      <c r="T18" s="7">
        <v>5</v>
      </c>
      <c r="U18" s="28">
        <v>5</v>
      </c>
    </row>
    <row r="19" spans="1:21" x14ac:dyDescent="0.25">
      <c r="A19" s="5" t="s">
        <v>129</v>
      </c>
      <c r="B19" t="s">
        <v>16</v>
      </c>
      <c r="C19" t="s">
        <v>10</v>
      </c>
      <c r="D19" t="s">
        <v>33</v>
      </c>
      <c r="E19" s="7">
        <v>200</v>
      </c>
      <c r="F19" s="24">
        <v>10</v>
      </c>
      <c r="G19">
        <v>8</v>
      </c>
      <c r="H19">
        <v>7</v>
      </c>
      <c r="I19">
        <v>6</v>
      </c>
      <c r="J19">
        <v>6</v>
      </c>
      <c r="K19">
        <v>8</v>
      </c>
      <c r="L19" s="7">
        <v>5</v>
      </c>
      <c r="M19">
        <v>6</v>
      </c>
      <c r="N19">
        <v>5</v>
      </c>
      <c r="O19">
        <v>5</v>
      </c>
      <c r="P19">
        <v>7</v>
      </c>
      <c r="Q19">
        <v>4</v>
      </c>
      <c r="R19">
        <v>8</v>
      </c>
      <c r="S19">
        <v>10</v>
      </c>
      <c r="T19" s="7">
        <v>5</v>
      </c>
      <c r="U19" s="28">
        <v>6</v>
      </c>
    </row>
    <row r="20" spans="1:21" x14ac:dyDescent="0.25">
      <c r="A20" s="5" t="s">
        <v>134</v>
      </c>
      <c r="B20" t="s">
        <v>16</v>
      </c>
      <c r="C20" t="s">
        <v>11</v>
      </c>
      <c r="D20" t="s">
        <v>33</v>
      </c>
      <c r="E20" s="7">
        <v>200</v>
      </c>
      <c r="F20" s="24">
        <v>11</v>
      </c>
      <c r="G20">
        <v>9</v>
      </c>
      <c r="H20">
        <v>7</v>
      </c>
      <c r="I20">
        <v>5</v>
      </c>
      <c r="J20">
        <v>6</v>
      </c>
      <c r="K20">
        <v>8</v>
      </c>
      <c r="L20" s="7">
        <v>5</v>
      </c>
      <c r="M20">
        <v>6</v>
      </c>
      <c r="N20">
        <v>5</v>
      </c>
      <c r="O20">
        <v>5</v>
      </c>
      <c r="P20">
        <v>7</v>
      </c>
      <c r="Q20">
        <v>4</v>
      </c>
      <c r="R20">
        <v>7</v>
      </c>
      <c r="S20">
        <v>11</v>
      </c>
      <c r="T20" s="7">
        <v>6</v>
      </c>
      <c r="U20" s="28">
        <v>5</v>
      </c>
    </row>
    <row r="21" spans="1:21" x14ac:dyDescent="0.25">
      <c r="A21" s="5" t="s">
        <v>160</v>
      </c>
      <c r="B21" t="s">
        <v>16</v>
      </c>
      <c r="C21" t="s">
        <v>33</v>
      </c>
      <c r="D21" t="s">
        <v>33</v>
      </c>
      <c r="E21" s="7">
        <v>200</v>
      </c>
      <c r="F21" s="25">
        <v>11</v>
      </c>
      <c r="G21" s="9">
        <v>8</v>
      </c>
      <c r="H21" s="9">
        <v>7</v>
      </c>
      <c r="I21" s="9">
        <v>5</v>
      </c>
      <c r="J21" s="9">
        <v>6</v>
      </c>
      <c r="K21" s="9">
        <v>7</v>
      </c>
      <c r="L21" s="26">
        <v>5</v>
      </c>
      <c r="M21" s="9">
        <v>6</v>
      </c>
      <c r="N21" s="9">
        <v>5</v>
      </c>
      <c r="O21" s="9">
        <v>5</v>
      </c>
      <c r="P21" s="9">
        <v>7</v>
      </c>
      <c r="Q21" s="9">
        <v>4</v>
      </c>
      <c r="R21" s="9">
        <v>8</v>
      </c>
      <c r="S21" s="9">
        <v>10</v>
      </c>
      <c r="T21" s="26">
        <v>6</v>
      </c>
      <c r="U21" s="27">
        <v>5</v>
      </c>
    </row>
    <row r="22" spans="1:21" x14ac:dyDescent="0.25">
      <c r="A22" s="2">
        <v>100205</v>
      </c>
      <c r="B22" s="3" t="s">
        <v>17</v>
      </c>
      <c r="C22" s="3" t="s">
        <v>8</v>
      </c>
      <c r="D22" s="3" t="s">
        <v>33</v>
      </c>
      <c r="E22" s="4">
        <v>200</v>
      </c>
      <c r="F22" s="24" t="s">
        <v>141</v>
      </c>
      <c r="G22">
        <v>5</v>
      </c>
      <c r="H22">
        <v>4</v>
      </c>
      <c r="I22">
        <v>4</v>
      </c>
      <c r="J22">
        <v>4</v>
      </c>
      <c r="K22">
        <v>6</v>
      </c>
      <c r="L22" s="7">
        <v>4</v>
      </c>
      <c r="M22">
        <v>4</v>
      </c>
      <c r="N22">
        <v>3</v>
      </c>
      <c r="O22">
        <v>3</v>
      </c>
      <c r="P22">
        <v>4</v>
      </c>
      <c r="Q22">
        <v>3</v>
      </c>
      <c r="R22">
        <v>5</v>
      </c>
      <c r="S22">
        <v>7</v>
      </c>
      <c r="T22" s="7">
        <v>4</v>
      </c>
      <c r="U22" s="28">
        <v>4</v>
      </c>
    </row>
    <row r="23" spans="1:21" x14ac:dyDescent="0.25">
      <c r="A23" s="5">
        <v>100405</v>
      </c>
      <c r="B23" t="s">
        <v>17</v>
      </c>
      <c r="C23" t="s">
        <v>10</v>
      </c>
      <c r="D23" t="s">
        <v>33</v>
      </c>
      <c r="E23" s="7">
        <v>200</v>
      </c>
      <c r="F23" s="24">
        <v>7</v>
      </c>
      <c r="G23">
        <v>6</v>
      </c>
      <c r="H23">
        <v>5</v>
      </c>
      <c r="I23">
        <v>4</v>
      </c>
      <c r="J23">
        <v>5</v>
      </c>
      <c r="K23">
        <v>6</v>
      </c>
      <c r="L23" s="7">
        <v>4</v>
      </c>
      <c r="M23">
        <v>5</v>
      </c>
      <c r="N23">
        <v>4</v>
      </c>
      <c r="O23">
        <v>3</v>
      </c>
      <c r="P23">
        <v>5</v>
      </c>
      <c r="Q23">
        <v>3</v>
      </c>
      <c r="R23">
        <v>6</v>
      </c>
      <c r="S23">
        <v>8</v>
      </c>
      <c r="T23" s="7">
        <v>5</v>
      </c>
      <c r="U23" s="28">
        <v>5</v>
      </c>
    </row>
    <row r="24" spans="1:21" x14ac:dyDescent="0.25">
      <c r="A24" s="5">
        <v>100505</v>
      </c>
      <c r="B24" t="s">
        <v>17</v>
      </c>
      <c r="C24" t="s">
        <v>11</v>
      </c>
      <c r="D24" t="s">
        <v>33</v>
      </c>
      <c r="E24" s="7">
        <v>200</v>
      </c>
      <c r="F24" s="24">
        <v>7</v>
      </c>
      <c r="G24">
        <v>6</v>
      </c>
      <c r="H24">
        <v>6</v>
      </c>
      <c r="I24">
        <v>4</v>
      </c>
      <c r="J24">
        <v>5</v>
      </c>
      <c r="K24">
        <v>6</v>
      </c>
      <c r="L24" s="7">
        <v>4</v>
      </c>
      <c r="M24">
        <v>6</v>
      </c>
      <c r="N24">
        <v>4</v>
      </c>
      <c r="O24">
        <v>4</v>
      </c>
      <c r="P24">
        <v>6</v>
      </c>
      <c r="Q24">
        <v>3</v>
      </c>
      <c r="R24">
        <v>5</v>
      </c>
      <c r="S24">
        <v>8</v>
      </c>
      <c r="T24" s="7">
        <v>5</v>
      </c>
      <c r="U24" s="28">
        <v>5</v>
      </c>
    </row>
    <row r="25" spans="1:21" x14ac:dyDescent="0.25">
      <c r="A25" s="8" t="s">
        <v>170</v>
      </c>
      <c r="B25" s="9" t="s">
        <v>17</v>
      </c>
      <c r="C25" s="9" t="s">
        <v>33</v>
      </c>
      <c r="D25" s="9" t="s">
        <v>33</v>
      </c>
      <c r="E25" s="26">
        <v>200</v>
      </c>
      <c r="F25" s="25">
        <v>8</v>
      </c>
      <c r="G25" s="9">
        <v>6</v>
      </c>
      <c r="H25" s="9">
        <v>5</v>
      </c>
      <c r="I25" s="9">
        <v>4</v>
      </c>
      <c r="J25" s="9">
        <v>5</v>
      </c>
      <c r="K25" s="9">
        <v>6</v>
      </c>
      <c r="L25" s="26">
        <v>4</v>
      </c>
      <c r="M25" s="9">
        <v>4</v>
      </c>
      <c r="N25" s="9">
        <v>4</v>
      </c>
      <c r="O25" s="9">
        <v>4</v>
      </c>
      <c r="P25" s="9">
        <v>5</v>
      </c>
      <c r="Q25" s="9">
        <v>3</v>
      </c>
      <c r="R25" s="9">
        <v>5</v>
      </c>
      <c r="S25" s="9">
        <v>8</v>
      </c>
      <c r="T25" s="26">
        <v>4</v>
      </c>
      <c r="U25" s="27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E2" sqref="E2"/>
    </sheetView>
  </sheetViews>
  <sheetFormatPr defaultRowHeight="15" x14ac:dyDescent="0.25"/>
  <cols>
    <col min="1" max="1" width="8.5703125" style="1" customWidth="1"/>
    <col min="2" max="4" width="15.5703125" customWidth="1"/>
    <col min="5" max="19" width="10.5703125" customWidth="1"/>
  </cols>
  <sheetData>
    <row r="1" spans="1:19" x14ac:dyDescent="0.25">
      <c r="A1" s="2" t="s">
        <v>109</v>
      </c>
      <c r="B1" s="3" t="s">
        <v>0</v>
      </c>
      <c r="C1" s="3" t="s">
        <v>1</v>
      </c>
      <c r="D1" s="3" t="s">
        <v>2</v>
      </c>
      <c r="E1" s="10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</row>
    <row r="2" spans="1:19" x14ac:dyDescent="0.25">
      <c r="A2" s="5" t="s">
        <v>119</v>
      </c>
      <c r="B2" t="s">
        <v>16</v>
      </c>
      <c r="C2" t="s">
        <v>8</v>
      </c>
      <c r="D2" t="s">
        <v>33</v>
      </c>
      <c r="E2" s="24">
        <v>9</v>
      </c>
      <c r="F2" t="s">
        <v>141</v>
      </c>
      <c r="G2">
        <v>5</v>
      </c>
      <c r="H2">
        <v>5</v>
      </c>
      <c r="I2">
        <v>6</v>
      </c>
      <c r="J2">
        <v>7</v>
      </c>
      <c r="K2" s="7">
        <v>4</v>
      </c>
      <c r="L2">
        <v>6</v>
      </c>
      <c r="M2">
        <v>5</v>
      </c>
      <c r="N2" t="s">
        <v>141</v>
      </c>
      <c r="O2">
        <v>5</v>
      </c>
      <c r="P2">
        <v>4</v>
      </c>
      <c r="Q2">
        <v>7</v>
      </c>
      <c r="R2">
        <v>9</v>
      </c>
      <c r="S2" s="7">
        <v>5</v>
      </c>
    </row>
    <row r="3" spans="1:19" x14ac:dyDescent="0.25">
      <c r="A3" s="5" t="s">
        <v>129</v>
      </c>
      <c r="B3" t="s">
        <v>16</v>
      </c>
      <c r="C3" t="s">
        <v>10</v>
      </c>
      <c r="D3" t="s">
        <v>33</v>
      </c>
      <c r="E3" s="24">
        <v>10</v>
      </c>
      <c r="F3">
        <v>8</v>
      </c>
      <c r="G3">
        <v>7</v>
      </c>
      <c r="H3">
        <v>6</v>
      </c>
      <c r="I3">
        <v>6</v>
      </c>
      <c r="J3">
        <v>7</v>
      </c>
      <c r="K3" s="7">
        <v>5</v>
      </c>
      <c r="L3">
        <v>6</v>
      </c>
      <c r="M3">
        <v>5</v>
      </c>
      <c r="N3">
        <v>5</v>
      </c>
      <c r="O3">
        <v>7</v>
      </c>
      <c r="P3">
        <v>4</v>
      </c>
      <c r="Q3">
        <v>8</v>
      </c>
      <c r="R3">
        <v>10</v>
      </c>
      <c r="S3" s="7">
        <v>5</v>
      </c>
    </row>
    <row r="4" spans="1:19" x14ac:dyDescent="0.25">
      <c r="A4" s="5" t="s">
        <v>134</v>
      </c>
      <c r="B4" t="s">
        <v>16</v>
      </c>
      <c r="C4" t="s">
        <v>11</v>
      </c>
      <c r="D4" t="s">
        <v>33</v>
      </c>
      <c r="E4" s="24">
        <v>11</v>
      </c>
      <c r="F4">
        <v>9</v>
      </c>
      <c r="G4">
        <v>7</v>
      </c>
      <c r="H4">
        <v>5</v>
      </c>
      <c r="I4">
        <v>6</v>
      </c>
      <c r="J4">
        <v>8</v>
      </c>
      <c r="K4" s="7">
        <v>5</v>
      </c>
      <c r="L4">
        <v>6</v>
      </c>
      <c r="M4">
        <v>5</v>
      </c>
      <c r="N4">
        <v>5</v>
      </c>
      <c r="O4">
        <v>7</v>
      </c>
      <c r="P4">
        <v>4</v>
      </c>
      <c r="Q4">
        <v>7</v>
      </c>
      <c r="R4">
        <v>11</v>
      </c>
      <c r="S4" s="7">
        <v>6</v>
      </c>
    </row>
    <row r="5" spans="1:19" x14ac:dyDescent="0.25">
      <c r="A5" s="5" t="s">
        <v>160</v>
      </c>
      <c r="B5" t="s">
        <v>16</v>
      </c>
      <c r="C5" t="s">
        <v>33</v>
      </c>
      <c r="D5" t="s">
        <v>33</v>
      </c>
      <c r="E5" s="25">
        <v>11</v>
      </c>
      <c r="F5" s="9">
        <v>8</v>
      </c>
      <c r="G5" s="9">
        <v>7</v>
      </c>
      <c r="H5" s="9">
        <v>5</v>
      </c>
      <c r="I5" s="9">
        <v>6</v>
      </c>
      <c r="J5" s="9">
        <v>7</v>
      </c>
      <c r="K5" s="26">
        <v>5</v>
      </c>
      <c r="L5" s="9">
        <v>6</v>
      </c>
      <c r="M5" s="9">
        <v>5</v>
      </c>
      <c r="N5" s="9">
        <v>5</v>
      </c>
      <c r="O5" s="9">
        <v>7</v>
      </c>
      <c r="P5" s="9">
        <v>4</v>
      </c>
      <c r="Q5" s="9">
        <v>8</v>
      </c>
      <c r="R5" s="9">
        <v>10</v>
      </c>
      <c r="S5" s="26">
        <v>6</v>
      </c>
    </row>
    <row r="6" spans="1:19" x14ac:dyDescent="0.25">
      <c r="A6" s="2">
        <v>100205</v>
      </c>
      <c r="B6" s="3" t="s">
        <v>17</v>
      </c>
      <c r="C6" s="3" t="s">
        <v>8</v>
      </c>
      <c r="D6" s="3" t="s">
        <v>33</v>
      </c>
      <c r="E6" t="s">
        <v>141</v>
      </c>
      <c r="F6">
        <v>5</v>
      </c>
      <c r="G6">
        <v>4</v>
      </c>
      <c r="H6">
        <v>4</v>
      </c>
      <c r="I6">
        <v>4</v>
      </c>
      <c r="J6">
        <v>5</v>
      </c>
      <c r="K6" s="7">
        <v>4</v>
      </c>
      <c r="L6">
        <v>4</v>
      </c>
      <c r="M6">
        <v>3</v>
      </c>
      <c r="N6">
        <v>3</v>
      </c>
      <c r="O6">
        <v>4</v>
      </c>
      <c r="P6">
        <v>3</v>
      </c>
      <c r="Q6">
        <v>5</v>
      </c>
      <c r="R6">
        <v>7</v>
      </c>
      <c r="S6" s="7">
        <v>4</v>
      </c>
    </row>
    <row r="7" spans="1:19" x14ac:dyDescent="0.25">
      <c r="A7" s="5">
        <v>100405</v>
      </c>
      <c r="B7" t="s">
        <v>17</v>
      </c>
      <c r="C7" t="s">
        <v>10</v>
      </c>
      <c r="D7" t="s">
        <v>33</v>
      </c>
      <c r="E7" s="24">
        <v>7</v>
      </c>
      <c r="F7">
        <v>6</v>
      </c>
      <c r="G7">
        <v>5</v>
      </c>
      <c r="H7">
        <v>4</v>
      </c>
      <c r="I7">
        <v>5</v>
      </c>
      <c r="J7">
        <v>6</v>
      </c>
      <c r="K7" s="7">
        <v>4</v>
      </c>
      <c r="L7">
        <v>5</v>
      </c>
      <c r="M7">
        <v>4</v>
      </c>
      <c r="N7">
        <v>3</v>
      </c>
      <c r="O7">
        <v>5</v>
      </c>
      <c r="P7">
        <v>3</v>
      </c>
      <c r="Q7">
        <v>6</v>
      </c>
      <c r="R7">
        <v>8</v>
      </c>
      <c r="S7" s="7">
        <v>4</v>
      </c>
    </row>
    <row r="8" spans="1:19" x14ac:dyDescent="0.25">
      <c r="A8" s="5">
        <v>100505</v>
      </c>
      <c r="B8" t="s">
        <v>17</v>
      </c>
      <c r="C8" t="s">
        <v>11</v>
      </c>
      <c r="D8" t="s">
        <v>33</v>
      </c>
      <c r="E8" s="24">
        <v>7</v>
      </c>
      <c r="F8">
        <v>6</v>
      </c>
      <c r="G8">
        <v>6</v>
      </c>
      <c r="H8">
        <v>4</v>
      </c>
      <c r="I8">
        <v>5</v>
      </c>
      <c r="J8">
        <v>6</v>
      </c>
      <c r="K8" s="7">
        <v>4</v>
      </c>
      <c r="L8">
        <v>6</v>
      </c>
      <c r="M8">
        <v>4</v>
      </c>
      <c r="N8">
        <v>4</v>
      </c>
      <c r="O8">
        <v>6</v>
      </c>
      <c r="P8">
        <v>3</v>
      </c>
      <c r="Q8">
        <v>5</v>
      </c>
      <c r="R8">
        <v>8</v>
      </c>
      <c r="S8" s="7">
        <v>4</v>
      </c>
    </row>
    <row r="9" spans="1:19" x14ac:dyDescent="0.25">
      <c r="A9" s="8" t="s">
        <v>170</v>
      </c>
      <c r="B9" s="9" t="s">
        <v>17</v>
      </c>
      <c r="C9" s="9" t="s">
        <v>33</v>
      </c>
      <c r="D9" s="9" t="s">
        <v>33</v>
      </c>
      <c r="E9" s="25">
        <v>8</v>
      </c>
      <c r="F9" s="9">
        <v>6</v>
      </c>
      <c r="G9" s="9">
        <v>5</v>
      </c>
      <c r="H9" s="9">
        <v>4</v>
      </c>
      <c r="I9" s="9">
        <v>5</v>
      </c>
      <c r="J9" s="9">
        <v>5</v>
      </c>
      <c r="K9" s="26">
        <v>4</v>
      </c>
      <c r="L9" s="9">
        <v>4</v>
      </c>
      <c r="M9" s="9">
        <v>4</v>
      </c>
      <c r="N9" s="9">
        <v>4</v>
      </c>
      <c r="O9" s="9">
        <v>5</v>
      </c>
      <c r="P9" s="9">
        <v>3</v>
      </c>
      <c r="Q9" s="9">
        <v>5</v>
      </c>
      <c r="R9" s="9">
        <v>7</v>
      </c>
      <c r="S9" s="26">
        <v>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G46" sqref="G46:G49"/>
    </sheetView>
  </sheetViews>
  <sheetFormatPr defaultRowHeight="15" x14ac:dyDescent="0.25"/>
  <sheetData>
    <row r="1" spans="1:15" x14ac:dyDescent="0.25">
      <c r="A1" s="29" t="s">
        <v>89</v>
      </c>
      <c r="B1" s="29"/>
      <c r="C1" s="29"/>
      <c r="D1" s="29"/>
      <c r="E1" s="29"/>
      <c r="F1" s="29"/>
      <c r="G1" s="29"/>
      <c r="I1" s="29" t="s">
        <v>90</v>
      </c>
      <c r="J1" s="29"/>
      <c r="K1" s="29"/>
      <c r="L1" s="29"/>
      <c r="M1" s="29"/>
      <c r="N1" s="29"/>
      <c r="O1" s="29"/>
    </row>
    <row r="2" spans="1:15" x14ac:dyDescent="0.25">
      <c r="B2" s="29" t="s">
        <v>91</v>
      </c>
      <c r="C2" s="29"/>
      <c r="D2" s="29" t="s">
        <v>92</v>
      </c>
      <c r="E2" s="29"/>
      <c r="F2" s="29" t="s">
        <v>93</v>
      </c>
      <c r="G2" s="29"/>
      <c r="J2" s="29" t="s">
        <v>91</v>
      </c>
      <c r="K2" s="29"/>
      <c r="L2" s="29" t="s">
        <v>92</v>
      </c>
      <c r="M2" s="29"/>
      <c r="N2" s="29" t="s">
        <v>93</v>
      </c>
      <c r="O2" s="29"/>
    </row>
    <row r="3" spans="1:15" x14ac:dyDescent="0.25">
      <c r="B3" t="s">
        <v>94</v>
      </c>
      <c r="C3" t="s">
        <v>95</v>
      </c>
      <c r="D3" t="s">
        <v>94</v>
      </c>
      <c r="E3" t="s">
        <v>95</v>
      </c>
      <c r="F3" t="s">
        <v>94</v>
      </c>
      <c r="G3" t="s">
        <v>95</v>
      </c>
      <c r="J3" t="s">
        <v>94</v>
      </c>
      <c r="K3" t="s">
        <v>95</v>
      </c>
      <c r="L3" t="s">
        <v>94</v>
      </c>
      <c r="M3" t="s">
        <v>95</v>
      </c>
      <c r="N3" t="s">
        <v>94</v>
      </c>
      <c r="O3" t="s">
        <v>95</v>
      </c>
    </row>
    <row r="4" spans="1:15" x14ac:dyDescent="0.25">
      <c r="A4" t="s">
        <v>8</v>
      </c>
      <c r="B4">
        <v>9</v>
      </c>
      <c r="C4" t="s">
        <v>34</v>
      </c>
      <c r="D4">
        <v>2177.8000000000002</v>
      </c>
      <c r="E4" t="s">
        <v>34</v>
      </c>
      <c r="F4">
        <f>68*60+22</f>
        <v>4102</v>
      </c>
      <c r="G4" t="s">
        <v>34</v>
      </c>
      <c r="I4" t="s">
        <v>8</v>
      </c>
      <c r="J4">
        <v>6</v>
      </c>
      <c r="K4">
        <v>4</v>
      </c>
      <c r="L4">
        <v>1335.41</v>
      </c>
      <c r="M4">
        <v>1063.6600000000001</v>
      </c>
      <c r="N4">
        <f>43*60+6</f>
        <v>2586</v>
      </c>
      <c r="O4">
        <f>35*60+35</f>
        <v>2135</v>
      </c>
    </row>
    <row r="5" spans="1:15" x14ac:dyDescent="0.25">
      <c r="A5" t="s">
        <v>10</v>
      </c>
      <c r="B5">
        <v>10</v>
      </c>
      <c r="C5">
        <v>7</v>
      </c>
      <c r="D5">
        <v>2211.38</v>
      </c>
      <c r="E5">
        <v>1765.12</v>
      </c>
      <c r="F5">
        <f>69*60+46</f>
        <v>4186</v>
      </c>
      <c r="G5">
        <f>59*60+12</f>
        <v>3552</v>
      </c>
      <c r="I5" t="s">
        <v>10</v>
      </c>
      <c r="J5">
        <v>6</v>
      </c>
      <c r="K5">
        <v>5</v>
      </c>
      <c r="L5">
        <v>1360.19</v>
      </c>
      <c r="M5">
        <v>1169.03</v>
      </c>
      <c r="N5">
        <f>43*60+32</f>
        <v>2612</v>
      </c>
      <c r="O5">
        <f>38*60+4</f>
        <v>2284</v>
      </c>
    </row>
    <row r="6" spans="1:15" x14ac:dyDescent="0.25">
      <c r="A6" t="s">
        <v>11</v>
      </c>
      <c r="B6">
        <v>11</v>
      </c>
      <c r="C6">
        <v>7</v>
      </c>
      <c r="D6">
        <v>2197.42</v>
      </c>
      <c r="E6">
        <v>1841.94</v>
      </c>
      <c r="F6">
        <f>69*60+6</f>
        <v>4146</v>
      </c>
      <c r="G6">
        <f>61*60+11</f>
        <v>3671</v>
      </c>
      <c r="I6" t="s">
        <v>11</v>
      </c>
      <c r="J6">
        <v>6</v>
      </c>
      <c r="K6">
        <v>6</v>
      </c>
      <c r="L6">
        <v>1362.96</v>
      </c>
      <c r="M6">
        <v>1327.72</v>
      </c>
      <c r="N6">
        <f>43*60+33</f>
        <v>2613</v>
      </c>
      <c r="O6">
        <f>42*60+38</f>
        <v>2558</v>
      </c>
    </row>
    <row r="7" spans="1:15" x14ac:dyDescent="0.25">
      <c r="A7" s="9" t="s">
        <v>33</v>
      </c>
      <c r="B7" s="9">
        <v>11</v>
      </c>
      <c r="C7" s="9">
        <v>8</v>
      </c>
      <c r="D7" s="9">
        <v>2373.54</v>
      </c>
      <c r="E7" s="9">
        <v>2033.75</v>
      </c>
      <c r="F7" s="9">
        <f>71*60+36</f>
        <v>4296</v>
      </c>
      <c r="G7" s="9">
        <f>65*60+35</f>
        <v>3935</v>
      </c>
      <c r="I7" s="9" t="s">
        <v>33</v>
      </c>
      <c r="J7" s="9">
        <v>6</v>
      </c>
      <c r="K7" s="9">
        <v>4</v>
      </c>
      <c r="L7" s="9">
        <v>1279.94</v>
      </c>
      <c r="M7" s="9">
        <v>1143.44</v>
      </c>
      <c r="N7" s="9">
        <f>41*60+18</f>
        <v>2478</v>
      </c>
      <c r="O7" s="9">
        <f>36*60+58</f>
        <v>2218</v>
      </c>
    </row>
    <row r="8" spans="1:15" x14ac:dyDescent="0.25">
      <c r="A8" s="29" t="s">
        <v>96</v>
      </c>
      <c r="B8" s="29"/>
      <c r="C8" s="29"/>
      <c r="D8" s="29"/>
      <c r="E8" s="29"/>
      <c r="F8" s="29"/>
      <c r="G8" s="29"/>
      <c r="I8" s="29" t="s">
        <v>97</v>
      </c>
      <c r="J8" s="29"/>
      <c r="K8" s="29"/>
      <c r="L8" s="29"/>
      <c r="M8" s="29"/>
      <c r="N8" s="29"/>
      <c r="O8" s="29"/>
    </row>
    <row r="9" spans="1:15" x14ac:dyDescent="0.25">
      <c r="B9" s="29" t="s">
        <v>91</v>
      </c>
      <c r="C9" s="29"/>
      <c r="D9" s="29" t="s">
        <v>92</v>
      </c>
      <c r="E9" s="29"/>
      <c r="F9" s="29" t="s">
        <v>93</v>
      </c>
      <c r="G9" s="29"/>
      <c r="J9" s="29" t="s">
        <v>91</v>
      </c>
      <c r="K9" s="29"/>
      <c r="L9" s="29" t="s">
        <v>92</v>
      </c>
      <c r="M9" s="29"/>
      <c r="N9" s="29" t="s">
        <v>93</v>
      </c>
      <c r="O9" s="29"/>
    </row>
    <row r="10" spans="1:15" x14ac:dyDescent="0.25">
      <c r="B10" t="s">
        <v>94</v>
      </c>
      <c r="C10" t="s">
        <v>95</v>
      </c>
      <c r="D10" t="s">
        <v>94</v>
      </c>
      <c r="E10" t="s">
        <v>95</v>
      </c>
      <c r="F10" t="s">
        <v>94</v>
      </c>
      <c r="G10" t="s">
        <v>95</v>
      </c>
      <c r="J10" t="s">
        <v>94</v>
      </c>
      <c r="K10" t="s">
        <v>95</v>
      </c>
      <c r="L10" t="s">
        <v>94</v>
      </c>
      <c r="M10" t="s">
        <v>95</v>
      </c>
      <c r="N10" t="s">
        <v>94</v>
      </c>
      <c r="O10" t="s">
        <v>95</v>
      </c>
    </row>
    <row r="11" spans="1:15" x14ac:dyDescent="0.25">
      <c r="A11" t="s">
        <v>8</v>
      </c>
      <c r="B11" t="s">
        <v>34</v>
      </c>
      <c r="C11">
        <v>5</v>
      </c>
      <c r="D11" t="s">
        <v>34</v>
      </c>
      <c r="E11">
        <v>1444.82</v>
      </c>
      <c r="F11" t="s">
        <v>34</v>
      </c>
      <c r="G11">
        <f>47*60+46</f>
        <v>2866</v>
      </c>
      <c r="I11" t="s">
        <v>8</v>
      </c>
      <c r="J11">
        <v>5</v>
      </c>
      <c r="K11">
        <v>3</v>
      </c>
      <c r="L11">
        <v>1105.77</v>
      </c>
      <c r="M11">
        <v>795.08</v>
      </c>
      <c r="N11">
        <f>60*35+9</f>
        <v>2109</v>
      </c>
      <c r="O11">
        <f>28*60+57</f>
        <v>1737</v>
      </c>
    </row>
    <row r="12" spans="1:15" x14ac:dyDescent="0.25">
      <c r="A12" t="s">
        <v>10</v>
      </c>
      <c r="B12">
        <v>8</v>
      </c>
      <c r="C12">
        <v>6</v>
      </c>
      <c r="D12">
        <v>1825.59</v>
      </c>
      <c r="E12">
        <v>1485.13</v>
      </c>
      <c r="F12">
        <f>58*60+18</f>
        <v>3498</v>
      </c>
      <c r="G12">
        <f>49*60+30</f>
        <v>2970</v>
      </c>
      <c r="I12" t="s">
        <v>10</v>
      </c>
      <c r="J12">
        <v>5</v>
      </c>
      <c r="K12">
        <v>4</v>
      </c>
      <c r="L12">
        <v>1024.1400000000001</v>
      </c>
      <c r="M12">
        <v>980.51</v>
      </c>
      <c r="N12">
        <f>34*60+20</f>
        <v>2060</v>
      </c>
      <c r="O12">
        <f>33*60+30</f>
        <v>2010</v>
      </c>
    </row>
    <row r="13" spans="1:15" x14ac:dyDescent="0.25">
      <c r="A13" t="s">
        <v>11</v>
      </c>
      <c r="B13">
        <v>9</v>
      </c>
      <c r="C13">
        <v>6</v>
      </c>
      <c r="D13">
        <v>2003.37</v>
      </c>
      <c r="E13">
        <v>1468.5</v>
      </c>
      <c r="F13">
        <f>62*60+28</f>
        <v>3748</v>
      </c>
      <c r="G13">
        <f>48*60+20</f>
        <v>2900</v>
      </c>
      <c r="I13" t="s">
        <v>11</v>
      </c>
      <c r="J13">
        <v>5</v>
      </c>
      <c r="K13">
        <v>4</v>
      </c>
      <c r="L13">
        <v>1004.07</v>
      </c>
      <c r="M13">
        <v>906.65</v>
      </c>
      <c r="N13">
        <f>34*60+7</f>
        <v>2047</v>
      </c>
      <c r="O13">
        <f>31*60+42</f>
        <v>1902</v>
      </c>
    </row>
    <row r="14" spans="1:15" x14ac:dyDescent="0.25">
      <c r="A14" s="9" t="s">
        <v>33</v>
      </c>
      <c r="B14" s="9">
        <v>8</v>
      </c>
      <c r="C14" s="9">
        <v>6</v>
      </c>
      <c r="D14" s="9">
        <v>1750.27</v>
      </c>
      <c r="E14" s="9">
        <v>1522.08</v>
      </c>
      <c r="F14" s="9">
        <f>56*60+9</f>
        <v>3369</v>
      </c>
      <c r="G14" s="9">
        <f>49*60+46</f>
        <v>2986</v>
      </c>
      <c r="I14" s="9" t="s">
        <v>33</v>
      </c>
      <c r="J14" s="9">
        <v>5</v>
      </c>
      <c r="K14" s="9">
        <v>4</v>
      </c>
      <c r="L14" s="9">
        <v>1048.51</v>
      </c>
      <c r="M14" s="9">
        <v>1036.79</v>
      </c>
      <c r="N14" s="9">
        <f>34*60 + 34</f>
        <v>2074</v>
      </c>
      <c r="O14" s="9">
        <f>34*60+25</f>
        <v>2065</v>
      </c>
    </row>
    <row r="15" spans="1:15" x14ac:dyDescent="0.25">
      <c r="A15" s="29" t="s">
        <v>98</v>
      </c>
      <c r="B15" s="29"/>
      <c r="C15" s="29"/>
      <c r="D15" s="29"/>
      <c r="E15" s="29"/>
      <c r="F15" s="29"/>
      <c r="G15" s="29"/>
      <c r="I15" s="29" t="s">
        <v>99</v>
      </c>
      <c r="J15" s="29"/>
      <c r="K15" s="29"/>
      <c r="L15" s="29"/>
      <c r="M15" s="29"/>
      <c r="N15" s="29"/>
      <c r="O15" s="29"/>
    </row>
    <row r="16" spans="1:15" x14ac:dyDescent="0.25">
      <c r="B16" s="29" t="s">
        <v>91</v>
      </c>
      <c r="C16" s="29"/>
      <c r="D16" s="29" t="s">
        <v>92</v>
      </c>
      <c r="E16" s="29"/>
      <c r="F16" s="29" t="s">
        <v>93</v>
      </c>
      <c r="G16" s="29"/>
      <c r="J16" s="29" t="s">
        <v>91</v>
      </c>
      <c r="K16" s="29"/>
      <c r="L16" s="29" t="s">
        <v>92</v>
      </c>
      <c r="M16" s="29"/>
      <c r="N16" s="29" t="s">
        <v>93</v>
      </c>
      <c r="O16" s="29"/>
    </row>
    <row r="17" spans="1:15" x14ac:dyDescent="0.25">
      <c r="B17" t="s">
        <v>94</v>
      </c>
      <c r="C17" t="s">
        <v>95</v>
      </c>
      <c r="D17" t="s">
        <v>94</v>
      </c>
      <c r="E17" t="s">
        <v>95</v>
      </c>
      <c r="F17" t="s">
        <v>94</v>
      </c>
      <c r="G17" t="s">
        <v>95</v>
      </c>
      <c r="J17" t="s">
        <v>94</v>
      </c>
      <c r="K17" t="s">
        <v>95</v>
      </c>
      <c r="L17" t="s">
        <v>94</v>
      </c>
      <c r="M17" t="s">
        <v>95</v>
      </c>
      <c r="N17" t="s">
        <v>94</v>
      </c>
      <c r="O17" t="s">
        <v>95</v>
      </c>
    </row>
    <row r="18" spans="1:15" x14ac:dyDescent="0.25">
      <c r="A18" t="s">
        <v>8</v>
      </c>
      <c r="B18">
        <v>5</v>
      </c>
      <c r="C18">
        <v>4</v>
      </c>
      <c r="D18">
        <v>1104.1500000000001</v>
      </c>
      <c r="E18">
        <v>985.32</v>
      </c>
      <c r="F18">
        <f>38*60+47</f>
        <v>2327</v>
      </c>
      <c r="G18">
        <f>35*60+35</f>
        <v>2135</v>
      </c>
      <c r="I18" t="s">
        <v>8</v>
      </c>
      <c r="J18" t="s">
        <v>34</v>
      </c>
      <c r="K18">
        <v>3</v>
      </c>
      <c r="L18" t="s">
        <v>34</v>
      </c>
      <c r="M18">
        <v>848.67</v>
      </c>
      <c r="N18" t="s">
        <v>34</v>
      </c>
      <c r="O18">
        <f>27*60+55</f>
        <v>1675</v>
      </c>
    </row>
    <row r="19" spans="1:15" x14ac:dyDescent="0.25">
      <c r="A19" t="s">
        <v>10</v>
      </c>
      <c r="B19">
        <v>7</v>
      </c>
      <c r="C19">
        <v>5</v>
      </c>
      <c r="D19">
        <v>1318.36</v>
      </c>
      <c r="E19">
        <v>1127.8699999999999</v>
      </c>
      <c r="F19">
        <f>43*60+0</f>
        <v>2580</v>
      </c>
      <c r="G19">
        <f>38*60+45</f>
        <v>2325</v>
      </c>
      <c r="I19" t="s">
        <v>10</v>
      </c>
      <c r="J19">
        <v>5</v>
      </c>
      <c r="K19">
        <v>3</v>
      </c>
      <c r="L19">
        <v>1045.72</v>
      </c>
      <c r="M19">
        <v>780.37</v>
      </c>
      <c r="N19">
        <f>33*60+54</f>
        <v>2034</v>
      </c>
      <c r="O19">
        <f>26*60+7</f>
        <v>1567</v>
      </c>
    </row>
    <row r="20" spans="1:15" x14ac:dyDescent="0.25">
      <c r="A20" t="s">
        <v>11</v>
      </c>
      <c r="B20">
        <v>7</v>
      </c>
      <c r="C20">
        <v>6</v>
      </c>
      <c r="D20">
        <v>1304.95</v>
      </c>
      <c r="E20">
        <v>1283.95</v>
      </c>
      <c r="F20">
        <f>42*60+14</f>
        <v>2534</v>
      </c>
      <c r="G20">
        <f>42*60+41</f>
        <v>2561</v>
      </c>
      <c r="I20" t="s">
        <v>11</v>
      </c>
      <c r="J20">
        <v>5</v>
      </c>
      <c r="K20">
        <v>4</v>
      </c>
      <c r="L20">
        <v>1049.17</v>
      </c>
      <c r="M20">
        <v>993.83</v>
      </c>
      <c r="N20">
        <f>33*60+53</f>
        <v>2033</v>
      </c>
      <c r="O20">
        <f>32*60+8</f>
        <v>1928</v>
      </c>
    </row>
    <row r="21" spans="1:15" x14ac:dyDescent="0.25">
      <c r="A21" s="9" t="s">
        <v>33</v>
      </c>
      <c r="B21" s="9">
        <v>7</v>
      </c>
      <c r="C21" s="9">
        <v>5</v>
      </c>
      <c r="D21" s="9">
        <v>1412.54</v>
      </c>
      <c r="E21" s="9">
        <v>1156.9000000000001</v>
      </c>
      <c r="F21" s="9">
        <f>45*60+36</f>
        <v>2736</v>
      </c>
      <c r="G21" s="9">
        <f>39*60+49</f>
        <v>2389</v>
      </c>
      <c r="I21" s="9" t="s">
        <v>33</v>
      </c>
      <c r="J21" s="9">
        <v>5</v>
      </c>
      <c r="K21" s="9">
        <v>4</v>
      </c>
      <c r="L21" s="9">
        <v>1018.05</v>
      </c>
      <c r="M21" s="9">
        <v>906.93</v>
      </c>
      <c r="N21" s="9">
        <f>32*60+28</f>
        <v>1948</v>
      </c>
      <c r="O21" s="9">
        <f>30*60+3</f>
        <v>1803</v>
      </c>
    </row>
    <row r="22" spans="1:15" x14ac:dyDescent="0.25">
      <c r="A22" s="29" t="s">
        <v>100</v>
      </c>
      <c r="B22" s="29"/>
      <c r="C22" s="29"/>
      <c r="D22" s="29"/>
      <c r="E22" s="29"/>
      <c r="F22" s="29"/>
      <c r="G22" s="29"/>
      <c r="I22" s="29" t="s">
        <v>101</v>
      </c>
      <c r="J22" s="29"/>
      <c r="K22" s="29"/>
      <c r="L22" s="29"/>
      <c r="M22" s="29"/>
      <c r="N22" s="29"/>
      <c r="O22" s="29"/>
    </row>
    <row r="23" spans="1:15" x14ac:dyDescent="0.25">
      <c r="B23" s="29" t="s">
        <v>91</v>
      </c>
      <c r="C23" s="29"/>
      <c r="D23" s="29" t="s">
        <v>92</v>
      </c>
      <c r="E23" s="29"/>
      <c r="F23" s="29" t="s">
        <v>93</v>
      </c>
      <c r="G23" s="29"/>
      <c r="J23" s="29" t="s">
        <v>91</v>
      </c>
      <c r="K23" s="29"/>
      <c r="L23" s="29" t="s">
        <v>92</v>
      </c>
      <c r="M23" s="29"/>
      <c r="N23" s="29" t="s">
        <v>93</v>
      </c>
      <c r="O23" s="29"/>
    </row>
    <row r="24" spans="1:15" x14ac:dyDescent="0.25">
      <c r="B24" t="s">
        <v>94</v>
      </c>
      <c r="C24" t="s">
        <v>95</v>
      </c>
      <c r="D24" t="s">
        <v>94</v>
      </c>
      <c r="E24" t="s">
        <v>95</v>
      </c>
      <c r="F24" t="s">
        <v>94</v>
      </c>
      <c r="G24" t="s">
        <v>95</v>
      </c>
      <c r="J24" t="s">
        <v>94</v>
      </c>
      <c r="K24" t="s">
        <v>95</v>
      </c>
      <c r="L24" t="s">
        <v>94</v>
      </c>
      <c r="M24" t="s">
        <v>95</v>
      </c>
      <c r="N24" t="s">
        <v>94</v>
      </c>
      <c r="O24" t="s">
        <v>95</v>
      </c>
    </row>
    <row r="25" spans="1:15" x14ac:dyDescent="0.25">
      <c r="A25" t="s">
        <v>8</v>
      </c>
      <c r="B25">
        <v>5</v>
      </c>
      <c r="C25">
        <v>4</v>
      </c>
      <c r="D25">
        <v>941.06</v>
      </c>
      <c r="E25">
        <v>881.17</v>
      </c>
      <c r="F25">
        <f>33*60+2</f>
        <v>1982</v>
      </c>
      <c r="G25">
        <f>31*60+56</f>
        <v>1916</v>
      </c>
      <c r="I25" t="s">
        <v>8</v>
      </c>
      <c r="J25">
        <v>5</v>
      </c>
      <c r="K25">
        <v>4</v>
      </c>
      <c r="L25">
        <v>1104.1500000000001</v>
      </c>
      <c r="M25">
        <v>985.32</v>
      </c>
      <c r="N25">
        <f>38*60+47</f>
        <v>2327</v>
      </c>
      <c r="O25">
        <f>35*60+35</f>
        <v>2135</v>
      </c>
    </row>
    <row r="26" spans="1:15" x14ac:dyDescent="0.25">
      <c r="A26" t="s">
        <v>10</v>
      </c>
      <c r="B26">
        <v>6</v>
      </c>
      <c r="C26">
        <v>4</v>
      </c>
      <c r="D26">
        <v>999.83</v>
      </c>
      <c r="E26">
        <v>882.19</v>
      </c>
      <c r="F26">
        <f>32*60+22</f>
        <v>1942</v>
      </c>
      <c r="G26">
        <f>32*60+15</f>
        <v>1935</v>
      </c>
      <c r="I26" t="s">
        <v>10</v>
      </c>
      <c r="J26">
        <v>7</v>
      </c>
      <c r="K26">
        <v>5</v>
      </c>
      <c r="L26">
        <v>1329.89</v>
      </c>
      <c r="M26">
        <v>1127.8699999999999</v>
      </c>
      <c r="N26">
        <f>42*60+45</f>
        <v>2565</v>
      </c>
      <c r="O26">
        <f>38*60+45</f>
        <v>2325</v>
      </c>
    </row>
    <row r="27" spans="1:15" x14ac:dyDescent="0.25">
      <c r="A27" t="s">
        <v>11</v>
      </c>
      <c r="B27">
        <v>5</v>
      </c>
      <c r="C27">
        <v>4</v>
      </c>
      <c r="D27">
        <v>929.49</v>
      </c>
      <c r="E27">
        <v>972.51</v>
      </c>
      <c r="F27">
        <f>33*60+20</f>
        <v>2000</v>
      </c>
      <c r="G27">
        <f>33*60+15</f>
        <v>1995</v>
      </c>
      <c r="I27" t="s">
        <v>11</v>
      </c>
      <c r="J27">
        <v>7</v>
      </c>
      <c r="K27">
        <v>6</v>
      </c>
      <c r="L27">
        <v>1304.95</v>
      </c>
      <c r="M27">
        <v>1283.95</v>
      </c>
      <c r="N27">
        <f>42*60+14</f>
        <v>2534</v>
      </c>
      <c r="O27">
        <f>42*60+41</f>
        <v>2561</v>
      </c>
    </row>
    <row r="28" spans="1:15" x14ac:dyDescent="0.25">
      <c r="A28" s="9" t="s">
        <v>33</v>
      </c>
      <c r="B28" s="9">
        <v>5</v>
      </c>
      <c r="C28" s="9">
        <v>4</v>
      </c>
      <c r="D28" s="9">
        <v>959.92</v>
      </c>
      <c r="E28" s="9">
        <v>951.6</v>
      </c>
      <c r="F28" s="9">
        <f>33*60+32</f>
        <v>2012</v>
      </c>
      <c r="G28" s="9">
        <f>34*60+0</f>
        <v>2040</v>
      </c>
      <c r="I28" s="9" t="s">
        <v>33</v>
      </c>
      <c r="J28" s="9">
        <v>7</v>
      </c>
      <c r="K28" s="9">
        <v>5</v>
      </c>
      <c r="L28" s="9">
        <v>1412.54</v>
      </c>
      <c r="M28" s="9">
        <v>1120.31</v>
      </c>
      <c r="N28" s="9">
        <f>45*60+36</f>
        <v>2736</v>
      </c>
      <c r="O28" s="9">
        <f>38*60+55</f>
        <v>2335</v>
      </c>
    </row>
    <row r="29" spans="1:15" x14ac:dyDescent="0.25">
      <c r="A29" s="29" t="s">
        <v>102</v>
      </c>
      <c r="B29" s="29"/>
      <c r="C29" s="29"/>
      <c r="D29" s="29"/>
      <c r="E29" s="29"/>
      <c r="F29" s="29"/>
      <c r="G29" s="29"/>
      <c r="I29" s="29" t="s">
        <v>103</v>
      </c>
      <c r="J29" s="29"/>
      <c r="K29" s="29"/>
      <c r="L29" s="29"/>
      <c r="M29" s="29"/>
      <c r="N29" s="29"/>
      <c r="O29" s="29"/>
    </row>
    <row r="30" spans="1:15" x14ac:dyDescent="0.25">
      <c r="B30" s="29" t="s">
        <v>91</v>
      </c>
      <c r="C30" s="29"/>
      <c r="D30" s="29" t="s">
        <v>92</v>
      </c>
      <c r="E30" s="29"/>
      <c r="F30" s="29" t="s">
        <v>93</v>
      </c>
      <c r="G30" s="29"/>
      <c r="J30" s="29" t="s">
        <v>91</v>
      </c>
      <c r="K30" s="29"/>
      <c r="L30" s="29" t="s">
        <v>92</v>
      </c>
      <c r="M30" s="29"/>
      <c r="N30" s="29" t="s">
        <v>93</v>
      </c>
      <c r="O30" s="29"/>
    </row>
    <row r="31" spans="1:15" x14ac:dyDescent="0.25">
      <c r="B31" t="s">
        <v>94</v>
      </c>
      <c r="C31" t="s">
        <v>95</v>
      </c>
      <c r="D31" t="s">
        <v>94</v>
      </c>
      <c r="E31" t="s">
        <v>95</v>
      </c>
      <c r="F31" t="s">
        <v>94</v>
      </c>
      <c r="G31" t="s">
        <v>95</v>
      </c>
      <c r="J31" t="s">
        <v>94</v>
      </c>
      <c r="K31" t="s">
        <v>95</v>
      </c>
      <c r="L31" t="s">
        <v>94</v>
      </c>
      <c r="M31" t="s">
        <v>95</v>
      </c>
      <c r="N31" t="s">
        <v>94</v>
      </c>
      <c r="O31" t="s">
        <v>95</v>
      </c>
    </row>
    <row r="32" spans="1:15" x14ac:dyDescent="0.25">
      <c r="A32" t="s">
        <v>8</v>
      </c>
      <c r="B32">
        <v>6</v>
      </c>
      <c r="C32">
        <v>4</v>
      </c>
      <c r="D32">
        <v>1114.44</v>
      </c>
      <c r="E32">
        <v>1007.94</v>
      </c>
      <c r="F32">
        <f>42*60+1</f>
        <v>2521</v>
      </c>
      <c r="G32">
        <f>39*60+13</f>
        <v>2353</v>
      </c>
      <c r="I32" t="s">
        <v>8</v>
      </c>
      <c r="J32">
        <v>4</v>
      </c>
      <c r="K32">
        <v>3</v>
      </c>
      <c r="L32">
        <v>714.67</v>
      </c>
      <c r="M32">
        <v>773.89</v>
      </c>
      <c r="N32">
        <f>25*60 +53</f>
        <v>1553</v>
      </c>
      <c r="O32">
        <f>26*60+47</f>
        <v>1607</v>
      </c>
    </row>
    <row r="33" spans="1:15" x14ac:dyDescent="0.25">
      <c r="A33" t="s">
        <v>10</v>
      </c>
      <c r="B33">
        <v>6</v>
      </c>
      <c r="C33">
        <v>5</v>
      </c>
      <c r="D33">
        <v>1113.44</v>
      </c>
      <c r="E33">
        <v>1009.44</v>
      </c>
      <c r="F33">
        <f>42*60+29</f>
        <v>2549</v>
      </c>
      <c r="G33">
        <f>40*60+34</f>
        <v>2434</v>
      </c>
      <c r="I33" t="s">
        <v>10</v>
      </c>
      <c r="J33">
        <v>4</v>
      </c>
      <c r="K33">
        <v>3</v>
      </c>
      <c r="L33">
        <v>677.02</v>
      </c>
      <c r="M33">
        <v>699.95</v>
      </c>
      <c r="N33">
        <f>24*60+42</f>
        <v>1482</v>
      </c>
      <c r="O33">
        <f>25*60+42</f>
        <v>1542</v>
      </c>
    </row>
    <row r="34" spans="1:15" x14ac:dyDescent="0.25">
      <c r="A34" t="s">
        <v>11</v>
      </c>
      <c r="B34">
        <v>6</v>
      </c>
      <c r="C34">
        <v>5</v>
      </c>
      <c r="D34">
        <v>1088.67</v>
      </c>
      <c r="E34">
        <v>1115.21</v>
      </c>
      <c r="F34">
        <f>41*60+46</f>
        <v>2506</v>
      </c>
      <c r="G34">
        <f>41*60+31</f>
        <v>2491</v>
      </c>
      <c r="I34" t="s">
        <v>11</v>
      </c>
      <c r="J34">
        <v>4</v>
      </c>
      <c r="K34">
        <v>3</v>
      </c>
      <c r="L34">
        <v>787.09</v>
      </c>
      <c r="M34">
        <v>676.83</v>
      </c>
      <c r="N34">
        <f>28*60+20</f>
        <v>1700</v>
      </c>
      <c r="O34">
        <f>25*60+27</f>
        <v>1527</v>
      </c>
    </row>
    <row r="35" spans="1:15" x14ac:dyDescent="0.25">
      <c r="A35" s="9" t="s">
        <v>33</v>
      </c>
      <c r="B35" s="9">
        <v>6</v>
      </c>
      <c r="C35" s="9">
        <v>5</v>
      </c>
      <c r="D35" s="9">
        <v>1130.9100000000001</v>
      </c>
      <c r="E35" s="9">
        <v>1164.46</v>
      </c>
      <c r="F35" s="9">
        <f>43*60+5</f>
        <v>2585</v>
      </c>
      <c r="G35" s="9">
        <f>42*60+40</f>
        <v>2560</v>
      </c>
      <c r="I35" s="9" t="s">
        <v>33</v>
      </c>
      <c r="J35" s="9">
        <v>4</v>
      </c>
      <c r="K35" s="9">
        <v>3</v>
      </c>
      <c r="L35" s="9">
        <v>761.41</v>
      </c>
      <c r="M35" s="9">
        <v>678.32</v>
      </c>
      <c r="N35" s="9">
        <f>27*60+38</f>
        <v>1658</v>
      </c>
      <c r="O35" s="9">
        <f>25*60+12</f>
        <v>1512</v>
      </c>
    </row>
    <row r="36" spans="1:15" x14ac:dyDescent="0.25">
      <c r="A36" s="29" t="s">
        <v>104</v>
      </c>
      <c r="B36" s="29"/>
      <c r="C36" s="29"/>
      <c r="D36" s="29"/>
      <c r="E36" s="29"/>
      <c r="F36" s="29"/>
      <c r="G36" s="29"/>
      <c r="I36" s="29" t="s">
        <v>105</v>
      </c>
      <c r="J36" s="29"/>
      <c r="K36" s="29"/>
      <c r="L36" s="29"/>
      <c r="M36" s="29"/>
      <c r="N36" s="29"/>
      <c r="O36" s="29"/>
    </row>
    <row r="37" spans="1:15" x14ac:dyDescent="0.25">
      <c r="B37" s="29" t="s">
        <v>91</v>
      </c>
      <c r="C37" s="29"/>
      <c r="D37" s="29" t="s">
        <v>92</v>
      </c>
      <c r="E37" s="29"/>
      <c r="F37" s="29" t="s">
        <v>93</v>
      </c>
      <c r="G37" s="29"/>
      <c r="J37" s="29" t="s">
        <v>91</v>
      </c>
      <c r="K37" s="29"/>
      <c r="L37" s="29" t="s">
        <v>92</v>
      </c>
      <c r="M37" s="29"/>
      <c r="N37" s="29" t="s">
        <v>93</v>
      </c>
      <c r="O37" s="29"/>
    </row>
    <row r="38" spans="1:15" x14ac:dyDescent="0.25">
      <c r="B38" t="s">
        <v>94</v>
      </c>
      <c r="C38" t="s">
        <v>95</v>
      </c>
      <c r="D38" t="s">
        <v>94</v>
      </c>
      <c r="E38" t="s">
        <v>95</v>
      </c>
      <c r="F38" t="s">
        <v>94</v>
      </c>
      <c r="G38" t="s">
        <v>95</v>
      </c>
      <c r="J38" t="s">
        <v>94</v>
      </c>
      <c r="K38" t="s">
        <v>95</v>
      </c>
      <c r="L38" t="s">
        <v>94</v>
      </c>
      <c r="M38" t="s">
        <v>95</v>
      </c>
      <c r="N38" t="s">
        <v>94</v>
      </c>
      <c r="O38" t="s">
        <v>95</v>
      </c>
    </row>
    <row r="39" spans="1:15" x14ac:dyDescent="0.25">
      <c r="A39" t="s">
        <v>8</v>
      </c>
      <c r="B39">
        <v>7</v>
      </c>
      <c r="C39">
        <v>5</v>
      </c>
      <c r="D39">
        <v>1357.26</v>
      </c>
      <c r="E39">
        <v>1191.69</v>
      </c>
      <c r="F39">
        <f>52*60+57</f>
        <v>3177</v>
      </c>
      <c r="G39">
        <f>48*60+9</f>
        <v>2889</v>
      </c>
      <c r="I39" t="s">
        <v>8</v>
      </c>
      <c r="J39">
        <v>7</v>
      </c>
      <c r="K39">
        <v>5</v>
      </c>
      <c r="L39">
        <v>1596.1</v>
      </c>
      <c r="M39">
        <v>1199.31</v>
      </c>
      <c r="N39">
        <f>53*60+9</f>
        <v>3189</v>
      </c>
      <c r="O39">
        <f>43*60+14</f>
        <v>2594</v>
      </c>
    </row>
    <row r="40" spans="1:15" x14ac:dyDescent="0.25">
      <c r="A40" t="s">
        <v>10</v>
      </c>
      <c r="B40">
        <v>7</v>
      </c>
      <c r="C40">
        <v>6</v>
      </c>
      <c r="D40">
        <v>1243.5999999999999</v>
      </c>
      <c r="E40">
        <v>1228.94</v>
      </c>
      <c r="F40">
        <f>49*60+58</f>
        <v>2998</v>
      </c>
      <c r="G40">
        <f>48*60+51</f>
        <v>2931</v>
      </c>
      <c r="I40" t="s">
        <v>10</v>
      </c>
      <c r="J40">
        <v>8</v>
      </c>
      <c r="K40">
        <v>6</v>
      </c>
      <c r="L40">
        <v>1720.39</v>
      </c>
      <c r="M40">
        <v>1528</v>
      </c>
      <c r="N40">
        <f>58*60+19</f>
        <v>3499</v>
      </c>
      <c r="O40">
        <f>51*60+29</f>
        <v>3089</v>
      </c>
    </row>
    <row r="41" spans="1:15" x14ac:dyDescent="0.25">
      <c r="A41" t="s">
        <v>11</v>
      </c>
      <c r="B41">
        <v>8</v>
      </c>
      <c r="C41">
        <v>6</v>
      </c>
      <c r="D41">
        <v>1364.4</v>
      </c>
      <c r="E41">
        <v>1281.9000000000001</v>
      </c>
      <c r="F41">
        <f>51*60+32</f>
        <v>3092</v>
      </c>
      <c r="G41">
        <f>50*60+16</f>
        <v>3016</v>
      </c>
      <c r="I41" t="s">
        <v>11</v>
      </c>
      <c r="J41">
        <v>7</v>
      </c>
      <c r="K41">
        <v>5</v>
      </c>
      <c r="L41">
        <v>1507.68</v>
      </c>
      <c r="M41">
        <v>1251.02</v>
      </c>
      <c r="N41">
        <f>52*60+38</f>
        <v>3158</v>
      </c>
      <c r="O41">
        <f>46*60+8</f>
        <v>2768</v>
      </c>
    </row>
    <row r="42" spans="1:15" x14ac:dyDescent="0.25">
      <c r="A42" s="9" t="s">
        <v>33</v>
      </c>
      <c r="B42" s="9">
        <v>7</v>
      </c>
      <c r="C42" s="9">
        <v>5</v>
      </c>
      <c r="D42" s="9">
        <v>1266.69</v>
      </c>
      <c r="E42" s="9">
        <v>1053.68</v>
      </c>
      <c r="F42" s="9">
        <f>49*60+57</f>
        <v>2997</v>
      </c>
      <c r="G42" s="9">
        <f>45*60+25</f>
        <v>2725</v>
      </c>
      <c r="I42" s="9" t="s">
        <v>33</v>
      </c>
      <c r="J42" s="9">
        <v>8</v>
      </c>
      <c r="K42" s="9">
        <v>5</v>
      </c>
      <c r="L42" s="9">
        <v>1643.42</v>
      </c>
      <c r="M42" s="9">
        <v>1245.5</v>
      </c>
      <c r="N42" s="9">
        <f>56*60+26</f>
        <v>3386</v>
      </c>
      <c r="O42" s="9">
        <f>45*60+11</f>
        <v>2711</v>
      </c>
    </row>
    <row r="43" spans="1:15" x14ac:dyDescent="0.25">
      <c r="A43" s="29" t="s">
        <v>106</v>
      </c>
      <c r="B43" s="29"/>
      <c r="C43" s="29"/>
      <c r="D43" s="29"/>
      <c r="E43" s="29"/>
      <c r="F43" s="29"/>
      <c r="G43" s="29"/>
      <c r="I43" s="29" t="s">
        <v>107</v>
      </c>
      <c r="J43" s="29"/>
      <c r="K43" s="29"/>
      <c r="L43" s="29"/>
      <c r="M43" s="29"/>
      <c r="N43" s="29"/>
      <c r="O43" s="29"/>
    </row>
    <row r="44" spans="1:15" x14ac:dyDescent="0.25">
      <c r="B44" s="29" t="s">
        <v>91</v>
      </c>
      <c r="C44" s="29"/>
      <c r="D44" s="29" t="s">
        <v>92</v>
      </c>
      <c r="E44" s="29"/>
      <c r="F44" s="29" t="s">
        <v>93</v>
      </c>
      <c r="G44" s="29"/>
      <c r="J44" s="29" t="s">
        <v>91</v>
      </c>
      <c r="K44" s="29"/>
      <c r="L44" s="29" t="s">
        <v>92</v>
      </c>
      <c r="M44" s="29"/>
      <c r="N44" s="29" t="s">
        <v>93</v>
      </c>
      <c r="O44" s="29"/>
    </row>
    <row r="45" spans="1:15" x14ac:dyDescent="0.25">
      <c r="B45" t="s">
        <v>94</v>
      </c>
      <c r="C45" t="s">
        <v>95</v>
      </c>
      <c r="D45" t="s">
        <v>94</v>
      </c>
      <c r="E45" t="s">
        <v>95</v>
      </c>
      <c r="F45" t="s">
        <v>94</v>
      </c>
      <c r="G45" t="s">
        <v>95</v>
      </c>
      <c r="J45" t="s">
        <v>94</v>
      </c>
      <c r="K45" t="s">
        <v>95</v>
      </c>
      <c r="L45" t="s">
        <v>94</v>
      </c>
      <c r="M45" t="s">
        <v>95</v>
      </c>
      <c r="N45" t="s">
        <v>94</v>
      </c>
      <c r="O45" t="s">
        <v>95</v>
      </c>
    </row>
    <row r="46" spans="1:15" x14ac:dyDescent="0.25">
      <c r="A46" t="s">
        <v>8</v>
      </c>
      <c r="B46">
        <v>4</v>
      </c>
      <c r="C46">
        <v>4</v>
      </c>
      <c r="D46">
        <v>626.70000000000005</v>
      </c>
      <c r="E46">
        <v>625.88</v>
      </c>
      <c r="F46">
        <f>31*60+24</f>
        <v>1884</v>
      </c>
      <c r="G46">
        <f>30*60+56</f>
        <v>1856</v>
      </c>
      <c r="I46" t="s">
        <v>8</v>
      </c>
      <c r="J46">
        <v>9</v>
      </c>
      <c r="K46">
        <v>7</v>
      </c>
      <c r="L46">
        <v>2027.64</v>
      </c>
      <c r="M46">
        <v>1718.52</v>
      </c>
      <c r="N46">
        <f>68*60+17</f>
        <v>4097</v>
      </c>
      <c r="O46">
        <f>61*60+32</f>
        <v>3692</v>
      </c>
    </row>
    <row r="47" spans="1:15" x14ac:dyDescent="0.25">
      <c r="A47" t="s">
        <v>10</v>
      </c>
      <c r="B47">
        <v>5</v>
      </c>
      <c r="C47">
        <v>4</v>
      </c>
      <c r="D47">
        <v>696.83</v>
      </c>
      <c r="E47">
        <v>654.55999999999995</v>
      </c>
      <c r="F47">
        <f>32*60+20</f>
        <v>1940</v>
      </c>
      <c r="G47">
        <f>31*60+25</f>
        <v>1885</v>
      </c>
      <c r="I47" t="s">
        <v>10</v>
      </c>
      <c r="J47">
        <v>10</v>
      </c>
      <c r="K47">
        <v>8</v>
      </c>
      <c r="L47">
        <v>2128.67</v>
      </c>
      <c r="M47">
        <v>1970.87</v>
      </c>
      <c r="N47">
        <f>69*60+9</f>
        <v>4149</v>
      </c>
      <c r="O47">
        <f>67*60+0</f>
        <v>4020</v>
      </c>
    </row>
    <row r="48" spans="1:15" x14ac:dyDescent="0.25">
      <c r="A48" t="s">
        <v>11</v>
      </c>
      <c r="B48">
        <v>5</v>
      </c>
      <c r="C48">
        <v>4</v>
      </c>
      <c r="D48">
        <v>726.08</v>
      </c>
      <c r="E48">
        <v>588.11</v>
      </c>
      <c r="F48">
        <f>33*60+9</f>
        <v>1989</v>
      </c>
      <c r="G48">
        <f>30*60+1</f>
        <v>1801</v>
      </c>
      <c r="I48" t="s">
        <v>11</v>
      </c>
      <c r="J48">
        <v>11</v>
      </c>
      <c r="K48">
        <v>8</v>
      </c>
      <c r="L48">
        <v>2426.3000000000002</v>
      </c>
      <c r="M48">
        <f>1811.32</f>
        <v>1811.32</v>
      </c>
      <c r="N48">
        <f>76*60+43</f>
        <v>4603</v>
      </c>
      <c r="O48">
        <f>63*60+34</f>
        <v>3814</v>
      </c>
    </row>
    <row r="49" spans="1:15" x14ac:dyDescent="0.25">
      <c r="A49" s="9" t="s">
        <v>33</v>
      </c>
      <c r="B49" s="9">
        <v>5</v>
      </c>
      <c r="C49" s="9">
        <v>4</v>
      </c>
      <c r="D49" s="9">
        <v>715.55</v>
      </c>
      <c r="E49" s="9">
        <v>713.51</v>
      </c>
      <c r="F49" s="9">
        <f>33*60+25</f>
        <v>2005</v>
      </c>
      <c r="G49" s="9">
        <f>33*60+10</f>
        <v>1990</v>
      </c>
      <c r="I49" s="9" t="s">
        <v>33</v>
      </c>
      <c r="J49" s="9">
        <v>10</v>
      </c>
      <c r="K49" s="9">
        <v>7</v>
      </c>
      <c r="L49" s="9">
        <v>2091.7800000000002</v>
      </c>
      <c r="M49" s="9">
        <v>1748.65</v>
      </c>
      <c r="N49" s="9">
        <f>68*60+47</f>
        <v>4127</v>
      </c>
      <c r="O49" s="9">
        <f>61*60+15</f>
        <v>3675</v>
      </c>
    </row>
    <row r="50" spans="1:15" x14ac:dyDescent="0.25">
      <c r="A50" s="30"/>
      <c r="B50" s="30"/>
      <c r="C50" s="30"/>
      <c r="D50" s="30"/>
      <c r="E50" s="30"/>
      <c r="F50" s="30"/>
      <c r="I50" s="29" t="s">
        <v>108</v>
      </c>
      <c r="J50" s="29"/>
      <c r="K50" s="29"/>
      <c r="L50" s="29"/>
      <c r="M50" s="29"/>
      <c r="N50" s="29"/>
      <c r="O50" s="29"/>
    </row>
    <row r="51" spans="1:15" x14ac:dyDescent="0.25">
      <c r="B51" s="29"/>
      <c r="C51" s="29"/>
      <c r="D51" s="29"/>
      <c r="E51" s="29"/>
      <c r="F51" s="29"/>
      <c r="G51" s="29"/>
      <c r="J51" s="29" t="s">
        <v>91</v>
      </c>
      <c r="K51" s="29"/>
      <c r="L51" s="29" t="s">
        <v>92</v>
      </c>
      <c r="M51" s="29"/>
      <c r="N51" s="29" t="s">
        <v>93</v>
      </c>
      <c r="O51" s="29"/>
    </row>
    <row r="52" spans="1:15" x14ac:dyDescent="0.25">
      <c r="J52" t="s">
        <v>94</v>
      </c>
      <c r="K52" t="s">
        <v>95</v>
      </c>
      <c r="L52" t="s">
        <v>94</v>
      </c>
      <c r="M52" t="s">
        <v>95</v>
      </c>
      <c r="N52" t="s">
        <v>94</v>
      </c>
      <c r="O52" t="s">
        <v>95</v>
      </c>
    </row>
    <row r="53" spans="1:15" x14ac:dyDescent="0.25">
      <c r="I53" t="s">
        <v>8</v>
      </c>
      <c r="J53">
        <v>5</v>
      </c>
      <c r="K53">
        <v>4</v>
      </c>
      <c r="L53">
        <v>832.25</v>
      </c>
      <c r="M53">
        <v>807.44</v>
      </c>
      <c r="N53">
        <f>38*60+13</f>
        <v>2293</v>
      </c>
      <c r="O53">
        <f>37*60+19</f>
        <v>2239</v>
      </c>
    </row>
    <row r="54" spans="1:15" x14ac:dyDescent="0.25">
      <c r="I54" t="s">
        <v>10</v>
      </c>
      <c r="J54">
        <v>5</v>
      </c>
      <c r="K54">
        <v>4</v>
      </c>
      <c r="L54">
        <v>770.17</v>
      </c>
      <c r="M54">
        <v>785.78</v>
      </c>
      <c r="N54">
        <f>36*60+54</f>
        <v>2214</v>
      </c>
      <c r="O54">
        <f>36*60+35</f>
        <v>2195</v>
      </c>
    </row>
    <row r="55" spans="1:15" x14ac:dyDescent="0.25">
      <c r="I55" t="s">
        <v>11</v>
      </c>
      <c r="J55">
        <v>6</v>
      </c>
      <c r="K55">
        <v>4</v>
      </c>
      <c r="L55">
        <v>848.18</v>
      </c>
      <c r="M55">
        <v>800.63</v>
      </c>
      <c r="N55">
        <f>37*60+37</f>
        <v>2257</v>
      </c>
      <c r="O55">
        <f>37*60+39</f>
        <v>2259</v>
      </c>
    </row>
    <row r="56" spans="1:15" x14ac:dyDescent="0.25">
      <c r="A56" s="9"/>
      <c r="B56" s="9"/>
      <c r="C56" s="9"/>
      <c r="D56" s="9"/>
      <c r="E56" s="9"/>
      <c r="F56" s="9"/>
      <c r="G56" s="9"/>
      <c r="I56" s="9" t="s">
        <v>33</v>
      </c>
      <c r="J56" s="9">
        <v>6</v>
      </c>
      <c r="K56" s="9">
        <v>4</v>
      </c>
      <c r="L56" s="9">
        <v>945.66</v>
      </c>
      <c r="M56" s="9">
        <v>756.84</v>
      </c>
      <c r="N56" s="9">
        <f>39*60+55</f>
        <v>2395</v>
      </c>
      <c r="O56" s="9">
        <f>36*60+22</f>
        <v>2182</v>
      </c>
    </row>
  </sheetData>
  <mergeCells count="64">
    <mergeCell ref="A50:F50"/>
    <mergeCell ref="I50:O50"/>
    <mergeCell ref="B51:C51"/>
    <mergeCell ref="D51:E51"/>
    <mergeCell ref="F51:G51"/>
    <mergeCell ref="J51:K51"/>
    <mergeCell ref="L51:M51"/>
    <mergeCell ref="N51:O51"/>
    <mergeCell ref="A43:G43"/>
    <mergeCell ref="I43:O43"/>
    <mergeCell ref="B44:C44"/>
    <mergeCell ref="D44:E44"/>
    <mergeCell ref="F44:G44"/>
    <mergeCell ref="J44:K44"/>
    <mergeCell ref="L44:M44"/>
    <mergeCell ref="N44:O44"/>
    <mergeCell ref="A36:G36"/>
    <mergeCell ref="I36:O36"/>
    <mergeCell ref="B37:C37"/>
    <mergeCell ref="D37:E37"/>
    <mergeCell ref="F37:G37"/>
    <mergeCell ref="J37:K37"/>
    <mergeCell ref="L37:M37"/>
    <mergeCell ref="N37:O37"/>
    <mergeCell ref="A29:G29"/>
    <mergeCell ref="I29:O29"/>
    <mergeCell ref="B30:C30"/>
    <mergeCell ref="D30:E30"/>
    <mergeCell ref="F30:G30"/>
    <mergeCell ref="J30:K30"/>
    <mergeCell ref="L30:M30"/>
    <mergeCell ref="N30:O30"/>
    <mergeCell ref="A22:G22"/>
    <mergeCell ref="I22:O22"/>
    <mergeCell ref="B23:C23"/>
    <mergeCell ref="D23:E23"/>
    <mergeCell ref="F23:G23"/>
    <mergeCell ref="J23:K23"/>
    <mergeCell ref="L23:M23"/>
    <mergeCell ref="N23:O23"/>
    <mergeCell ref="A15:G15"/>
    <mergeCell ref="I15:O15"/>
    <mergeCell ref="B16:C16"/>
    <mergeCell ref="D16:E16"/>
    <mergeCell ref="F16:G16"/>
    <mergeCell ref="J16:K16"/>
    <mergeCell ref="L16:M16"/>
    <mergeCell ref="N16:O16"/>
    <mergeCell ref="A8:G8"/>
    <mergeCell ref="I8:O8"/>
    <mergeCell ref="B9:C9"/>
    <mergeCell ref="D9:E9"/>
    <mergeCell ref="F9:G9"/>
    <mergeCell ref="J9:K9"/>
    <mergeCell ref="L9:M9"/>
    <mergeCell ref="N9:O9"/>
    <mergeCell ref="A1:G1"/>
    <mergeCell ref="I1:O1"/>
    <mergeCell ref="B2:C2"/>
    <mergeCell ref="D2:E2"/>
    <mergeCell ref="F2:G2"/>
    <mergeCell ref="J2:K2"/>
    <mergeCell ref="L2:M2"/>
    <mergeCell ref="N2:O2"/>
  </mergeCells>
  <conditionalFormatting sqref="L32:L3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:M3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3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:L1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N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O1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G2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:L2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M2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N2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O2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3:L5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:M5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:N5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:O5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2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2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:G2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5:L2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N2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5:O2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9:L4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:M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9:N4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:O4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6:L4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:M4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6:N4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:O4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E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D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3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F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:D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:E4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:F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G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:F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:G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51" sqref="A51"/>
    </sheetView>
  </sheetViews>
  <sheetFormatPr defaultRowHeight="15" x14ac:dyDescent="0.25"/>
  <cols>
    <col min="1" max="1" width="10.42578125" customWidth="1"/>
    <col min="2" max="3" width="15.5703125" customWidth="1"/>
    <col min="4" max="4" width="12.5703125" style="11" customWidth="1"/>
  </cols>
  <sheetData>
    <row r="1" spans="1:4" x14ac:dyDescent="0.25">
      <c r="A1" t="s">
        <v>38</v>
      </c>
      <c r="B1" t="s">
        <v>1</v>
      </c>
      <c r="C1" t="s">
        <v>2</v>
      </c>
      <c r="D1" s="11" t="s">
        <v>37</v>
      </c>
    </row>
    <row r="2" spans="1:4" x14ac:dyDescent="0.25">
      <c r="A2" s="5" t="s">
        <v>39</v>
      </c>
      <c r="B2" t="s">
        <v>3</v>
      </c>
      <c r="C2" t="s">
        <v>4</v>
      </c>
      <c r="D2" s="11">
        <v>13</v>
      </c>
    </row>
    <row r="3" spans="1:4" x14ac:dyDescent="0.25">
      <c r="A3" s="5" t="s">
        <v>40</v>
      </c>
      <c r="B3" t="s">
        <v>3</v>
      </c>
      <c r="C3" t="s">
        <v>5</v>
      </c>
      <c r="D3" s="11">
        <v>13</v>
      </c>
    </row>
    <row r="4" spans="1:4" x14ac:dyDescent="0.25">
      <c r="A4" s="5" t="s">
        <v>41</v>
      </c>
      <c r="B4" t="s">
        <v>3</v>
      </c>
      <c r="C4" t="s">
        <v>6</v>
      </c>
      <c r="D4" s="11">
        <v>13</v>
      </c>
    </row>
    <row r="5" spans="1:4" x14ac:dyDescent="0.25">
      <c r="A5" s="5" t="s">
        <v>42</v>
      </c>
      <c r="B5" t="s">
        <v>3</v>
      </c>
      <c r="C5" t="s">
        <v>7</v>
      </c>
      <c r="D5" s="11">
        <v>13</v>
      </c>
    </row>
    <row r="6" spans="1:4" x14ac:dyDescent="0.25">
      <c r="A6" s="5" t="s">
        <v>43</v>
      </c>
      <c r="B6" t="s">
        <v>3</v>
      </c>
      <c r="C6" t="s">
        <v>33</v>
      </c>
      <c r="D6" s="11">
        <v>13</v>
      </c>
    </row>
    <row r="7" spans="1:4" x14ac:dyDescent="0.25">
      <c r="A7" s="5" t="s">
        <v>44</v>
      </c>
      <c r="B7" t="s">
        <v>8</v>
      </c>
      <c r="C7" t="s">
        <v>4</v>
      </c>
      <c r="D7" s="11">
        <v>11</v>
      </c>
    </row>
    <row r="8" spans="1:4" x14ac:dyDescent="0.25">
      <c r="A8" s="5" t="s">
        <v>45</v>
      </c>
      <c r="B8" t="s">
        <v>8</v>
      </c>
      <c r="C8" t="s">
        <v>5</v>
      </c>
      <c r="D8" s="11">
        <v>11</v>
      </c>
    </row>
    <row r="9" spans="1:4" x14ac:dyDescent="0.25">
      <c r="A9" s="5" t="s">
        <v>46</v>
      </c>
      <c r="B9" t="s">
        <v>8</v>
      </c>
      <c r="C9" t="s">
        <v>6</v>
      </c>
      <c r="D9" s="11">
        <v>11</v>
      </c>
    </row>
    <row r="10" spans="1:4" x14ac:dyDescent="0.25">
      <c r="A10" s="5" t="s">
        <v>47</v>
      </c>
      <c r="B10" t="s">
        <v>8</v>
      </c>
      <c r="C10" t="s">
        <v>7</v>
      </c>
      <c r="D10" s="11">
        <v>11</v>
      </c>
    </row>
    <row r="11" spans="1:4" x14ac:dyDescent="0.25">
      <c r="A11" s="5" t="s">
        <v>48</v>
      </c>
      <c r="B11" t="s">
        <v>8</v>
      </c>
      <c r="C11" t="s">
        <v>33</v>
      </c>
      <c r="D11" s="11">
        <v>11</v>
      </c>
    </row>
    <row r="12" spans="1:4" x14ac:dyDescent="0.25">
      <c r="A12" s="5" t="s">
        <v>49</v>
      </c>
      <c r="B12" t="s">
        <v>9</v>
      </c>
      <c r="C12" t="s">
        <v>4</v>
      </c>
    </row>
    <row r="13" spans="1:4" x14ac:dyDescent="0.25">
      <c r="A13" s="5" t="s">
        <v>50</v>
      </c>
      <c r="B13" t="s">
        <v>9</v>
      </c>
      <c r="C13" t="s">
        <v>5</v>
      </c>
    </row>
    <row r="14" spans="1:4" x14ac:dyDescent="0.25">
      <c r="A14" s="5" t="s">
        <v>51</v>
      </c>
      <c r="B14" t="s">
        <v>9</v>
      </c>
      <c r="C14" t="s">
        <v>6</v>
      </c>
    </row>
    <row r="15" spans="1:4" x14ac:dyDescent="0.25">
      <c r="A15" s="5" t="s">
        <v>52</v>
      </c>
      <c r="B15" t="s">
        <v>9</v>
      </c>
      <c r="C15" t="s">
        <v>7</v>
      </c>
    </row>
    <row r="16" spans="1:4" x14ac:dyDescent="0.25">
      <c r="A16" s="5" t="s">
        <v>53</v>
      </c>
      <c r="B16" t="s">
        <v>9</v>
      </c>
      <c r="C16" t="s">
        <v>33</v>
      </c>
    </row>
    <row r="17" spans="1:4" x14ac:dyDescent="0.25">
      <c r="A17" s="5" t="s">
        <v>54</v>
      </c>
      <c r="B17" t="s">
        <v>10</v>
      </c>
      <c r="C17" t="s">
        <v>4</v>
      </c>
      <c r="D17" s="11">
        <v>12</v>
      </c>
    </row>
    <row r="18" spans="1:4" x14ac:dyDescent="0.25">
      <c r="A18" s="5" t="s">
        <v>55</v>
      </c>
      <c r="B18" t="s">
        <v>10</v>
      </c>
      <c r="C18" t="s">
        <v>5</v>
      </c>
      <c r="D18" s="11">
        <v>12</v>
      </c>
    </row>
    <row r="19" spans="1:4" x14ac:dyDescent="0.25">
      <c r="A19" s="5" t="s">
        <v>56</v>
      </c>
      <c r="B19" t="s">
        <v>10</v>
      </c>
      <c r="C19" t="s">
        <v>6</v>
      </c>
      <c r="D19" s="11">
        <v>12</v>
      </c>
    </row>
    <row r="20" spans="1:4" x14ac:dyDescent="0.25">
      <c r="A20" s="5" t="s">
        <v>57</v>
      </c>
      <c r="B20" t="s">
        <v>10</v>
      </c>
      <c r="C20" t="s">
        <v>7</v>
      </c>
      <c r="D20" s="11">
        <v>12</v>
      </c>
    </row>
    <row r="21" spans="1:4" x14ac:dyDescent="0.25">
      <c r="A21" s="5" t="s">
        <v>58</v>
      </c>
      <c r="B21" t="s">
        <v>10</v>
      </c>
      <c r="C21" t="s">
        <v>33</v>
      </c>
      <c r="D21" s="11">
        <v>12</v>
      </c>
    </row>
    <row r="22" spans="1:4" x14ac:dyDescent="0.25">
      <c r="A22" s="5" t="s">
        <v>59</v>
      </c>
      <c r="B22" t="s">
        <v>11</v>
      </c>
      <c r="C22" t="s">
        <v>4</v>
      </c>
      <c r="D22" s="11">
        <v>12</v>
      </c>
    </row>
    <row r="23" spans="1:4" x14ac:dyDescent="0.25">
      <c r="A23" s="5" t="s">
        <v>60</v>
      </c>
      <c r="B23" t="s">
        <v>11</v>
      </c>
      <c r="C23" t="s">
        <v>5</v>
      </c>
      <c r="D23" s="11">
        <v>12</v>
      </c>
    </row>
    <row r="24" spans="1:4" x14ac:dyDescent="0.25">
      <c r="A24" s="5" t="s">
        <v>61</v>
      </c>
      <c r="B24" t="s">
        <v>11</v>
      </c>
      <c r="C24" t="s">
        <v>6</v>
      </c>
      <c r="D24" s="11">
        <v>12</v>
      </c>
    </row>
    <row r="25" spans="1:4" x14ac:dyDescent="0.25">
      <c r="A25" s="5" t="s">
        <v>62</v>
      </c>
      <c r="B25" t="s">
        <v>11</v>
      </c>
      <c r="C25" t="s">
        <v>7</v>
      </c>
      <c r="D25" s="11">
        <v>12</v>
      </c>
    </row>
    <row r="26" spans="1:4" x14ac:dyDescent="0.25">
      <c r="A26" s="5" t="s">
        <v>63</v>
      </c>
      <c r="B26" t="s">
        <v>11</v>
      </c>
      <c r="C26" t="s">
        <v>33</v>
      </c>
      <c r="D26" s="11">
        <v>12</v>
      </c>
    </row>
    <row r="27" spans="1:4" x14ac:dyDescent="0.25">
      <c r="A27" s="5" t="s">
        <v>64</v>
      </c>
      <c r="B27" t="s">
        <v>12</v>
      </c>
      <c r="C27" t="s">
        <v>4</v>
      </c>
      <c r="D27" s="11">
        <v>14</v>
      </c>
    </row>
    <row r="28" spans="1:4" x14ac:dyDescent="0.25">
      <c r="A28" s="5" t="s">
        <v>65</v>
      </c>
      <c r="B28" t="s">
        <v>12</v>
      </c>
      <c r="C28" t="s">
        <v>5</v>
      </c>
      <c r="D28" s="11">
        <v>14</v>
      </c>
    </row>
    <row r="29" spans="1:4" x14ac:dyDescent="0.25">
      <c r="A29" s="5" t="s">
        <v>66</v>
      </c>
      <c r="B29" t="s">
        <v>12</v>
      </c>
      <c r="C29" t="s">
        <v>6</v>
      </c>
      <c r="D29" s="11">
        <v>14</v>
      </c>
    </row>
    <row r="30" spans="1:4" x14ac:dyDescent="0.25">
      <c r="A30" s="5" t="s">
        <v>67</v>
      </c>
      <c r="B30" t="s">
        <v>12</v>
      </c>
      <c r="C30" t="s">
        <v>7</v>
      </c>
      <c r="D30" s="11">
        <v>14</v>
      </c>
    </row>
    <row r="31" spans="1:4" x14ac:dyDescent="0.25">
      <c r="A31" s="5" t="s">
        <v>68</v>
      </c>
      <c r="B31" t="s">
        <v>12</v>
      </c>
      <c r="C31" t="s">
        <v>33</v>
      </c>
      <c r="D31" s="11">
        <v>14</v>
      </c>
    </row>
    <row r="32" spans="1:4" x14ac:dyDescent="0.25">
      <c r="A32" s="5" t="s">
        <v>69</v>
      </c>
      <c r="B32" t="s">
        <v>13</v>
      </c>
      <c r="C32" t="s">
        <v>4</v>
      </c>
      <c r="D32" s="11" t="s">
        <v>34</v>
      </c>
    </row>
    <row r="33" spans="1:4" x14ac:dyDescent="0.25">
      <c r="A33" s="5" t="s">
        <v>70</v>
      </c>
      <c r="B33" t="s">
        <v>13</v>
      </c>
      <c r="C33" t="s">
        <v>5</v>
      </c>
      <c r="D33" s="11" t="s">
        <v>34</v>
      </c>
    </row>
    <row r="34" spans="1:4" x14ac:dyDescent="0.25">
      <c r="A34" s="5" t="s">
        <v>71</v>
      </c>
      <c r="B34" t="s">
        <v>13</v>
      </c>
      <c r="C34" t="s">
        <v>6</v>
      </c>
      <c r="D34" s="11" t="s">
        <v>34</v>
      </c>
    </row>
    <row r="35" spans="1:4" x14ac:dyDescent="0.25">
      <c r="A35" s="5" t="s">
        <v>72</v>
      </c>
      <c r="B35" t="s">
        <v>13</v>
      </c>
      <c r="C35" t="s">
        <v>7</v>
      </c>
      <c r="D35" s="11" t="s">
        <v>34</v>
      </c>
    </row>
    <row r="36" spans="1:4" x14ac:dyDescent="0.25">
      <c r="A36" s="5" t="s">
        <v>73</v>
      </c>
      <c r="B36" t="s">
        <v>13</v>
      </c>
      <c r="C36" t="s">
        <v>33</v>
      </c>
      <c r="D36" s="11" t="s">
        <v>34</v>
      </c>
    </row>
    <row r="37" spans="1:4" x14ac:dyDescent="0.25">
      <c r="A37" s="5" t="s">
        <v>74</v>
      </c>
      <c r="B37" t="s">
        <v>14</v>
      </c>
      <c r="C37" t="s">
        <v>4</v>
      </c>
      <c r="D37" s="11" t="s">
        <v>34</v>
      </c>
    </row>
    <row r="38" spans="1:4" x14ac:dyDescent="0.25">
      <c r="A38" s="5" t="s">
        <v>75</v>
      </c>
      <c r="B38" t="s">
        <v>14</v>
      </c>
      <c r="C38" t="s">
        <v>5</v>
      </c>
      <c r="D38" s="11" t="s">
        <v>34</v>
      </c>
    </row>
    <row r="39" spans="1:4" x14ac:dyDescent="0.25">
      <c r="A39" s="5" t="s">
        <v>76</v>
      </c>
      <c r="B39" t="s">
        <v>14</v>
      </c>
      <c r="C39" t="s">
        <v>6</v>
      </c>
      <c r="D39" s="11" t="s">
        <v>34</v>
      </c>
    </row>
    <row r="40" spans="1:4" x14ac:dyDescent="0.25">
      <c r="A40" s="5" t="s">
        <v>77</v>
      </c>
      <c r="B40" t="s">
        <v>14</v>
      </c>
      <c r="C40" t="s">
        <v>7</v>
      </c>
      <c r="D40" s="11" t="s">
        <v>34</v>
      </c>
    </row>
    <row r="41" spans="1:4" x14ac:dyDescent="0.25">
      <c r="A41" s="5" t="s">
        <v>78</v>
      </c>
      <c r="B41" t="s">
        <v>14</v>
      </c>
      <c r="C41" t="s">
        <v>33</v>
      </c>
      <c r="D41" s="11" t="s">
        <v>34</v>
      </c>
    </row>
    <row r="42" spans="1:4" x14ac:dyDescent="0.25">
      <c r="A42" s="5" t="s">
        <v>79</v>
      </c>
      <c r="B42" t="s">
        <v>15</v>
      </c>
      <c r="C42" t="s">
        <v>4</v>
      </c>
      <c r="D42" s="11" t="s">
        <v>34</v>
      </c>
    </row>
    <row r="43" spans="1:4" x14ac:dyDescent="0.25">
      <c r="A43" s="5" t="s">
        <v>80</v>
      </c>
      <c r="B43" t="s">
        <v>15</v>
      </c>
      <c r="C43" t="s">
        <v>5</v>
      </c>
      <c r="D43" s="11" t="s">
        <v>34</v>
      </c>
    </row>
    <row r="44" spans="1:4" x14ac:dyDescent="0.25">
      <c r="A44" s="5" t="s">
        <v>81</v>
      </c>
      <c r="B44" t="s">
        <v>15</v>
      </c>
      <c r="C44" t="s">
        <v>6</v>
      </c>
      <c r="D44" s="11" t="s">
        <v>34</v>
      </c>
    </row>
    <row r="45" spans="1:4" x14ac:dyDescent="0.25">
      <c r="A45" s="5" t="s">
        <v>82</v>
      </c>
      <c r="B45" t="s">
        <v>15</v>
      </c>
      <c r="C45" t="s">
        <v>7</v>
      </c>
      <c r="D45" s="11" t="s">
        <v>34</v>
      </c>
    </row>
    <row r="46" spans="1:4" x14ac:dyDescent="0.25">
      <c r="A46" s="5" t="s">
        <v>83</v>
      </c>
      <c r="B46" t="s">
        <v>15</v>
      </c>
      <c r="C46" t="s">
        <v>33</v>
      </c>
      <c r="D46" s="11" t="s">
        <v>34</v>
      </c>
    </row>
    <row r="47" spans="1:4" x14ac:dyDescent="0.25">
      <c r="A47" s="5" t="s">
        <v>84</v>
      </c>
      <c r="B47" t="s">
        <v>33</v>
      </c>
      <c r="C47" t="s">
        <v>4</v>
      </c>
      <c r="D47" s="11">
        <v>13</v>
      </c>
    </row>
    <row r="48" spans="1:4" x14ac:dyDescent="0.25">
      <c r="A48" s="5" t="s">
        <v>85</v>
      </c>
      <c r="B48" t="s">
        <v>33</v>
      </c>
      <c r="C48" t="s">
        <v>5</v>
      </c>
      <c r="D48" s="11">
        <v>13</v>
      </c>
    </row>
    <row r="49" spans="1:4" x14ac:dyDescent="0.25">
      <c r="A49" s="5" t="s">
        <v>86</v>
      </c>
      <c r="B49" t="s">
        <v>33</v>
      </c>
      <c r="C49" t="s">
        <v>6</v>
      </c>
      <c r="D49" s="11">
        <v>13</v>
      </c>
    </row>
    <row r="50" spans="1:4" x14ac:dyDescent="0.25">
      <c r="A50" s="5" t="s">
        <v>87</v>
      </c>
      <c r="B50" t="s">
        <v>33</v>
      </c>
      <c r="C50" t="s">
        <v>7</v>
      </c>
      <c r="D50" s="11">
        <v>13</v>
      </c>
    </row>
    <row r="51" spans="1:4" x14ac:dyDescent="0.25">
      <c r="A51" s="5" t="s">
        <v>88</v>
      </c>
      <c r="B51" t="s">
        <v>33</v>
      </c>
      <c r="C51" t="s">
        <v>33</v>
      </c>
      <c r="D51" s="11">
        <v>13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1"/>
  <sheetViews>
    <sheetView tabSelected="1" workbookViewId="0">
      <selection activeCell="H33" sqref="H33"/>
    </sheetView>
  </sheetViews>
  <sheetFormatPr defaultRowHeight="15" x14ac:dyDescent="0.25"/>
  <cols>
    <col min="1" max="1" width="11.7109375" customWidth="1"/>
    <col min="2" max="2" width="18" customWidth="1"/>
    <col min="3" max="3" width="11.85546875" customWidth="1"/>
    <col min="4" max="4" width="13.85546875" customWidth="1"/>
    <col min="5" max="5" width="19.7109375" customWidth="1"/>
    <col min="6" max="6" width="17.140625" customWidth="1"/>
    <col min="7" max="7" width="17.5703125" style="32" bestFit="1" customWidth="1"/>
    <col min="8" max="8" width="16.42578125" style="32" customWidth="1"/>
    <col min="9" max="9" width="11" style="32" customWidth="1"/>
    <col min="10" max="10" width="11.7109375" style="32" customWidth="1"/>
    <col min="11" max="11" width="12.28515625" style="32" customWidth="1"/>
    <col min="12" max="12" width="11.140625" style="32" customWidth="1"/>
    <col min="13" max="20" width="9.140625" style="32"/>
  </cols>
  <sheetData>
    <row r="1" spans="1:20" s="35" customFormat="1" x14ac:dyDescent="0.25">
      <c r="A1" s="35" t="s">
        <v>203</v>
      </c>
      <c r="B1" s="35" t="s">
        <v>673</v>
      </c>
      <c r="C1" s="35" t="s">
        <v>0</v>
      </c>
      <c r="D1" s="35" t="s">
        <v>1</v>
      </c>
      <c r="E1" s="35" t="s">
        <v>2</v>
      </c>
      <c r="F1" s="35" t="s">
        <v>35</v>
      </c>
      <c r="G1" s="36" t="s">
        <v>38</v>
      </c>
      <c r="H1" s="36" t="s">
        <v>37</v>
      </c>
      <c r="I1" s="36" t="s">
        <v>674</v>
      </c>
      <c r="J1" s="36" t="s">
        <v>675</v>
      </c>
      <c r="K1" s="36" t="s">
        <v>676</v>
      </c>
      <c r="L1" s="36" t="s">
        <v>677</v>
      </c>
      <c r="M1" s="36"/>
      <c r="N1" s="36"/>
      <c r="O1" s="36"/>
      <c r="P1" s="36"/>
      <c r="Q1" s="36"/>
      <c r="R1" s="36"/>
      <c r="S1" s="36"/>
      <c r="T1" s="36"/>
    </row>
    <row r="2" spans="1:20" x14ac:dyDescent="0.25">
      <c r="A2" s="6" t="s">
        <v>18</v>
      </c>
      <c r="B2" s="13" t="s">
        <v>171</v>
      </c>
      <c r="C2" s="6" t="s">
        <v>16</v>
      </c>
      <c r="D2" s="6" t="s">
        <v>8</v>
      </c>
      <c r="E2" s="6" t="s">
        <v>33</v>
      </c>
      <c r="F2" s="13">
        <v>40</v>
      </c>
      <c r="G2" s="33" t="s">
        <v>204</v>
      </c>
      <c r="H2" s="34" t="s">
        <v>34</v>
      </c>
      <c r="I2" s="34" t="s">
        <v>34</v>
      </c>
      <c r="J2" s="34" t="s">
        <v>34</v>
      </c>
      <c r="K2" s="34"/>
      <c r="L2" s="34" t="s">
        <v>34</v>
      </c>
      <c r="M2" s="33"/>
      <c r="N2" s="34"/>
      <c r="O2" s="33"/>
      <c r="P2" s="34"/>
      <c r="Q2" s="33"/>
      <c r="R2" s="33"/>
      <c r="S2" s="34"/>
      <c r="T2" s="33"/>
    </row>
    <row r="3" spans="1:20" x14ac:dyDescent="0.25">
      <c r="A3" s="6" t="s">
        <v>18</v>
      </c>
      <c r="B3" s="13" t="s">
        <v>172</v>
      </c>
      <c r="C3" s="6" t="s">
        <v>16</v>
      </c>
      <c r="D3" s="6" t="s">
        <v>10</v>
      </c>
      <c r="E3" s="6" t="s">
        <v>33</v>
      </c>
      <c r="F3" s="13">
        <v>40</v>
      </c>
      <c r="G3" s="33" t="s">
        <v>205</v>
      </c>
      <c r="H3" s="34" t="s">
        <v>34</v>
      </c>
      <c r="I3" s="34" t="s">
        <v>34</v>
      </c>
      <c r="J3" s="34" t="s">
        <v>34</v>
      </c>
      <c r="K3" s="34"/>
      <c r="L3" s="34" t="s">
        <v>34</v>
      </c>
      <c r="M3" s="33"/>
      <c r="N3" s="33"/>
      <c r="O3" s="33"/>
      <c r="P3" s="33"/>
      <c r="Q3" s="34"/>
      <c r="R3" s="33"/>
      <c r="S3" s="33"/>
      <c r="T3" s="33"/>
    </row>
    <row r="4" spans="1:20" x14ac:dyDescent="0.25">
      <c r="A4" s="6" t="s">
        <v>18</v>
      </c>
      <c r="B4" s="13" t="s">
        <v>173</v>
      </c>
      <c r="C4" s="6" t="s">
        <v>16</v>
      </c>
      <c r="D4" s="6" t="s">
        <v>11</v>
      </c>
      <c r="E4" s="6" t="s">
        <v>33</v>
      </c>
      <c r="F4" s="13">
        <v>40</v>
      </c>
      <c r="G4" s="33" t="s">
        <v>206</v>
      </c>
      <c r="H4" s="34" t="s">
        <v>34</v>
      </c>
      <c r="I4" s="34" t="s">
        <v>34</v>
      </c>
      <c r="J4" s="34" t="s">
        <v>34</v>
      </c>
      <c r="K4" s="34"/>
      <c r="L4" s="34" t="s">
        <v>34</v>
      </c>
      <c r="M4" s="33"/>
      <c r="N4" s="33"/>
      <c r="O4" s="33"/>
      <c r="P4" s="34"/>
      <c r="Q4" s="34"/>
      <c r="R4" s="34"/>
      <c r="S4" s="34"/>
      <c r="T4" s="33"/>
    </row>
    <row r="5" spans="1:20" x14ac:dyDescent="0.25">
      <c r="A5" s="6" t="s">
        <v>18</v>
      </c>
      <c r="B5" s="13" t="s">
        <v>174</v>
      </c>
      <c r="C5" s="6" t="s">
        <v>16</v>
      </c>
      <c r="D5" s="6" t="s">
        <v>33</v>
      </c>
      <c r="E5" s="6" t="s">
        <v>33</v>
      </c>
      <c r="F5" s="13">
        <v>40</v>
      </c>
      <c r="G5" s="33" t="s">
        <v>207</v>
      </c>
      <c r="H5" s="34" t="s">
        <v>34</v>
      </c>
      <c r="I5" s="34" t="s">
        <v>34</v>
      </c>
      <c r="J5" s="34" t="s">
        <v>34</v>
      </c>
      <c r="K5" s="34"/>
      <c r="L5" s="34" t="s">
        <v>34</v>
      </c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6" t="s">
        <v>18</v>
      </c>
      <c r="B6" s="13" t="s">
        <v>175</v>
      </c>
      <c r="C6" s="6" t="s">
        <v>17</v>
      </c>
      <c r="D6" s="6" t="s">
        <v>8</v>
      </c>
      <c r="E6" s="6" t="s">
        <v>33</v>
      </c>
      <c r="F6" s="13">
        <v>40</v>
      </c>
      <c r="G6" s="34" t="s">
        <v>208</v>
      </c>
      <c r="H6" s="34" t="s">
        <v>34</v>
      </c>
      <c r="I6" s="34" t="s">
        <v>34</v>
      </c>
      <c r="J6" s="34" t="s">
        <v>34</v>
      </c>
      <c r="K6" s="34"/>
      <c r="L6" s="34" t="s">
        <v>34</v>
      </c>
      <c r="M6" s="33"/>
      <c r="N6" s="34"/>
      <c r="O6" s="33"/>
      <c r="P6" s="34"/>
      <c r="Q6" s="33"/>
      <c r="R6" s="33"/>
      <c r="S6" s="34"/>
      <c r="T6" s="33"/>
    </row>
    <row r="7" spans="1:20" x14ac:dyDescent="0.25">
      <c r="A7" s="6" t="s">
        <v>18</v>
      </c>
      <c r="B7" s="13" t="s">
        <v>176</v>
      </c>
      <c r="C7" s="6" t="s">
        <v>17</v>
      </c>
      <c r="D7" s="6" t="s">
        <v>10</v>
      </c>
      <c r="E7" s="6" t="s">
        <v>33</v>
      </c>
      <c r="F7" s="13">
        <v>40</v>
      </c>
      <c r="G7" s="33" t="s">
        <v>209</v>
      </c>
      <c r="H7" s="34" t="s">
        <v>34</v>
      </c>
      <c r="I7" s="34" t="s">
        <v>34</v>
      </c>
      <c r="J7" s="34" t="s">
        <v>34</v>
      </c>
      <c r="K7" s="34"/>
      <c r="L7" s="34" t="s">
        <v>34</v>
      </c>
      <c r="M7" s="34"/>
      <c r="N7" s="33"/>
      <c r="O7" s="34"/>
      <c r="P7" s="34"/>
      <c r="Q7" s="34"/>
      <c r="R7" s="34"/>
      <c r="S7" s="34"/>
      <c r="T7" s="33"/>
    </row>
    <row r="8" spans="1:20" x14ac:dyDescent="0.25">
      <c r="A8" s="6" t="s">
        <v>18</v>
      </c>
      <c r="B8" s="13" t="s">
        <v>177</v>
      </c>
      <c r="C8" s="6" t="s">
        <v>17</v>
      </c>
      <c r="D8" s="6" t="s">
        <v>11</v>
      </c>
      <c r="E8" s="6" t="s">
        <v>33</v>
      </c>
      <c r="F8" s="13">
        <v>40</v>
      </c>
      <c r="G8" s="34" t="s">
        <v>210</v>
      </c>
      <c r="H8" s="34" t="s">
        <v>34</v>
      </c>
      <c r="I8" s="34" t="s">
        <v>34</v>
      </c>
      <c r="J8" s="34" t="s">
        <v>34</v>
      </c>
      <c r="K8" s="34"/>
      <c r="L8" s="34" t="s">
        <v>34</v>
      </c>
      <c r="M8" s="34"/>
      <c r="N8" s="34"/>
      <c r="O8" s="34"/>
      <c r="P8" s="34"/>
      <c r="Q8" s="34"/>
      <c r="R8" s="34"/>
      <c r="S8" s="34"/>
      <c r="T8" s="33"/>
    </row>
    <row r="9" spans="1:20" x14ac:dyDescent="0.25">
      <c r="A9" s="6" t="s">
        <v>18</v>
      </c>
      <c r="B9" s="13" t="s">
        <v>178</v>
      </c>
      <c r="C9" s="6" t="s">
        <v>17</v>
      </c>
      <c r="D9" s="6" t="s">
        <v>33</v>
      </c>
      <c r="E9" s="6" t="s">
        <v>33</v>
      </c>
      <c r="F9" s="13">
        <v>40</v>
      </c>
      <c r="G9" s="33" t="s">
        <v>211</v>
      </c>
      <c r="H9" s="34" t="s">
        <v>34</v>
      </c>
      <c r="I9" s="34" t="s">
        <v>34</v>
      </c>
      <c r="J9" s="34" t="s">
        <v>34</v>
      </c>
      <c r="K9" s="34"/>
      <c r="L9" s="34" t="s">
        <v>34</v>
      </c>
      <c r="M9" s="33"/>
      <c r="N9" s="33"/>
      <c r="O9" s="33"/>
      <c r="P9" s="33"/>
      <c r="Q9" s="33"/>
      <c r="R9" s="33"/>
      <c r="S9" s="33"/>
      <c r="T9" s="33"/>
    </row>
    <row r="10" spans="1:20" x14ac:dyDescent="0.25">
      <c r="A10" s="6" t="s">
        <v>18</v>
      </c>
      <c r="B10" s="13" t="s">
        <v>179</v>
      </c>
      <c r="C10" s="6" t="s">
        <v>16</v>
      </c>
      <c r="D10" s="6" t="s">
        <v>8</v>
      </c>
      <c r="E10" s="6" t="s">
        <v>33</v>
      </c>
      <c r="F10" s="13">
        <v>60</v>
      </c>
      <c r="G10" s="34" t="s">
        <v>212</v>
      </c>
      <c r="H10" s="33">
        <v>11</v>
      </c>
      <c r="I10" s="34">
        <v>4580</v>
      </c>
      <c r="J10" s="34">
        <v>2506.64</v>
      </c>
      <c r="K10" s="33"/>
      <c r="L10" s="33"/>
      <c r="M10" s="33"/>
      <c r="N10" s="33"/>
      <c r="O10" s="34"/>
      <c r="P10" s="34"/>
      <c r="Q10" s="33"/>
      <c r="R10" s="33"/>
      <c r="S10" s="33"/>
      <c r="T10" s="33"/>
    </row>
    <row r="11" spans="1:20" x14ac:dyDescent="0.25">
      <c r="A11" s="6" t="s">
        <v>18</v>
      </c>
      <c r="B11" s="13" t="s">
        <v>180</v>
      </c>
      <c r="C11" s="6" t="s">
        <v>16</v>
      </c>
      <c r="D11" s="6" t="s">
        <v>10</v>
      </c>
      <c r="E11" s="6" t="s">
        <v>33</v>
      </c>
      <c r="F11" s="13">
        <v>60</v>
      </c>
      <c r="G11" s="33" t="s">
        <v>213</v>
      </c>
      <c r="H11" s="34">
        <v>12</v>
      </c>
      <c r="I11" s="34">
        <v>4535</v>
      </c>
      <c r="J11" s="34">
        <v>2561.44</v>
      </c>
      <c r="K11" s="34"/>
      <c r="L11" s="33"/>
      <c r="M11" s="34"/>
      <c r="N11" s="34"/>
      <c r="O11" s="34"/>
      <c r="P11" s="34"/>
      <c r="Q11" s="34"/>
      <c r="R11" s="34"/>
      <c r="S11" s="34"/>
      <c r="T11" s="33"/>
    </row>
    <row r="12" spans="1:20" x14ac:dyDescent="0.25">
      <c r="A12" s="6" t="s">
        <v>18</v>
      </c>
      <c r="B12" s="13" t="s">
        <v>181</v>
      </c>
      <c r="C12" s="6" t="s">
        <v>16</v>
      </c>
      <c r="D12" s="6" t="s">
        <v>11</v>
      </c>
      <c r="E12" s="6" t="s">
        <v>33</v>
      </c>
      <c r="F12" s="13">
        <v>60</v>
      </c>
      <c r="G12" s="34" t="s">
        <v>214</v>
      </c>
      <c r="H12" s="34">
        <v>12</v>
      </c>
      <c r="I12" s="34">
        <v>4432</v>
      </c>
      <c r="J12" s="34">
        <v>2456.67</v>
      </c>
      <c r="K12" s="34"/>
      <c r="L12" s="33"/>
      <c r="M12" s="34"/>
      <c r="N12" s="34"/>
      <c r="O12" s="34"/>
      <c r="P12" s="34"/>
      <c r="Q12" s="34"/>
      <c r="R12" s="34"/>
      <c r="S12" s="34"/>
      <c r="T12" s="33"/>
    </row>
    <row r="13" spans="1:20" x14ac:dyDescent="0.25">
      <c r="A13" s="6" t="s">
        <v>18</v>
      </c>
      <c r="B13" s="13" t="s">
        <v>182</v>
      </c>
      <c r="C13" s="6" t="s">
        <v>16</v>
      </c>
      <c r="D13" s="6" t="s">
        <v>33</v>
      </c>
      <c r="E13" s="6" t="s">
        <v>33</v>
      </c>
      <c r="F13" s="13">
        <v>60</v>
      </c>
      <c r="G13" s="33" t="s">
        <v>215</v>
      </c>
      <c r="H13" s="34">
        <v>13</v>
      </c>
      <c r="I13" s="34">
        <v>4629</v>
      </c>
      <c r="J13" s="34">
        <v>2601.96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6" t="s">
        <v>18</v>
      </c>
      <c r="B14" s="13" t="s">
        <v>183</v>
      </c>
      <c r="C14" s="6" t="s">
        <v>17</v>
      </c>
      <c r="D14" s="6" t="s">
        <v>8</v>
      </c>
      <c r="E14" s="6" t="s">
        <v>33</v>
      </c>
      <c r="F14" s="13">
        <v>60</v>
      </c>
      <c r="G14" s="33" t="s">
        <v>216</v>
      </c>
      <c r="H14" s="34" t="s">
        <v>34</v>
      </c>
      <c r="I14" s="34" t="s">
        <v>34</v>
      </c>
      <c r="J14" s="34" t="s">
        <v>34</v>
      </c>
      <c r="K14" s="34"/>
      <c r="L14" s="34" t="s">
        <v>34</v>
      </c>
      <c r="M14" s="33"/>
      <c r="N14" s="34"/>
      <c r="O14" s="33"/>
      <c r="P14" s="33"/>
      <c r="Q14" s="34"/>
      <c r="R14" s="33"/>
      <c r="S14" s="33"/>
      <c r="T14" s="33"/>
    </row>
    <row r="15" spans="1:20" x14ac:dyDescent="0.25">
      <c r="A15" s="6" t="s">
        <v>18</v>
      </c>
      <c r="B15" s="13" t="s">
        <v>184</v>
      </c>
      <c r="C15" s="6" t="s">
        <v>17</v>
      </c>
      <c r="D15" s="6" t="s">
        <v>10</v>
      </c>
      <c r="E15" s="6" t="s">
        <v>33</v>
      </c>
      <c r="F15" s="13">
        <v>60</v>
      </c>
      <c r="G15" s="33" t="s">
        <v>217</v>
      </c>
      <c r="H15" s="34">
        <v>9</v>
      </c>
      <c r="I15" s="34">
        <v>3952</v>
      </c>
      <c r="J15" s="34">
        <v>2105.7199999999998</v>
      </c>
      <c r="K15" s="34"/>
      <c r="L15" s="33"/>
      <c r="M15" s="34"/>
      <c r="N15" s="34"/>
      <c r="O15" s="34"/>
      <c r="P15" s="34"/>
      <c r="Q15" s="34"/>
      <c r="R15" s="34"/>
      <c r="S15" s="34"/>
      <c r="T15" s="33"/>
    </row>
    <row r="16" spans="1:20" x14ac:dyDescent="0.25">
      <c r="A16" s="6" t="s">
        <v>18</v>
      </c>
      <c r="B16" s="13" t="s">
        <v>185</v>
      </c>
      <c r="C16" s="6" t="s">
        <v>17</v>
      </c>
      <c r="D16" s="6" t="s">
        <v>11</v>
      </c>
      <c r="E16" s="6" t="s">
        <v>33</v>
      </c>
      <c r="F16" s="13">
        <v>60</v>
      </c>
      <c r="G16" s="34" t="s">
        <v>218</v>
      </c>
      <c r="H16" s="34">
        <v>10</v>
      </c>
      <c r="I16" s="34">
        <v>4320</v>
      </c>
      <c r="J16" s="34">
        <v>2317.77</v>
      </c>
      <c r="K16" s="34"/>
      <c r="L16" s="33"/>
      <c r="M16" s="34"/>
      <c r="N16" s="34"/>
      <c r="O16" s="34"/>
      <c r="P16" s="34"/>
      <c r="Q16" s="34"/>
      <c r="R16" s="34"/>
      <c r="S16" s="34"/>
      <c r="T16" s="33"/>
    </row>
    <row r="17" spans="1:20" x14ac:dyDescent="0.25">
      <c r="A17" s="6" t="s">
        <v>18</v>
      </c>
      <c r="B17" s="13" t="s">
        <v>186</v>
      </c>
      <c r="C17" s="6" t="s">
        <v>17</v>
      </c>
      <c r="D17" s="6" t="s">
        <v>33</v>
      </c>
      <c r="E17" s="6" t="s">
        <v>33</v>
      </c>
      <c r="F17" s="13">
        <v>60</v>
      </c>
      <c r="G17" s="33" t="s">
        <v>219</v>
      </c>
      <c r="H17" s="34">
        <v>10</v>
      </c>
      <c r="I17" s="34">
        <v>4183</v>
      </c>
      <c r="J17" s="34">
        <v>2247.3200000000002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6" t="s">
        <v>18</v>
      </c>
      <c r="B18" s="13" t="s">
        <v>187</v>
      </c>
      <c r="C18" s="6" t="s">
        <v>16</v>
      </c>
      <c r="D18" s="6" t="s">
        <v>8</v>
      </c>
      <c r="E18" s="6" t="s">
        <v>33</v>
      </c>
      <c r="F18" s="13">
        <v>200</v>
      </c>
      <c r="G18" s="34" t="s">
        <v>220</v>
      </c>
      <c r="H18" s="34">
        <v>9</v>
      </c>
      <c r="I18" s="34">
        <v>4102</v>
      </c>
      <c r="J18" s="34">
        <v>2177.8000000000002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spans="1:20" x14ac:dyDescent="0.25">
      <c r="A19" s="6" t="s">
        <v>18</v>
      </c>
      <c r="B19" s="13" t="s">
        <v>188</v>
      </c>
      <c r="C19" s="6" t="s">
        <v>16</v>
      </c>
      <c r="D19" s="6" t="s">
        <v>10</v>
      </c>
      <c r="E19" s="6" t="s">
        <v>33</v>
      </c>
      <c r="F19" s="13">
        <v>200</v>
      </c>
      <c r="G19" s="34" t="s">
        <v>221</v>
      </c>
      <c r="H19" s="34">
        <v>10</v>
      </c>
      <c r="I19" s="34">
        <v>4117</v>
      </c>
      <c r="J19" s="34">
        <v>2203.42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spans="1:20" x14ac:dyDescent="0.25">
      <c r="A20" s="6" t="s">
        <v>18</v>
      </c>
      <c r="B20" s="13" t="s">
        <v>189</v>
      </c>
      <c r="C20" s="6" t="s">
        <v>16</v>
      </c>
      <c r="D20" s="6" t="s">
        <v>11</v>
      </c>
      <c r="E20" s="6" t="s">
        <v>33</v>
      </c>
      <c r="F20" s="13">
        <v>200</v>
      </c>
      <c r="G20" s="34" t="s">
        <v>222</v>
      </c>
      <c r="H20" s="34">
        <v>11</v>
      </c>
      <c r="I20" s="34">
        <v>4146</v>
      </c>
      <c r="J20" s="34">
        <v>2197.42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spans="1:20" x14ac:dyDescent="0.25">
      <c r="A21" s="6" t="s">
        <v>18</v>
      </c>
      <c r="B21" s="13" t="s">
        <v>190</v>
      </c>
      <c r="C21" s="6" t="s">
        <v>16</v>
      </c>
      <c r="D21" s="6" t="s">
        <v>33</v>
      </c>
      <c r="E21" s="6" t="s">
        <v>33</v>
      </c>
      <c r="F21" s="13">
        <v>200</v>
      </c>
      <c r="G21" s="34" t="s">
        <v>223</v>
      </c>
      <c r="H21" s="34">
        <v>11</v>
      </c>
      <c r="I21" s="34">
        <v>4345</v>
      </c>
      <c r="J21" s="34">
        <v>2378.52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spans="1:20" x14ac:dyDescent="0.25">
      <c r="A22" s="6" t="s">
        <v>18</v>
      </c>
      <c r="B22" s="13" t="s">
        <v>191</v>
      </c>
      <c r="C22" s="6" t="s">
        <v>17</v>
      </c>
      <c r="D22" s="6" t="s">
        <v>8</v>
      </c>
      <c r="E22" s="6" t="s">
        <v>33</v>
      </c>
      <c r="F22" s="13">
        <v>200</v>
      </c>
      <c r="G22" s="34" t="s">
        <v>224</v>
      </c>
      <c r="H22" s="34" t="s">
        <v>34</v>
      </c>
      <c r="I22" s="34" t="s">
        <v>34</v>
      </c>
      <c r="J22" s="34" t="s">
        <v>34</v>
      </c>
      <c r="K22" s="34"/>
      <c r="L22" s="34" t="s">
        <v>34</v>
      </c>
      <c r="M22" s="34"/>
      <c r="N22" s="34"/>
      <c r="O22" s="34"/>
      <c r="P22" s="34"/>
      <c r="Q22" s="34"/>
      <c r="R22" s="34"/>
      <c r="S22" s="34"/>
      <c r="T22" s="34"/>
    </row>
    <row r="23" spans="1:20" x14ac:dyDescent="0.25">
      <c r="A23" s="6" t="s">
        <v>18</v>
      </c>
      <c r="B23" s="13" t="s">
        <v>192</v>
      </c>
      <c r="C23" s="6" t="s">
        <v>17</v>
      </c>
      <c r="D23" s="6" t="s">
        <v>10</v>
      </c>
      <c r="E23" s="6" t="s">
        <v>33</v>
      </c>
      <c r="F23" s="13">
        <v>200</v>
      </c>
      <c r="G23" s="34" t="s">
        <v>225</v>
      </c>
      <c r="H23" s="34">
        <v>7</v>
      </c>
      <c r="I23" s="34">
        <v>3546</v>
      </c>
      <c r="J23" s="34">
        <v>1767.57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spans="1:20" x14ac:dyDescent="0.25">
      <c r="A24" s="6" t="s">
        <v>18</v>
      </c>
      <c r="B24" s="13" t="s">
        <v>193</v>
      </c>
      <c r="C24" s="6" t="s">
        <v>17</v>
      </c>
      <c r="D24" s="6" t="s">
        <v>11</v>
      </c>
      <c r="E24" s="6" t="s">
        <v>33</v>
      </c>
      <c r="F24" s="13">
        <v>200</v>
      </c>
      <c r="G24" s="34" t="s">
        <v>226</v>
      </c>
      <c r="H24" s="34">
        <v>7</v>
      </c>
      <c r="I24" s="34">
        <v>3699</v>
      </c>
      <c r="J24" s="34">
        <v>1832.26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</row>
    <row r="25" spans="1:20" x14ac:dyDescent="0.25">
      <c r="A25" s="6" t="s">
        <v>18</v>
      </c>
      <c r="B25" s="13" t="s">
        <v>194</v>
      </c>
      <c r="C25" s="6" t="s">
        <v>17</v>
      </c>
      <c r="D25" s="6" t="s">
        <v>33</v>
      </c>
      <c r="E25" s="6" t="s">
        <v>33</v>
      </c>
      <c r="F25" s="13">
        <v>200</v>
      </c>
      <c r="G25" s="34" t="s">
        <v>227</v>
      </c>
      <c r="H25" s="34">
        <v>8</v>
      </c>
      <c r="I25" s="34">
        <v>3945</v>
      </c>
      <c r="J25" s="34">
        <v>2058.4299999999998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</row>
    <row r="26" spans="1:20" x14ac:dyDescent="0.25">
      <c r="A26" s="6" t="s">
        <v>18</v>
      </c>
      <c r="B26" s="13" t="s">
        <v>195</v>
      </c>
      <c r="C26" s="6" t="s">
        <v>16</v>
      </c>
      <c r="D26" s="6" t="s">
        <v>8</v>
      </c>
      <c r="E26" s="6" t="s">
        <v>33</v>
      </c>
      <c r="F26" s="14">
        <v>0</v>
      </c>
      <c r="G26" s="34" t="s">
        <v>228</v>
      </c>
      <c r="H26" s="34">
        <v>9</v>
      </c>
      <c r="I26" s="34">
        <v>4102</v>
      </c>
      <c r="J26" s="34">
        <v>2177.8000000000002</v>
      </c>
      <c r="K26" s="34"/>
      <c r="L26" s="34"/>
      <c r="M26" s="34"/>
      <c r="N26" s="34"/>
      <c r="O26" s="33"/>
      <c r="P26" s="34"/>
      <c r="Q26" s="34"/>
      <c r="R26" s="34"/>
      <c r="S26" s="34"/>
      <c r="T26" s="33"/>
    </row>
    <row r="27" spans="1:20" x14ac:dyDescent="0.25">
      <c r="A27" s="6" t="s">
        <v>18</v>
      </c>
      <c r="B27" s="13" t="s">
        <v>196</v>
      </c>
      <c r="C27" s="6" t="s">
        <v>16</v>
      </c>
      <c r="D27" s="6" t="s">
        <v>10</v>
      </c>
      <c r="E27" s="6" t="s">
        <v>33</v>
      </c>
      <c r="F27" s="14">
        <v>0</v>
      </c>
      <c r="G27" s="33" t="s">
        <v>229</v>
      </c>
      <c r="H27" s="34">
        <v>10</v>
      </c>
      <c r="I27" s="34">
        <v>4117</v>
      </c>
      <c r="J27" s="34">
        <v>2203.42</v>
      </c>
      <c r="K27" s="34"/>
      <c r="L27" s="33"/>
      <c r="M27" s="34"/>
      <c r="N27" s="34"/>
      <c r="O27" s="34"/>
      <c r="P27" s="34"/>
      <c r="Q27" s="34"/>
      <c r="R27" s="34"/>
      <c r="S27" s="34"/>
      <c r="T27" s="33"/>
    </row>
    <row r="28" spans="1:20" x14ac:dyDescent="0.25">
      <c r="A28" s="6" t="s">
        <v>18</v>
      </c>
      <c r="B28" s="13" t="s">
        <v>197</v>
      </c>
      <c r="C28" s="6" t="s">
        <v>16</v>
      </c>
      <c r="D28" s="6" t="s">
        <v>11</v>
      </c>
      <c r="E28" s="6" t="s">
        <v>33</v>
      </c>
      <c r="F28" s="14">
        <v>0</v>
      </c>
      <c r="G28" s="33" t="s">
        <v>230</v>
      </c>
      <c r="H28" s="34">
        <v>11</v>
      </c>
      <c r="I28" s="34">
        <v>4177</v>
      </c>
      <c r="J28" s="34">
        <v>2204.84</v>
      </c>
      <c r="K28" s="34"/>
      <c r="L28" s="33"/>
      <c r="M28" s="34"/>
      <c r="N28" s="34"/>
      <c r="O28" s="34"/>
      <c r="P28" s="34"/>
      <c r="Q28" s="34"/>
      <c r="R28" s="34"/>
      <c r="S28" s="34"/>
      <c r="T28" s="33"/>
    </row>
    <row r="29" spans="1:20" x14ac:dyDescent="0.25">
      <c r="A29" s="6" t="s">
        <v>18</v>
      </c>
      <c r="B29" s="13" t="s">
        <v>198</v>
      </c>
      <c r="C29" s="6" t="s">
        <v>16</v>
      </c>
      <c r="D29" s="6" t="s">
        <v>33</v>
      </c>
      <c r="E29" s="6" t="s">
        <v>33</v>
      </c>
      <c r="F29" s="14">
        <v>0</v>
      </c>
      <c r="G29" s="33" t="s">
        <v>231</v>
      </c>
      <c r="H29" s="34">
        <v>11</v>
      </c>
      <c r="I29" s="34">
        <v>4345</v>
      </c>
      <c r="J29" s="34">
        <v>2378.52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x14ac:dyDescent="0.25">
      <c r="A30" s="6" t="s">
        <v>18</v>
      </c>
      <c r="B30" s="13" t="s">
        <v>199</v>
      </c>
      <c r="C30" s="6" t="s">
        <v>17</v>
      </c>
      <c r="D30" s="6" t="s">
        <v>8</v>
      </c>
      <c r="E30" s="6" t="s">
        <v>33</v>
      </c>
      <c r="F30" s="14">
        <v>0</v>
      </c>
      <c r="G30" s="34" t="s">
        <v>232</v>
      </c>
      <c r="H30" s="34" t="s">
        <v>34</v>
      </c>
      <c r="I30" s="34" t="s">
        <v>34</v>
      </c>
      <c r="J30" s="34" t="s">
        <v>34</v>
      </c>
      <c r="K30" s="34"/>
      <c r="L30" s="34" t="s">
        <v>34</v>
      </c>
      <c r="M30" s="34"/>
      <c r="N30" s="34"/>
      <c r="O30" s="34"/>
      <c r="P30" s="34"/>
      <c r="Q30" s="34"/>
      <c r="R30" s="34"/>
      <c r="S30" s="34"/>
      <c r="T30" s="33"/>
    </row>
    <row r="31" spans="1:20" x14ac:dyDescent="0.25">
      <c r="A31" s="6" t="s">
        <v>18</v>
      </c>
      <c r="B31" s="13" t="s">
        <v>200</v>
      </c>
      <c r="C31" s="6" t="s">
        <v>17</v>
      </c>
      <c r="D31" s="6" t="s">
        <v>10</v>
      </c>
      <c r="E31" s="6" t="s">
        <v>33</v>
      </c>
      <c r="F31" s="14">
        <v>0</v>
      </c>
      <c r="G31" s="33" t="s">
        <v>233</v>
      </c>
      <c r="H31" s="34">
        <v>7</v>
      </c>
      <c r="I31" s="34">
        <v>3609</v>
      </c>
      <c r="J31" s="34">
        <v>1813.64</v>
      </c>
      <c r="K31" s="34"/>
      <c r="L31" s="33"/>
      <c r="M31" s="34"/>
      <c r="N31" s="34"/>
      <c r="O31" s="34"/>
      <c r="P31" s="34"/>
      <c r="Q31" s="34"/>
      <c r="R31" s="34"/>
      <c r="S31" s="34"/>
      <c r="T31" s="33"/>
    </row>
    <row r="32" spans="1:20" x14ac:dyDescent="0.25">
      <c r="A32" s="6" t="s">
        <v>18</v>
      </c>
      <c r="B32" s="13" t="s">
        <v>201</v>
      </c>
      <c r="C32" s="6" t="s">
        <v>17</v>
      </c>
      <c r="D32" s="6" t="s">
        <v>11</v>
      </c>
      <c r="E32" s="6" t="s">
        <v>33</v>
      </c>
      <c r="F32" s="14">
        <v>0</v>
      </c>
      <c r="G32" s="34" t="s">
        <v>234</v>
      </c>
      <c r="H32" s="34">
        <v>7</v>
      </c>
      <c r="I32" s="34">
        <v>3660</v>
      </c>
      <c r="J32" s="34">
        <v>1832.91</v>
      </c>
      <c r="K32" s="34"/>
      <c r="L32" s="33"/>
      <c r="M32" s="34"/>
      <c r="N32" s="34"/>
      <c r="O32" s="34"/>
      <c r="P32" s="34"/>
      <c r="Q32" s="34"/>
      <c r="R32" s="34"/>
      <c r="S32" s="34"/>
      <c r="T32" s="33"/>
    </row>
    <row r="33" spans="1:20" x14ac:dyDescent="0.25">
      <c r="A33" s="6" t="s">
        <v>18</v>
      </c>
      <c r="B33" s="13" t="s">
        <v>202</v>
      </c>
      <c r="C33" s="6" t="s">
        <v>17</v>
      </c>
      <c r="D33" s="6" t="s">
        <v>33</v>
      </c>
      <c r="E33" s="6" t="s">
        <v>33</v>
      </c>
      <c r="F33" s="14">
        <v>0</v>
      </c>
      <c r="G33" s="33" t="s">
        <v>678</v>
      </c>
      <c r="H33" s="34">
        <v>8</v>
      </c>
      <c r="I33" s="34">
        <v>3974</v>
      </c>
      <c r="J33" s="34">
        <v>2061.06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x14ac:dyDescent="0.25">
      <c r="A34" s="31" t="s">
        <v>19</v>
      </c>
      <c r="B34" s="13" t="s">
        <v>171</v>
      </c>
      <c r="C34" s="6" t="s">
        <v>16</v>
      </c>
      <c r="D34" s="6" t="s">
        <v>8</v>
      </c>
      <c r="E34" s="6" t="s">
        <v>33</v>
      </c>
      <c r="F34" s="13">
        <v>40</v>
      </c>
      <c r="G34" s="32" t="s">
        <v>236</v>
      </c>
    </row>
    <row r="35" spans="1:20" x14ac:dyDescent="0.25">
      <c r="A35" s="31" t="s">
        <v>19</v>
      </c>
      <c r="B35" s="13" t="s">
        <v>172</v>
      </c>
      <c r="C35" s="6" t="s">
        <v>16</v>
      </c>
      <c r="D35" s="6" t="s">
        <v>10</v>
      </c>
      <c r="E35" s="6" t="s">
        <v>33</v>
      </c>
      <c r="F35" s="13">
        <v>40</v>
      </c>
      <c r="G35" s="32" t="s">
        <v>237</v>
      </c>
    </row>
    <row r="36" spans="1:20" x14ac:dyDescent="0.25">
      <c r="A36" s="31" t="s">
        <v>19</v>
      </c>
      <c r="B36" s="13" t="s">
        <v>173</v>
      </c>
      <c r="C36" s="6" t="s">
        <v>16</v>
      </c>
      <c r="D36" s="6" t="s">
        <v>11</v>
      </c>
      <c r="E36" s="6" t="s">
        <v>33</v>
      </c>
      <c r="F36" s="13">
        <v>40</v>
      </c>
      <c r="G36" s="32" t="s">
        <v>238</v>
      </c>
    </row>
    <row r="37" spans="1:20" x14ac:dyDescent="0.25">
      <c r="A37" s="31" t="s">
        <v>19</v>
      </c>
      <c r="B37" s="13" t="s">
        <v>174</v>
      </c>
      <c r="C37" s="6" t="s">
        <v>16</v>
      </c>
      <c r="D37" s="6" t="s">
        <v>33</v>
      </c>
      <c r="E37" s="6" t="s">
        <v>33</v>
      </c>
      <c r="F37" s="13">
        <v>40</v>
      </c>
      <c r="G37" s="32" t="s">
        <v>239</v>
      </c>
    </row>
    <row r="38" spans="1:20" x14ac:dyDescent="0.25">
      <c r="A38" s="31" t="s">
        <v>19</v>
      </c>
      <c r="B38" s="13" t="s">
        <v>175</v>
      </c>
      <c r="C38" s="6" t="s">
        <v>17</v>
      </c>
      <c r="D38" s="6" t="s">
        <v>8</v>
      </c>
      <c r="E38" s="6" t="s">
        <v>33</v>
      </c>
      <c r="F38" s="13">
        <v>40</v>
      </c>
      <c r="G38" s="32" t="s">
        <v>240</v>
      </c>
    </row>
    <row r="39" spans="1:20" x14ac:dyDescent="0.25">
      <c r="A39" s="31" t="s">
        <v>19</v>
      </c>
      <c r="B39" s="13" t="s">
        <v>176</v>
      </c>
      <c r="C39" s="6" t="s">
        <v>17</v>
      </c>
      <c r="D39" s="6" t="s">
        <v>10</v>
      </c>
      <c r="E39" s="6" t="s">
        <v>33</v>
      </c>
      <c r="F39" s="13">
        <v>40</v>
      </c>
      <c r="G39" s="32" t="s">
        <v>241</v>
      </c>
    </row>
    <row r="40" spans="1:20" x14ac:dyDescent="0.25">
      <c r="A40" s="31" t="s">
        <v>19</v>
      </c>
      <c r="B40" s="13" t="s">
        <v>177</v>
      </c>
      <c r="C40" s="6" t="s">
        <v>17</v>
      </c>
      <c r="D40" s="6" t="s">
        <v>11</v>
      </c>
      <c r="E40" s="6" t="s">
        <v>33</v>
      </c>
      <c r="F40" s="13">
        <v>40</v>
      </c>
      <c r="G40" s="32" t="s">
        <v>242</v>
      </c>
    </row>
    <row r="41" spans="1:20" x14ac:dyDescent="0.25">
      <c r="A41" s="31" t="s">
        <v>19</v>
      </c>
      <c r="B41" s="13" t="s">
        <v>178</v>
      </c>
      <c r="C41" s="6" t="s">
        <v>17</v>
      </c>
      <c r="D41" s="6" t="s">
        <v>33</v>
      </c>
      <c r="E41" s="6" t="s">
        <v>33</v>
      </c>
      <c r="F41" s="13">
        <v>40</v>
      </c>
      <c r="G41" s="32" t="s">
        <v>243</v>
      </c>
    </row>
    <row r="42" spans="1:20" x14ac:dyDescent="0.25">
      <c r="A42" s="31" t="s">
        <v>19</v>
      </c>
      <c r="B42" s="13" t="s">
        <v>179</v>
      </c>
      <c r="C42" s="6" t="s">
        <v>16</v>
      </c>
      <c r="D42" s="6" t="s">
        <v>8</v>
      </c>
      <c r="E42" s="6" t="s">
        <v>33</v>
      </c>
      <c r="F42" s="13">
        <v>60</v>
      </c>
      <c r="G42" s="32" t="s">
        <v>244</v>
      </c>
    </row>
    <row r="43" spans="1:20" x14ac:dyDescent="0.25">
      <c r="A43" s="31" t="s">
        <v>19</v>
      </c>
      <c r="B43" s="13" t="s">
        <v>180</v>
      </c>
      <c r="C43" s="6" t="s">
        <v>16</v>
      </c>
      <c r="D43" s="6" t="s">
        <v>10</v>
      </c>
      <c r="E43" s="6" t="s">
        <v>33</v>
      </c>
      <c r="F43" s="13">
        <v>60</v>
      </c>
      <c r="G43" s="32" t="s">
        <v>245</v>
      </c>
    </row>
    <row r="44" spans="1:20" x14ac:dyDescent="0.25">
      <c r="A44" s="31" t="s">
        <v>19</v>
      </c>
      <c r="B44" s="13" t="s">
        <v>181</v>
      </c>
      <c r="C44" s="6" t="s">
        <v>16</v>
      </c>
      <c r="D44" s="6" t="s">
        <v>11</v>
      </c>
      <c r="E44" s="6" t="s">
        <v>33</v>
      </c>
      <c r="F44" s="13">
        <v>60</v>
      </c>
      <c r="G44" s="32" t="s">
        <v>246</v>
      </c>
    </row>
    <row r="45" spans="1:20" x14ac:dyDescent="0.25">
      <c r="A45" s="31" t="s">
        <v>19</v>
      </c>
      <c r="B45" s="13" t="s">
        <v>182</v>
      </c>
      <c r="C45" s="6" t="s">
        <v>16</v>
      </c>
      <c r="D45" s="6" t="s">
        <v>33</v>
      </c>
      <c r="E45" s="6" t="s">
        <v>33</v>
      </c>
      <c r="F45" s="13">
        <v>60</v>
      </c>
      <c r="G45" s="32" t="s">
        <v>247</v>
      </c>
    </row>
    <row r="46" spans="1:20" x14ac:dyDescent="0.25">
      <c r="A46" s="31" t="s">
        <v>19</v>
      </c>
      <c r="B46" s="13" t="s">
        <v>183</v>
      </c>
      <c r="C46" s="6" t="s">
        <v>17</v>
      </c>
      <c r="D46" s="6" t="s">
        <v>8</v>
      </c>
      <c r="E46" s="6" t="s">
        <v>33</v>
      </c>
      <c r="F46" s="13">
        <v>60</v>
      </c>
      <c r="G46" s="32" t="s">
        <v>248</v>
      </c>
    </row>
    <row r="47" spans="1:20" x14ac:dyDescent="0.25">
      <c r="A47" s="31" t="s">
        <v>19</v>
      </c>
      <c r="B47" s="13" t="s">
        <v>184</v>
      </c>
      <c r="C47" s="6" t="s">
        <v>17</v>
      </c>
      <c r="D47" s="6" t="s">
        <v>10</v>
      </c>
      <c r="E47" s="6" t="s">
        <v>33</v>
      </c>
      <c r="F47" s="13">
        <v>60</v>
      </c>
      <c r="G47" s="32" t="s">
        <v>249</v>
      </c>
    </row>
    <row r="48" spans="1:20" x14ac:dyDescent="0.25">
      <c r="A48" s="31" t="s">
        <v>19</v>
      </c>
      <c r="B48" s="13" t="s">
        <v>185</v>
      </c>
      <c r="C48" s="6" t="s">
        <v>17</v>
      </c>
      <c r="D48" s="6" t="s">
        <v>11</v>
      </c>
      <c r="E48" s="6" t="s">
        <v>33</v>
      </c>
      <c r="F48" s="13">
        <v>60</v>
      </c>
      <c r="G48" s="32" t="s">
        <v>250</v>
      </c>
    </row>
    <row r="49" spans="1:7" x14ac:dyDescent="0.25">
      <c r="A49" s="31" t="s">
        <v>19</v>
      </c>
      <c r="B49" s="13" t="s">
        <v>186</v>
      </c>
      <c r="C49" s="6" t="s">
        <v>17</v>
      </c>
      <c r="D49" s="6" t="s">
        <v>33</v>
      </c>
      <c r="E49" s="6" t="s">
        <v>33</v>
      </c>
      <c r="F49" s="13">
        <v>60</v>
      </c>
      <c r="G49" s="32" t="s">
        <v>251</v>
      </c>
    </row>
    <row r="50" spans="1:7" x14ac:dyDescent="0.25">
      <c r="A50" s="31" t="s">
        <v>19</v>
      </c>
      <c r="B50" s="13" t="s">
        <v>187</v>
      </c>
      <c r="C50" s="6" t="s">
        <v>16</v>
      </c>
      <c r="D50" s="6" t="s">
        <v>8</v>
      </c>
      <c r="E50" s="6" t="s">
        <v>33</v>
      </c>
      <c r="F50" s="13">
        <v>200</v>
      </c>
      <c r="G50" s="32" t="s">
        <v>252</v>
      </c>
    </row>
    <row r="51" spans="1:7" x14ac:dyDescent="0.25">
      <c r="A51" s="31" t="s">
        <v>19</v>
      </c>
      <c r="B51" s="13" t="s">
        <v>188</v>
      </c>
      <c r="C51" s="6" t="s">
        <v>16</v>
      </c>
      <c r="D51" s="6" t="s">
        <v>10</v>
      </c>
      <c r="E51" s="6" t="s">
        <v>33</v>
      </c>
      <c r="F51" s="13">
        <v>200</v>
      </c>
      <c r="G51" s="32" t="s">
        <v>253</v>
      </c>
    </row>
    <row r="52" spans="1:7" x14ac:dyDescent="0.25">
      <c r="A52" s="31" t="s">
        <v>19</v>
      </c>
      <c r="B52" s="13" t="s">
        <v>189</v>
      </c>
      <c r="C52" s="6" t="s">
        <v>16</v>
      </c>
      <c r="D52" s="6" t="s">
        <v>11</v>
      </c>
      <c r="E52" s="6" t="s">
        <v>33</v>
      </c>
      <c r="F52" s="13">
        <v>200</v>
      </c>
      <c r="G52" s="32" t="s">
        <v>254</v>
      </c>
    </row>
    <row r="53" spans="1:7" x14ac:dyDescent="0.25">
      <c r="A53" s="31" t="s">
        <v>19</v>
      </c>
      <c r="B53" s="13" t="s">
        <v>190</v>
      </c>
      <c r="C53" s="6" t="s">
        <v>16</v>
      </c>
      <c r="D53" s="6" t="s">
        <v>33</v>
      </c>
      <c r="E53" s="6" t="s">
        <v>33</v>
      </c>
      <c r="F53" s="13">
        <v>200</v>
      </c>
      <c r="G53" s="32" t="s">
        <v>255</v>
      </c>
    </row>
    <row r="54" spans="1:7" x14ac:dyDescent="0.25">
      <c r="A54" s="31" t="s">
        <v>19</v>
      </c>
      <c r="B54" s="13" t="s">
        <v>191</v>
      </c>
      <c r="C54" s="6" t="s">
        <v>17</v>
      </c>
      <c r="D54" s="6" t="s">
        <v>8</v>
      </c>
      <c r="E54" s="6" t="s">
        <v>33</v>
      </c>
      <c r="F54" s="13">
        <v>200</v>
      </c>
      <c r="G54" s="32" t="s">
        <v>256</v>
      </c>
    </row>
    <row r="55" spans="1:7" x14ac:dyDescent="0.25">
      <c r="A55" s="31" t="s">
        <v>19</v>
      </c>
      <c r="B55" s="13" t="s">
        <v>192</v>
      </c>
      <c r="C55" s="6" t="s">
        <v>17</v>
      </c>
      <c r="D55" s="6" t="s">
        <v>10</v>
      </c>
      <c r="E55" s="6" t="s">
        <v>33</v>
      </c>
      <c r="F55" s="13">
        <v>200</v>
      </c>
      <c r="G55" s="32" t="s">
        <v>257</v>
      </c>
    </row>
    <row r="56" spans="1:7" x14ac:dyDescent="0.25">
      <c r="A56" s="31" t="s">
        <v>19</v>
      </c>
      <c r="B56" s="13" t="s">
        <v>193</v>
      </c>
      <c r="C56" s="6" t="s">
        <v>17</v>
      </c>
      <c r="D56" s="6" t="s">
        <v>11</v>
      </c>
      <c r="E56" s="6" t="s">
        <v>33</v>
      </c>
      <c r="F56" s="13">
        <v>200</v>
      </c>
      <c r="G56" s="32" t="s">
        <v>258</v>
      </c>
    </row>
    <row r="57" spans="1:7" x14ac:dyDescent="0.25">
      <c r="A57" s="31" t="s">
        <v>19</v>
      </c>
      <c r="B57" s="13" t="s">
        <v>194</v>
      </c>
      <c r="C57" s="6" t="s">
        <v>17</v>
      </c>
      <c r="D57" s="6" t="s">
        <v>33</v>
      </c>
      <c r="E57" s="6" t="s">
        <v>33</v>
      </c>
      <c r="F57" s="13">
        <v>200</v>
      </c>
      <c r="G57" s="32" t="s">
        <v>259</v>
      </c>
    </row>
    <row r="58" spans="1:7" x14ac:dyDescent="0.25">
      <c r="A58" s="31" t="s">
        <v>19</v>
      </c>
      <c r="B58" s="13" t="s">
        <v>195</v>
      </c>
      <c r="C58" s="6" t="s">
        <v>16</v>
      </c>
      <c r="D58" s="6" t="s">
        <v>8</v>
      </c>
      <c r="E58" s="6" t="s">
        <v>33</v>
      </c>
      <c r="F58" s="14">
        <v>0</v>
      </c>
      <c r="G58" s="32" t="s">
        <v>260</v>
      </c>
    </row>
    <row r="59" spans="1:7" x14ac:dyDescent="0.25">
      <c r="A59" s="31" t="s">
        <v>19</v>
      </c>
      <c r="B59" s="13" t="s">
        <v>196</v>
      </c>
      <c r="C59" s="6" t="s">
        <v>16</v>
      </c>
      <c r="D59" s="6" t="s">
        <v>10</v>
      </c>
      <c r="E59" s="6" t="s">
        <v>33</v>
      </c>
      <c r="F59" s="14">
        <v>0</v>
      </c>
      <c r="G59" s="32" t="s">
        <v>261</v>
      </c>
    </row>
    <row r="60" spans="1:7" x14ac:dyDescent="0.25">
      <c r="A60" s="31" t="s">
        <v>19</v>
      </c>
      <c r="B60" s="13" t="s">
        <v>197</v>
      </c>
      <c r="C60" s="6" t="s">
        <v>16</v>
      </c>
      <c r="D60" s="6" t="s">
        <v>11</v>
      </c>
      <c r="E60" s="6" t="s">
        <v>33</v>
      </c>
      <c r="F60" s="14">
        <v>0</v>
      </c>
      <c r="G60" s="32" t="s">
        <v>262</v>
      </c>
    </row>
    <row r="61" spans="1:7" x14ac:dyDescent="0.25">
      <c r="A61" s="31" t="s">
        <v>19</v>
      </c>
      <c r="B61" s="13" t="s">
        <v>198</v>
      </c>
      <c r="C61" s="6" t="s">
        <v>16</v>
      </c>
      <c r="D61" s="6" t="s">
        <v>33</v>
      </c>
      <c r="E61" s="6" t="s">
        <v>33</v>
      </c>
      <c r="F61" s="14">
        <v>0</v>
      </c>
      <c r="G61" s="32" t="s">
        <v>263</v>
      </c>
    </row>
    <row r="62" spans="1:7" x14ac:dyDescent="0.25">
      <c r="A62" s="31" t="s">
        <v>19</v>
      </c>
      <c r="B62" s="13" t="s">
        <v>199</v>
      </c>
      <c r="C62" s="6" t="s">
        <v>17</v>
      </c>
      <c r="D62" s="6" t="s">
        <v>8</v>
      </c>
      <c r="E62" s="6" t="s">
        <v>33</v>
      </c>
      <c r="F62" s="14">
        <v>0</v>
      </c>
      <c r="G62" s="32" t="s">
        <v>264</v>
      </c>
    </row>
    <row r="63" spans="1:7" x14ac:dyDescent="0.25">
      <c r="A63" s="31" t="s">
        <v>19</v>
      </c>
      <c r="B63" s="13" t="s">
        <v>200</v>
      </c>
      <c r="C63" s="6" t="s">
        <v>17</v>
      </c>
      <c r="D63" s="6" t="s">
        <v>10</v>
      </c>
      <c r="E63" s="6" t="s">
        <v>33</v>
      </c>
      <c r="F63" s="14">
        <v>0</v>
      </c>
      <c r="G63" s="32" t="s">
        <v>265</v>
      </c>
    </row>
    <row r="64" spans="1:7" x14ac:dyDescent="0.25">
      <c r="A64" s="31" t="s">
        <v>19</v>
      </c>
      <c r="B64" s="13" t="s">
        <v>201</v>
      </c>
      <c r="C64" s="6" t="s">
        <v>17</v>
      </c>
      <c r="D64" s="6" t="s">
        <v>11</v>
      </c>
      <c r="E64" s="6" t="s">
        <v>33</v>
      </c>
      <c r="F64" s="14">
        <v>0</v>
      </c>
      <c r="G64" s="32" t="s">
        <v>266</v>
      </c>
    </row>
    <row r="65" spans="1:7" x14ac:dyDescent="0.25">
      <c r="A65" s="31" t="s">
        <v>19</v>
      </c>
      <c r="B65" s="13" t="s">
        <v>202</v>
      </c>
      <c r="C65" s="6" t="s">
        <v>17</v>
      </c>
      <c r="D65" s="6" t="s">
        <v>33</v>
      </c>
      <c r="E65" s="6" t="s">
        <v>33</v>
      </c>
      <c r="F65" s="14">
        <v>0</v>
      </c>
      <c r="G65" s="32" t="s">
        <v>235</v>
      </c>
    </row>
    <row r="66" spans="1:7" x14ac:dyDescent="0.25">
      <c r="A66" s="31" t="s">
        <v>20</v>
      </c>
      <c r="B66" s="13" t="s">
        <v>171</v>
      </c>
      <c r="C66" s="6" t="s">
        <v>16</v>
      </c>
      <c r="D66" s="6" t="s">
        <v>8</v>
      </c>
      <c r="E66" s="6" t="s">
        <v>33</v>
      </c>
      <c r="F66" s="13">
        <v>40</v>
      </c>
      <c r="G66" s="32" t="s">
        <v>267</v>
      </c>
    </row>
    <row r="67" spans="1:7" x14ac:dyDescent="0.25">
      <c r="A67" s="31" t="s">
        <v>20</v>
      </c>
      <c r="B67" s="13" t="s">
        <v>172</v>
      </c>
      <c r="C67" s="6" t="s">
        <v>16</v>
      </c>
      <c r="D67" s="6" t="s">
        <v>10</v>
      </c>
      <c r="E67" s="6" t="s">
        <v>33</v>
      </c>
      <c r="F67" s="13">
        <v>40</v>
      </c>
      <c r="G67" s="32" t="s">
        <v>268</v>
      </c>
    </row>
    <row r="68" spans="1:7" x14ac:dyDescent="0.25">
      <c r="A68" s="31" t="s">
        <v>20</v>
      </c>
      <c r="B68" s="13" t="s">
        <v>173</v>
      </c>
      <c r="C68" s="6" t="s">
        <v>16</v>
      </c>
      <c r="D68" s="6" t="s">
        <v>11</v>
      </c>
      <c r="E68" s="6" t="s">
        <v>33</v>
      </c>
      <c r="F68" s="13">
        <v>40</v>
      </c>
      <c r="G68" s="32" t="s">
        <v>269</v>
      </c>
    </row>
    <row r="69" spans="1:7" x14ac:dyDescent="0.25">
      <c r="A69" s="31" t="s">
        <v>20</v>
      </c>
      <c r="B69" s="13" t="s">
        <v>174</v>
      </c>
      <c r="C69" s="6" t="s">
        <v>16</v>
      </c>
      <c r="D69" s="6" t="s">
        <v>33</v>
      </c>
      <c r="E69" s="6" t="s">
        <v>33</v>
      </c>
      <c r="F69" s="13">
        <v>40</v>
      </c>
      <c r="G69" s="32" t="s">
        <v>270</v>
      </c>
    </row>
    <row r="70" spans="1:7" x14ac:dyDescent="0.25">
      <c r="A70" s="31" t="s">
        <v>20</v>
      </c>
      <c r="B70" s="13" t="s">
        <v>175</v>
      </c>
      <c r="C70" s="6" t="s">
        <v>17</v>
      </c>
      <c r="D70" s="6" t="s">
        <v>8</v>
      </c>
      <c r="E70" s="6" t="s">
        <v>33</v>
      </c>
      <c r="F70" s="13">
        <v>40</v>
      </c>
      <c r="G70" s="32" t="s">
        <v>271</v>
      </c>
    </row>
    <row r="71" spans="1:7" x14ac:dyDescent="0.25">
      <c r="A71" s="31" t="s">
        <v>20</v>
      </c>
      <c r="B71" s="13" t="s">
        <v>176</v>
      </c>
      <c r="C71" s="6" t="s">
        <v>17</v>
      </c>
      <c r="D71" s="6" t="s">
        <v>10</v>
      </c>
      <c r="E71" s="6" t="s">
        <v>33</v>
      </c>
      <c r="F71" s="13">
        <v>40</v>
      </c>
      <c r="G71" s="32" t="s">
        <v>272</v>
      </c>
    </row>
    <row r="72" spans="1:7" x14ac:dyDescent="0.25">
      <c r="A72" s="31" t="s">
        <v>20</v>
      </c>
      <c r="B72" s="13" t="s">
        <v>177</v>
      </c>
      <c r="C72" s="6" t="s">
        <v>17</v>
      </c>
      <c r="D72" s="6" t="s">
        <v>11</v>
      </c>
      <c r="E72" s="6" t="s">
        <v>33</v>
      </c>
      <c r="F72" s="13">
        <v>40</v>
      </c>
      <c r="G72" s="32" t="s">
        <v>273</v>
      </c>
    </row>
    <row r="73" spans="1:7" x14ac:dyDescent="0.25">
      <c r="A73" s="31" t="s">
        <v>20</v>
      </c>
      <c r="B73" s="13" t="s">
        <v>178</v>
      </c>
      <c r="C73" s="6" t="s">
        <v>17</v>
      </c>
      <c r="D73" s="6" t="s">
        <v>33</v>
      </c>
      <c r="E73" s="6" t="s">
        <v>33</v>
      </c>
      <c r="F73" s="13">
        <v>40</v>
      </c>
      <c r="G73" s="32" t="s">
        <v>274</v>
      </c>
    </row>
    <row r="74" spans="1:7" x14ac:dyDescent="0.25">
      <c r="A74" s="31" t="s">
        <v>20</v>
      </c>
      <c r="B74" s="13" t="s">
        <v>179</v>
      </c>
      <c r="C74" s="6" t="s">
        <v>16</v>
      </c>
      <c r="D74" s="6" t="s">
        <v>8</v>
      </c>
      <c r="E74" s="6" t="s">
        <v>33</v>
      </c>
      <c r="F74" s="13">
        <v>60</v>
      </c>
      <c r="G74" s="32" t="s">
        <v>275</v>
      </c>
    </row>
    <row r="75" spans="1:7" x14ac:dyDescent="0.25">
      <c r="A75" s="31" t="s">
        <v>20</v>
      </c>
      <c r="B75" s="13" t="s">
        <v>180</v>
      </c>
      <c r="C75" s="6" t="s">
        <v>16</v>
      </c>
      <c r="D75" s="6" t="s">
        <v>10</v>
      </c>
      <c r="E75" s="6" t="s">
        <v>33</v>
      </c>
      <c r="F75" s="13">
        <v>60</v>
      </c>
      <c r="G75" s="32" t="s">
        <v>276</v>
      </c>
    </row>
    <row r="76" spans="1:7" x14ac:dyDescent="0.25">
      <c r="A76" s="31" t="s">
        <v>20</v>
      </c>
      <c r="B76" s="13" t="s">
        <v>181</v>
      </c>
      <c r="C76" s="6" t="s">
        <v>16</v>
      </c>
      <c r="D76" s="6" t="s">
        <v>11</v>
      </c>
      <c r="E76" s="6" t="s">
        <v>33</v>
      </c>
      <c r="F76" s="13">
        <v>60</v>
      </c>
      <c r="G76" s="32" t="s">
        <v>277</v>
      </c>
    </row>
    <row r="77" spans="1:7" x14ac:dyDescent="0.25">
      <c r="A77" s="31" t="s">
        <v>20</v>
      </c>
      <c r="B77" s="13" t="s">
        <v>182</v>
      </c>
      <c r="C77" s="6" t="s">
        <v>16</v>
      </c>
      <c r="D77" s="6" t="s">
        <v>33</v>
      </c>
      <c r="E77" s="6" t="s">
        <v>33</v>
      </c>
      <c r="F77" s="13">
        <v>60</v>
      </c>
      <c r="G77" s="32" t="s">
        <v>278</v>
      </c>
    </row>
    <row r="78" spans="1:7" x14ac:dyDescent="0.25">
      <c r="A78" s="31" t="s">
        <v>20</v>
      </c>
      <c r="B78" s="13" t="s">
        <v>183</v>
      </c>
      <c r="C78" s="6" t="s">
        <v>17</v>
      </c>
      <c r="D78" s="6" t="s">
        <v>8</v>
      </c>
      <c r="E78" s="6" t="s">
        <v>33</v>
      </c>
      <c r="F78" s="13">
        <v>60</v>
      </c>
      <c r="G78" s="32" t="s">
        <v>279</v>
      </c>
    </row>
    <row r="79" spans="1:7" x14ac:dyDescent="0.25">
      <c r="A79" s="31" t="s">
        <v>20</v>
      </c>
      <c r="B79" s="13" t="s">
        <v>184</v>
      </c>
      <c r="C79" s="6" t="s">
        <v>17</v>
      </c>
      <c r="D79" s="6" t="s">
        <v>10</v>
      </c>
      <c r="E79" s="6" t="s">
        <v>33</v>
      </c>
      <c r="F79" s="13">
        <v>60</v>
      </c>
      <c r="G79" s="32" t="s">
        <v>280</v>
      </c>
    </row>
    <row r="80" spans="1:7" x14ac:dyDescent="0.25">
      <c r="A80" s="31" t="s">
        <v>20</v>
      </c>
      <c r="B80" s="13" t="s">
        <v>185</v>
      </c>
      <c r="C80" s="6" t="s">
        <v>17</v>
      </c>
      <c r="D80" s="6" t="s">
        <v>11</v>
      </c>
      <c r="E80" s="6" t="s">
        <v>33</v>
      </c>
      <c r="F80" s="13">
        <v>60</v>
      </c>
      <c r="G80" s="32" t="s">
        <v>281</v>
      </c>
    </row>
    <row r="81" spans="1:7" x14ac:dyDescent="0.25">
      <c r="A81" s="31" t="s">
        <v>20</v>
      </c>
      <c r="B81" s="13" t="s">
        <v>186</v>
      </c>
      <c r="C81" s="6" t="s">
        <v>17</v>
      </c>
      <c r="D81" s="6" t="s">
        <v>33</v>
      </c>
      <c r="E81" s="6" t="s">
        <v>33</v>
      </c>
      <c r="F81" s="13">
        <v>60</v>
      </c>
      <c r="G81" s="32" t="s">
        <v>282</v>
      </c>
    </row>
    <row r="82" spans="1:7" x14ac:dyDescent="0.25">
      <c r="A82" s="31" t="s">
        <v>20</v>
      </c>
      <c r="B82" s="13" t="s">
        <v>187</v>
      </c>
      <c r="C82" s="6" t="s">
        <v>16</v>
      </c>
      <c r="D82" s="6" t="s">
        <v>8</v>
      </c>
      <c r="E82" s="6" t="s">
        <v>33</v>
      </c>
      <c r="F82" s="13">
        <v>200</v>
      </c>
      <c r="G82" s="32" t="s">
        <v>283</v>
      </c>
    </row>
    <row r="83" spans="1:7" x14ac:dyDescent="0.25">
      <c r="A83" s="31" t="s">
        <v>20</v>
      </c>
      <c r="B83" s="13" t="s">
        <v>188</v>
      </c>
      <c r="C83" s="6" t="s">
        <v>16</v>
      </c>
      <c r="D83" s="6" t="s">
        <v>10</v>
      </c>
      <c r="E83" s="6" t="s">
        <v>33</v>
      </c>
      <c r="F83" s="13">
        <v>200</v>
      </c>
      <c r="G83" s="32" t="s">
        <v>284</v>
      </c>
    </row>
    <row r="84" spans="1:7" x14ac:dyDescent="0.25">
      <c r="A84" s="31" t="s">
        <v>20</v>
      </c>
      <c r="B84" s="13" t="s">
        <v>189</v>
      </c>
      <c r="C84" s="6" t="s">
        <v>16</v>
      </c>
      <c r="D84" s="6" t="s">
        <v>11</v>
      </c>
      <c r="E84" s="6" t="s">
        <v>33</v>
      </c>
      <c r="F84" s="13">
        <v>200</v>
      </c>
      <c r="G84" s="32" t="s">
        <v>285</v>
      </c>
    </row>
    <row r="85" spans="1:7" x14ac:dyDescent="0.25">
      <c r="A85" s="31" t="s">
        <v>20</v>
      </c>
      <c r="B85" s="13" t="s">
        <v>190</v>
      </c>
      <c r="C85" s="6" t="s">
        <v>16</v>
      </c>
      <c r="D85" s="6" t="s">
        <v>33</v>
      </c>
      <c r="E85" s="6" t="s">
        <v>33</v>
      </c>
      <c r="F85" s="13">
        <v>200</v>
      </c>
      <c r="G85" s="32" t="s">
        <v>286</v>
      </c>
    </row>
    <row r="86" spans="1:7" x14ac:dyDescent="0.25">
      <c r="A86" s="31" t="s">
        <v>20</v>
      </c>
      <c r="B86" s="13" t="s">
        <v>191</v>
      </c>
      <c r="C86" s="6" t="s">
        <v>17</v>
      </c>
      <c r="D86" s="6" t="s">
        <v>8</v>
      </c>
      <c r="E86" s="6" t="s">
        <v>33</v>
      </c>
      <c r="F86" s="13">
        <v>200</v>
      </c>
      <c r="G86" s="32" t="s">
        <v>287</v>
      </c>
    </row>
    <row r="87" spans="1:7" x14ac:dyDescent="0.25">
      <c r="A87" s="31" t="s">
        <v>20</v>
      </c>
      <c r="B87" s="13" t="s">
        <v>192</v>
      </c>
      <c r="C87" s="6" t="s">
        <v>17</v>
      </c>
      <c r="D87" s="6" t="s">
        <v>10</v>
      </c>
      <c r="E87" s="6" t="s">
        <v>33</v>
      </c>
      <c r="F87" s="13">
        <v>200</v>
      </c>
      <c r="G87" s="32" t="s">
        <v>288</v>
      </c>
    </row>
    <row r="88" spans="1:7" x14ac:dyDescent="0.25">
      <c r="A88" s="31" t="s">
        <v>20</v>
      </c>
      <c r="B88" s="13" t="s">
        <v>193</v>
      </c>
      <c r="C88" s="6" t="s">
        <v>17</v>
      </c>
      <c r="D88" s="6" t="s">
        <v>11</v>
      </c>
      <c r="E88" s="6" t="s">
        <v>33</v>
      </c>
      <c r="F88" s="13">
        <v>200</v>
      </c>
      <c r="G88" s="32" t="s">
        <v>289</v>
      </c>
    </row>
    <row r="89" spans="1:7" x14ac:dyDescent="0.25">
      <c r="A89" s="31" t="s">
        <v>20</v>
      </c>
      <c r="B89" s="13" t="s">
        <v>194</v>
      </c>
      <c r="C89" s="6" t="s">
        <v>17</v>
      </c>
      <c r="D89" s="6" t="s">
        <v>33</v>
      </c>
      <c r="E89" s="6" t="s">
        <v>33</v>
      </c>
      <c r="F89" s="13">
        <v>200</v>
      </c>
      <c r="G89" s="32" t="s">
        <v>290</v>
      </c>
    </row>
    <row r="90" spans="1:7" x14ac:dyDescent="0.25">
      <c r="A90" s="31" t="s">
        <v>20</v>
      </c>
      <c r="B90" s="13" t="s">
        <v>195</v>
      </c>
      <c r="C90" s="6" t="s">
        <v>16</v>
      </c>
      <c r="D90" s="6" t="s">
        <v>8</v>
      </c>
      <c r="E90" s="6" t="s">
        <v>33</v>
      </c>
      <c r="F90" s="14">
        <v>0</v>
      </c>
      <c r="G90" s="32" t="s">
        <v>291</v>
      </c>
    </row>
    <row r="91" spans="1:7" x14ac:dyDescent="0.25">
      <c r="A91" s="31" t="s">
        <v>20</v>
      </c>
      <c r="B91" s="13" t="s">
        <v>196</v>
      </c>
      <c r="C91" s="6" t="s">
        <v>16</v>
      </c>
      <c r="D91" s="6" t="s">
        <v>10</v>
      </c>
      <c r="E91" s="6" t="s">
        <v>33</v>
      </c>
      <c r="F91" s="14">
        <v>0</v>
      </c>
      <c r="G91" s="32" t="s">
        <v>292</v>
      </c>
    </row>
    <row r="92" spans="1:7" x14ac:dyDescent="0.25">
      <c r="A92" s="31" t="s">
        <v>20</v>
      </c>
      <c r="B92" s="13" t="s">
        <v>197</v>
      </c>
      <c r="C92" s="6" t="s">
        <v>16</v>
      </c>
      <c r="D92" s="6" t="s">
        <v>11</v>
      </c>
      <c r="E92" s="6" t="s">
        <v>33</v>
      </c>
      <c r="F92" s="14">
        <v>0</v>
      </c>
      <c r="G92" s="32" t="s">
        <v>293</v>
      </c>
    </row>
    <row r="93" spans="1:7" x14ac:dyDescent="0.25">
      <c r="A93" s="31" t="s">
        <v>20</v>
      </c>
      <c r="B93" s="13" t="s">
        <v>198</v>
      </c>
      <c r="C93" s="6" t="s">
        <v>16</v>
      </c>
      <c r="D93" s="6" t="s">
        <v>33</v>
      </c>
      <c r="E93" s="6" t="s">
        <v>33</v>
      </c>
      <c r="F93" s="14">
        <v>0</v>
      </c>
      <c r="G93" s="32" t="s">
        <v>294</v>
      </c>
    </row>
    <row r="94" spans="1:7" x14ac:dyDescent="0.25">
      <c r="A94" s="31" t="s">
        <v>20</v>
      </c>
      <c r="B94" s="13" t="s">
        <v>199</v>
      </c>
      <c r="C94" s="6" t="s">
        <v>17</v>
      </c>
      <c r="D94" s="6" t="s">
        <v>8</v>
      </c>
      <c r="E94" s="6" t="s">
        <v>33</v>
      </c>
      <c r="F94" s="14">
        <v>0</v>
      </c>
      <c r="G94" s="32" t="s">
        <v>295</v>
      </c>
    </row>
    <row r="95" spans="1:7" x14ac:dyDescent="0.25">
      <c r="A95" s="31" t="s">
        <v>20</v>
      </c>
      <c r="B95" s="13" t="s">
        <v>200</v>
      </c>
      <c r="C95" s="6" t="s">
        <v>17</v>
      </c>
      <c r="D95" s="6" t="s">
        <v>10</v>
      </c>
      <c r="E95" s="6" t="s">
        <v>33</v>
      </c>
      <c r="F95" s="14">
        <v>0</v>
      </c>
      <c r="G95" s="32" t="s">
        <v>296</v>
      </c>
    </row>
    <row r="96" spans="1:7" x14ac:dyDescent="0.25">
      <c r="A96" s="31" t="s">
        <v>20</v>
      </c>
      <c r="B96" s="13" t="s">
        <v>201</v>
      </c>
      <c r="C96" s="6" t="s">
        <v>17</v>
      </c>
      <c r="D96" s="6" t="s">
        <v>11</v>
      </c>
      <c r="E96" s="6" t="s">
        <v>33</v>
      </c>
      <c r="F96" s="14">
        <v>0</v>
      </c>
      <c r="G96" s="32" t="s">
        <v>297</v>
      </c>
    </row>
    <row r="97" spans="1:7" x14ac:dyDescent="0.25">
      <c r="A97" s="31" t="s">
        <v>20</v>
      </c>
      <c r="B97" s="13" t="s">
        <v>202</v>
      </c>
      <c r="C97" s="6" t="s">
        <v>17</v>
      </c>
      <c r="D97" s="6" t="s">
        <v>33</v>
      </c>
      <c r="E97" s="6" t="s">
        <v>33</v>
      </c>
      <c r="F97" s="14">
        <v>0</v>
      </c>
      <c r="G97" s="32" t="s">
        <v>298</v>
      </c>
    </row>
    <row r="98" spans="1:7" x14ac:dyDescent="0.25">
      <c r="A98" s="31" t="s">
        <v>21</v>
      </c>
      <c r="B98" s="13" t="s">
        <v>171</v>
      </c>
      <c r="C98" s="6" t="s">
        <v>16</v>
      </c>
      <c r="D98" s="6" t="s">
        <v>8</v>
      </c>
      <c r="E98" s="6" t="s">
        <v>33</v>
      </c>
      <c r="F98" s="13">
        <v>40</v>
      </c>
      <c r="G98" s="32" t="s">
        <v>330</v>
      </c>
    </row>
    <row r="99" spans="1:7" x14ac:dyDescent="0.25">
      <c r="A99" s="31" t="s">
        <v>21</v>
      </c>
      <c r="B99" s="13" t="s">
        <v>172</v>
      </c>
      <c r="C99" s="6" t="s">
        <v>16</v>
      </c>
      <c r="D99" s="6" t="s">
        <v>10</v>
      </c>
      <c r="E99" s="6" t="s">
        <v>33</v>
      </c>
      <c r="F99" s="13">
        <v>40</v>
      </c>
      <c r="G99" s="32" t="s">
        <v>299</v>
      </c>
    </row>
    <row r="100" spans="1:7" x14ac:dyDescent="0.25">
      <c r="A100" s="31" t="s">
        <v>21</v>
      </c>
      <c r="B100" s="13" t="s">
        <v>173</v>
      </c>
      <c r="C100" s="6" t="s">
        <v>16</v>
      </c>
      <c r="D100" s="6" t="s">
        <v>11</v>
      </c>
      <c r="E100" s="6" t="s">
        <v>33</v>
      </c>
      <c r="F100" s="13">
        <v>40</v>
      </c>
      <c r="G100" s="32" t="s">
        <v>300</v>
      </c>
    </row>
    <row r="101" spans="1:7" x14ac:dyDescent="0.25">
      <c r="A101" s="31" t="s">
        <v>21</v>
      </c>
      <c r="B101" s="13" t="s">
        <v>174</v>
      </c>
      <c r="C101" s="6" t="s">
        <v>16</v>
      </c>
      <c r="D101" s="6" t="s">
        <v>33</v>
      </c>
      <c r="E101" s="6" t="s">
        <v>33</v>
      </c>
      <c r="F101" s="13">
        <v>40</v>
      </c>
      <c r="G101" s="32" t="s">
        <v>301</v>
      </c>
    </row>
    <row r="102" spans="1:7" x14ac:dyDescent="0.25">
      <c r="A102" s="31" t="s">
        <v>21</v>
      </c>
      <c r="B102" s="13" t="s">
        <v>175</v>
      </c>
      <c r="C102" s="6" t="s">
        <v>17</v>
      </c>
      <c r="D102" s="6" t="s">
        <v>8</v>
      </c>
      <c r="E102" s="6" t="s">
        <v>33</v>
      </c>
      <c r="F102" s="13">
        <v>40</v>
      </c>
      <c r="G102" s="32" t="s">
        <v>302</v>
      </c>
    </row>
    <row r="103" spans="1:7" x14ac:dyDescent="0.25">
      <c r="A103" s="31" t="s">
        <v>21</v>
      </c>
      <c r="B103" s="13" t="s">
        <v>176</v>
      </c>
      <c r="C103" s="6" t="s">
        <v>17</v>
      </c>
      <c r="D103" s="6" t="s">
        <v>10</v>
      </c>
      <c r="E103" s="6" t="s">
        <v>33</v>
      </c>
      <c r="F103" s="13">
        <v>40</v>
      </c>
      <c r="G103" s="32" t="s">
        <v>303</v>
      </c>
    </row>
    <row r="104" spans="1:7" x14ac:dyDescent="0.25">
      <c r="A104" s="31" t="s">
        <v>21</v>
      </c>
      <c r="B104" s="13" t="s">
        <v>177</v>
      </c>
      <c r="C104" s="6" t="s">
        <v>17</v>
      </c>
      <c r="D104" s="6" t="s">
        <v>11</v>
      </c>
      <c r="E104" s="6" t="s">
        <v>33</v>
      </c>
      <c r="F104" s="13">
        <v>40</v>
      </c>
      <c r="G104" s="32" t="s">
        <v>304</v>
      </c>
    </row>
    <row r="105" spans="1:7" x14ac:dyDescent="0.25">
      <c r="A105" s="31" t="s">
        <v>21</v>
      </c>
      <c r="B105" s="13" t="s">
        <v>178</v>
      </c>
      <c r="C105" s="6" t="s">
        <v>17</v>
      </c>
      <c r="D105" s="6" t="s">
        <v>33</v>
      </c>
      <c r="E105" s="6" t="s">
        <v>33</v>
      </c>
      <c r="F105" s="13">
        <v>40</v>
      </c>
      <c r="G105" s="32" t="s">
        <v>305</v>
      </c>
    </row>
    <row r="106" spans="1:7" x14ac:dyDescent="0.25">
      <c r="A106" s="31" t="s">
        <v>21</v>
      </c>
      <c r="B106" s="13" t="s">
        <v>179</v>
      </c>
      <c r="C106" s="6" t="s">
        <v>16</v>
      </c>
      <c r="D106" s="6" t="s">
        <v>8</v>
      </c>
      <c r="E106" s="6" t="s">
        <v>33</v>
      </c>
      <c r="F106" s="13">
        <v>60</v>
      </c>
      <c r="G106" s="32" t="s">
        <v>306</v>
      </c>
    </row>
    <row r="107" spans="1:7" x14ac:dyDescent="0.25">
      <c r="A107" s="31" t="s">
        <v>21</v>
      </c>
      <c r="B107" s="13" t="s">
        <v>180</v>
      </c>
      <c r="C107" s="6" t="s">
        <v>16</v>
      </c>
      <c r="D107" s="6" t="s">
        <v>10</v>
      </c>
      <c r="E107" s="6" t="s">
        <v>33</v>
      </c>
      <c r="F107" s="13">
        <v>60</v>
      </c>
      <c r="G107" s="32" t="s">
        <v>307</v>
      </c>
    </row>
    <row r="108" spans="1:7" x14ac:dyDescent="0.25">
      <c r="A108" s="31" t="s">
        <v>21</v>
      </c>
      <c r="B108" s="13" t="s">
        <v>181</v>
      </c>
      <c r="C108" s="6" t="s">
        <v>16</v>
      </c>
      <c r="D108" s="6" t="s">
        <v>11</v>
      </c>
      <c r="E108" s="6" t="s">
        <v>33</v>
      </c>
      <c r="F108" s="13">
        <v>60</v>
      </c>
      <c r="G108" s="32" t="s">
        <v>308</v>
      </c>
    </row>
    <row r="109" spans="1:7" x14ac:dyDescent="0.25">
      <c r="A109" s="31" t="s">
        <v>21</v>
      </c>
      <c r="B109" s="13" t="s">
        <v>182</v>
      </c>
      <c r="C109" s="6" t="s">
        <v>16</v>
      </c>
      <c r="D109" s="6" t="s">
        <v>33</v>
      </c>
      <c r="E109" s="6" t="s">
        <v>33</v>
      </c>
      <c r="F109" s="13">
        <v>60</v>
      </c>
      <c r="G109" s="32" t="s">
        <v>309</v>
      </c>
    </row>
    <row r="110" spans="1:7" x14ac:dyDescent="0.25">
      <c r="A110" s="31" t="s">
        <v>21</v>
      </c>
      <c r="B110" s="13" t="s">
        <v>183</v>
      </c>
      <c r="C110" s="6" t="s">
        <v>17</v>
      </c>
      <c r="D110" s="6" t="s">
        <v>8</v>
      </c>
      <c r="E110" s="6" t="s">
        <v>33</v>
      </c>
      <c r="F110" s="13">
        <v>60</v>
      </c>
      <c r="G110" s="32" t="s">
        <v>310</v>
      </c>
    </row>
    <row r="111" spans="1:7" x14ac:dyDescent="0.25">
      <c r="A111" s="31" t="s">
        <v>21</v>
      </c>
      <c r="B111" s="13" t="s">
        <v>184</v>
      </c>
      <c r="C111" s="6" t="s">
        <v>17</v>
      </c>
      <c r="D111" s="6" t="s">
        <v>10</v>
      </c>
      <c r="E111" s="6" t="s">
        <v>33</v>
      </c>
      <c r="F111" s="13">
        <v>60</v>
      </c>
      <c r="G111" s="32" t="s">
        <v>311</v>
      </c>
    </row>
    <row r="112" spans="1:7" x14ac:dyDescent="0.25">
      <c r="A112" s="31" t="s">
        <v>21</v>
      </c>
      <c r="B112" s="13" t="s">
        <v>185</v>
      </c>
      <c r="C112" s="6" t="s">
        <v>17</v>
      </c>
      <c r="D112" s="6" t="s">
        <v>11</v>
      </c>
      <c r="E112" s="6" t="s">
        <v>33</v>
      </c>
      <c r="F112" s="13">
        <v>60</v>
      </c>
      <c r="G112" s="32" t="s">
        <v>312</v>
      </c>
    </row>
    <row r="113" spans="1:7" x14ac:dyDescent="0.25">
      <c r="A113" s="31" t="s">
        <v>21</v>
      </c>
      <c r="B113" s="13" t="s">
        <v>186</v>
      </c>
      <c r="C113" s="6" t="s">
        <v>17</v>
      </c>
      <c r="D113" s="6" t="s">
        <v>33</v>
      </c>
      <c r="E113" s="6" t="s">
        <v>33</v>
      </c>
      <c r="F113" s="13">
        <v>60</v>
      </c>
      <c r="G113" s="32" t="s">
        <v>313</v>
      </c>
    </row>
    <row r="114" spans="1:7" x14ac:dyDescent="0.25">
      <c r="A114" s="31" t="s">
        <v>21</v>
      </c>
      <c r="B114" s="13" t="s">
        <v>187</v>
      </c>
      <c r="C114" s="6" t="s">
        <v>16</v>
      </c>
      <c r="D114" s="6" t="s">
        <v>8</v>
      </c>
      <c r="E114" s="6" t="s">
        <v>33</v>
      </c>
      <c r="F114" s="13">
        <v>200</v>
      </c>
      <c r="G114" s="32" t="s">
        <v>314</v>
      </c>
    </row>
    <row r="115" spans="1:7" x14ac:dyDescent="0.25">
      <c r="A115" s="31" t="s">
        <v>21</v>
      </c>
      <c r="B115" s="13" t="s">
        <v>188</v>
      </c>
      <c r="C115" s="6" t="s">
        <v>16</v>
      </c>
      <c r="D115" s="6" t="s">
        <v>10</v>
      </c>
      <c r="E115" s="6" t="s">
        <v>33</v>
      </c>
      <c r="F115" s="13">
        <v>200</v>
      </c>
      <c r="G115" s="32" t="s">
        <v>315</v>
      </c>
    </row>
    <row r="116" spans="1:7" x14ac:dyDescent="0.25">
      <c r="A116" s="31" t="s">
        <v>21</v>
      </c>
      <c r="B116" s="13" t="s">
        <v>189</v>
      </c>
      <c r="C116" s="6" t="s">
        <v>16</v>
      </c>
      <c r="D116" s="6" t="s">
        <v>11</v>
      </c>
      <c r="E116" s="6" t="s">
        <v>33</v>
      </c>
      <c r="F116" s="13">
        <v>200</v>
      </c>
      <c r="G116" s="32" t="s">
        <v>316</v>
      </c>
    </row>
    <row r="117" spans="1:7" x14ac:dyDescent="0.25">
      <c r="A117" s="31" t="s">
        <v>21</v>
      </c>
      <c r="B117" s="13" t="s">
        <v>190</v>
      </c>
      <c r="C117" s="6" t="s">
        <v>16</v>
      </c>
      <c r="D117" s="6" t="s">
        <v>33</v>
      </c>
      <c r="E117" s="6" t="s">
        <v>33</v>
      </c>
      <c r="F117" s="13">
        <v>200</v>
      </c>
      <c r="G117" s="32" t="s">
        <v>317</v>
      </c>
    </row>
    <row r="118" spans="1:7" x14ac:dyDescent="0.25">
      <c r="A118" s="31" t="s">
        <v>21</v>
      </c>
      <c r="B118" s="13" t="s">
        <v>191</v>
      </c>
      <c r="C118" s="6" t="s">
        <v>17</v>
      </c>
      <c r="D118" s="6" t="s">
        <v>8</v>
      </c>
      <c r="E118" s="6" t="s">
        <v>33</v>
      </c>
      <c r="F118" s="13">
        <v>200</v>
      </c>
      <c r="G118" s="32" t="s">
        <v>318</v>
      </c>
    </row>
    <row r="119" spans="1:7" x14ac:dyDescent="0.25">
      <c r="A119" s="31" t="s">
        <v>21</v>
      </c>
      <c r="B119" s="13" t="s">
        <v>192</v>
      </c>
      <c r="C119" s="6" t="s">
        <v>17</v>
      </c>
      <c r="D119" s="6" t="s">
        <v>10</v>
      </c>
      <c r="E119" s="6" t="s">
        <v>33</v>
      </c>
      <c r="F119" s="13">
        <v>200</v>
      </c>
      <c r="G119" s="32" t="s">
        <v>319</v>
      </c>
    </row>
    <row r="120" spans="1:7" x14ac:dyDescent="0.25">
      <c r="A120" s="31" t="s">
        <v>21</v>
      </c>
      <c r="B120" s="13" t="s">
        <v>193</v>
      </c>
      <c r="C120" s="6" t="s">
        <v>17</v>
      </c>
      <c r="D120" s="6" t="s">
        <v>11</v>
      </c>
      <c r="E120" s="6" t="s">
        <v>33</v>
      </c>
      <c r="F120" s="13">
        <v>200</v>
      </c>
      <c r="G120" s="32" t="s">
        <v>320</v>
      </c>
    </row>
    <row r="121" spans="1:7" x14ac:dyDescent="0.25">
      <c r="A121" s="31" t="s">
        <v>21</v>
      </c>
      <c r="B121" s="13" t="s">
        <v>194</v>
      </c>
      <c r="C121" s="6" t="s">
        <v>17</v>
      </c>
      <c r="D121" s="6" t="s">
        <v>33</v>
      </c>
      <c r="E121" s="6" t="s">
        <v>33</v>
      </c>
      <c r="F121" s="13">
        <v>200</v>
      </c>
      <c r="G121" s="32" t="s">
        <v>321</v>
      </c>
    </row>
    <row r="122" spans="1:7" x14ac:dyDescent="0.25">
      <c r="A122" s="31" t="s">
        <v>21</v>
      </c>
      <c r="B122" s="13" t="s">
        <v>195</v>
      </c>
      <c r="C122" s="6" t="s">
        <v>16</v>
      </c>
      <c r="D122" s="6" t="s">
        <v>8</v>
      </c>
      <c r="E122" s="6" t="s">
        <v>33</v>
      </c>
      <c r="F122" s="14">
        <v>0</v>
      </c>
      <c r="G122" s="32" t="s">
        <v>322</v>
      </c>
    </row>
    <row r="123" spans="1:7" x14ac:dyDescent="0.25">
      <c r="A123" s="31" t="s">
        <v>21</v>
      </c>
      <c r="B123" s="13" t="s">
        <v>196</v>
      </c>
      <c r="C123" s="6" t="s">
        <v>16</v>
      </c>
      <c r="D123" s="6" t="s">
        <v>10</v>
      </c>
      <c r="E123" s="6" t="s">
        <v>33</v>
      </c>
      <c r="F123" s="14">
        <v>0</v>
      </c>
      <c r="G123" s="32" t="s">
        <v>323</v>
      </c>
    </row>
    <row r="124" spans="1:7" x14ac:dyDescent="0.25">
      <c r="A124" s="31" t="s">
        <v>21</v>
      </c>
      <c r="B124" s="13" t="s">
        <v>197</v>
      </c>
      <c r="C124" s="6" t="s">
        <v>16</v>
      </c>
      <c r="D124" s="6" t="s">
        <v>11</v>
      </c>
      <c r="E124" s="6" t="s">
        <v>33</v>
      </c>
      <c r="F124" s="14">
        <v>0</v>
      </c>
      <c r="G124" s="32" t="s">
        <v>324</v>
      </c>
    </row>
    <row r="125" spans="1:7" x14ac:dyDescent="0.25">
      <c r="A125" s="31" t="s">
        <v>21</v>
      </c>
      <c r="B125" s="13" t="s">
        <v>198</v>
      </c>
      <c r="C125" s="6" t="s">
        <v>16</v>
      </c>
      <c r="D125" s="6" t="s">
        <v>33</v>
      </c>
      <c r="E125" s="6" t="s">
        <v>33</v>
      </c>
      <c r="F125" s="14">
        <v>0</v>
      </c>
      <c r="G125" s="32" t="s">
        <v>325</v>
      </c>
    </row>
    <row r="126" spans="1:7" x14ac:dyDescent="0.25">
      <c r="A126" s="31" t="s">
        <v>21</v>
      </c>
      <c r="B126" s="13" t="s">
        <v>199</v>
      </c>
      <c r="C126" s="6" t="s">
        <v>17</v>
      </c>
      <c r="D126" s="6" t="s">
        <v>8</v>
      </c>
      <c r="E126" s="6" t="s">
        <v>33</v>
      </c>
      <c r="F126" s="14">
        <v>0</v>
      </c>
      <c r="G126" s="32" t="s">
        <v>326</v>
      </c>
    </row>
    <row r="127" spans="1:7" x14ac:dyDescent="0.25">
      <c r="A127" s="31" t="s">
        <v>21</v>
      </c>
      <c r="B127" s="13" t="s">
        <v>200</v>
      </c>
      <c r="C127" s="6" t="s">
        <v>17</v>
      </c>
      <c r="D127" s="6" t="s">
        <v>10</v>
      </c>
      <c r="E127" s="6" t="s">
        <v>33</v>
      </c>
      <c r="F127" s="14">
        <v>0</v>
      </c>
      <c r="G127" s="32" t="s">
        <v>327</v>
      </c>
    </row>
    <row r="128" spans="1:7" x14ac:dyDescent="0.25">
      <c r="A128" s="31" t="s">
        <v>21</v>
      </c>
      <c r="B128" s="13" t="s">
        <v>201</v>
      </c>
      <c r="C128" s="6" t="s">
        <v>17</v>
      </c>
      <c r="D128" s="6" t="s">
        <v>11</v>
      </c>
      <c r="E128" s="6" t="s">
        <v>33</v>
      </c>
      <c r="F128" s="14">
        <v>0</v>
      </c>
      <c r="G128" s="32" t="s">
        <v>328</v>
      </c>
    </row>
    <row r="129" spans="1:7" x14ac:dyDescent="0.25">
      <c r="A129" s="31" t="s">
        <v>21</v>
      </c>
      <c r="B129" s="13" t="s">
        <v>202</v>
      </c>
      <c r="C129" s="6" t="s">
        <v>17</v>
      </c>
      <c r="D129" s="6" t="s">
        <v>33</v>
      </c>
      <c r="E129" s="6" t="s">
        <v>33</v>
      </c>
      <c r="F129" s="14">
        <v>0</v>
      </c>
      <c r="G129" s="32" t="s">
        <v>329</v>
      </c>
    </row>
    <row r="130" spans="1:7" x14ac:dyDescent="0.25">
      <c r="A130" s="31" t="s">
        <v>22</v>
      </c>
      <c r="B130" s="13" t="s">
        <v>171</v>
      </c>
      <c r="C130" s="6" t="s">
        <v>16</v>
      </c>
      <c r="D130" s="6" t="s">
        <v>8</v>
      </c>
      <c r="E130" s="6" t="s">
        <v>33</v>
      </c>
      <c r="F130" s="13">
        <v>40</v>
      </c>
      <c r="G130" s="32" t="s">
        <v>361</v>
      </c>
    </row>
    <row r="131" spans="1:7" x14ac:dyDescent="0.25">
      <c r="A131" s="31" t="s">
        <v>22</v>
      </c>
      <c r="B131" s="13" t="s">
        <v>172</v>
      </c>
      <c r="C131" s="6" t="s">
        <v>16</v>
      </c>
      <c r="D131" s="6" t="s">
        <v>10</v>
      </c>
      <c r="E131" s="6" t="s">
        <v>33</v>
      </c>
      <c r="F131" s="13">
        <v>40</v>
      </c>
      <c r="G131" s="32" t="s">
        <v>362</v>
      </c>
    </row>
    <row r="132" spans="1:7" x14ac:dyDescent="0.25">
      <c r="A132" s="31" t="s">
        <v>22</v>
      </c>
      <c r="B132" s="13" t="s">
        <v>173</v>
      </c>
      <c r="C132" s="6" t="s">
        <v>16</v>
      </c>
      <c r="D132" s="6" t="s">
        <v>11</v>
      </c>
      <c r="E132" s="6" t="s">
        <v>33</v>
      </c>
      <c r="F132" s="13">
        <v>40</v>
      </c>
      <c r="G132" s="32" t="s">
        <v>331</v>
      </c>
    </row>
    <row r="133" spans="1:7" x14ac:dyDescent="0.25">
      <c r="A133" s="31" t="s">
        <v>22</v>
      </c>
      <c r="B133" s="13" t="s">
        <v>174</v>
      </c>
      <c r="C133" s="6" t="s">
        <v>16</v>
      </c>
      <c r="D133" s="6" t="s">
        <v>33</v>
      </c>
      <c r="E133" s="6" t="s">
        <v>33</v>
      </c>
      <c r="F133" s="13">
        <v>40</v>
      </c>
      <c r="G133" s="32" t="s">
        <v>332</v>
      </c>
    </row>
    <row r="134" spans="1:7" x14ac:dyDescent="0.25">
      <c r="A134" s="31" t="s">
        <v>22</v>
      </c>
      <c r="B134" s="13" t="s">
        <v>175</v>
      </c>
      <c r="C134" s="6" t="s">
        <v>17</v>
      </c>
      <c r="D134" s="6" t="s">
        <v>8</v>
      </c>
      <c r="E134" s="6" t="s">
        <v>33</v>
      </c>
      <c r="F134" s="13">
        <v>40</v>
      </c>
      <c r="G134" s="32" t="s">
        <v>333</v>
      </c>
    </row>
    <row r="135" spans="1:7" x14ac:dyDescent="0.25">
      <c r="A135" s="31" t="s">
        <v>22</v>
      </c>
      <c r="B135" s="13" t="s">
        <v>176</v>
      </c>
      <c r="C135" s="6" t="s">
        <v>17</v>
      </c>
      <c r="D135" s="6" t="s">
        <v>10</v>
      </c>
      <c r="E135" s="6" t="s">
        <v>33</v>
      </c>
      <c r="F135" s="13">
        <v>40</v>
      </c>
      <c r="G135" s="32" t="s">
        <v>334</v>
      </c>
    </row>
    <row r="136" spans="1:7" x14ac:dyDescent="0.25">
      <c r="A136" s="31" t="s">
        <v>22</v>
      </c>
      <c r="B136" s="13" t="s">
        <v>177</v>
      </c>
      <c r="C136" s="6" t="s">
        <v>17</v>
      </c>
      <c r="D136" s="6" t="s">
        <v>11</v>
      </c>
      <c r="E136" s="6" t="s">
        <v>33</v>
      </c>
      <c r="F136" s="13">
        <v>40</v>
      </c>
      <c r="G136" s="32" t="s">
        <v>335</v>
      </c>
    </row>
    <row r="137" spans="1:7" x14ac:dyDescent="0.25">
      <c r="A137" s="31" t="s">
        <v>22</v>
      </c>
      <c r="B137" s="13" t="s">
        <v>178</v>
      </c>
      <c r="C137" s="6" t="s">
        <v>17</v>
      </c>
      <c r="D137" s="6" t="s">
        <v>33</v>
      </c>
      <c r="E137" s="6" t="s">
        <v>33</v>
      </c>
      <c r="F137" s="13">
        <v>40</v>
      </c>
      <c r="G137" s="32" t="s">
        <v>336</v>
      </c>
    </row>
    <row r="138" spans="1:7" x14ac:dyDescent="0.25">
      <c r="A138" s="31" t="s">
        <v>22</v>
      </c>
      <c r="B138" s="13" t="s">
        <v>179</v>
      </c>
      <c r="C138" s="6" t="s">
        <v>16</v>
      </c>
      <c r="D138" s="6" t="s">
        <v>8</v>
      </c>
      <c r="E138" s="6" t="s">
        <v>33</v>
      </c>
      <c r="F138" s="13">
        <v>60</v>
      </c>
      <c r="G138" s="32" t="s">
        <v>337</v>
      </c>
    </row>
    <row r="139" spans="1:7" x14ac:dyDescent="0.25">
      <c r="A139" s="31" t="s">
        <v>22</v>
      </c>
      <c r="B139" s="13" t="s">
        <v>180</v>
      </c>
      <c r="C139" s="6" t="s">
        <v>16</v>
      </c>
      <c r="D139" s="6" t="s">
        <v>10</v>
      </c>
      <c r="E139" s="6" t="s">
        <v>33</v>
      </c>
      <c r="F139" s="13">
        <v>60</v>
      </c>
      <c r="G139" s="32" t="s">
        <v>338</v>
      </c>
    </row>
    <row r="140" spans="1:7" x14ac:dyDescent="0.25">
      <c r="A140" s="31" t="s">
        <v>22</v>
      </c>
      <c r="B140" s="13" t="s">
        <v>181</v>
      </c>
      <c r="C140" s="6" t="s">
        <v>16</v>
      </c>
      <c r="D140" s="6" t="s">
        <v>11</v>
      </c>
      <c r="E140" s="6" t="s">
        <v>33</v>
      </c>
      <c r="F140" s="13">
        <v>60</v>
      </c>
      <c r="G140" s="32" t="s">
        <v>339</v>
      </c>
    </row>
    <row r="141" spans="1:7" x14ac:dyDescent="0.25">
      <c r="A141" s="31" t="s">
        <v>22</v>
      </c>
      <c r="B141" s="13" t="s">
        <v>182</v>
      </c>
      <c r="C141" s="6" t="s">
        <v>16</v>
      </c>
      <c r="D141" s="6" t="s">
        <v>33</v>
      </c>
      <c r="E141" s="6" t="s">
        <v>33</v>
      </c>
      <c r="F141" s="13">
        <v>60</v>
      </c>
      <c r="G141" s="32" t="s">
        <v>340</v>
      </c>
    </row>
    <row r="142" spans="1:7" x14ac:dyDescent="0.25">
      <c r="A142" s="31" t="s">
        <v>22</v>
      </c>
      <c r="B142" s="13" t="s">
        <v>183</v>
      </c>
      <c r="C142" s="6" t="s">
        <v>17</v>
      </c>
      <c r="D142" s="6" t="s">
        <v>8</v>
      </c>
      <c r="E142" s="6" t="s">
        <v>33</v>
      </c>
      <c r="F142" s="13">
        <v>60</v>
      </c>
      <c r="G142" s="32" t="s">
        <v>341</v>
      </c>
    </row>
    <row r="143" spans="1:7" x14ac:dyDescent="0.25">
      <c r="A143" s="31" t="s">
        <v>22</v>
      </c>
      <c r="B143" s="13" t="s">
        <v>184</v>
      </c>
      <c r="C143" s="6" t="s">
        <v>17</v>
      </c>
      <c r="D143" s="6" t="s">
        <v>10</v>
      </c>
      <c r="E143" s="6" t="s">
        <v>33</v>
      </c>
      <c r="F143" s="13">
        <v>60</v>
      </c>
      <c r="G143" s="32" t="s">
        <v>342</v>
      </c>
    </row>
    <row r="144" spans="1:7" x14ac:dyDescent="0.25">
      <c r="A144" s="31" t="s">
        <v>22</v>
      </c>
      <c r="B144" s="13" t="s">
        <v>185</v>
      </c>
      <c r="C144" s="6" t="s">
        <v>17</v>
      </c>
      <c r="D144" s="6" t="s">
        <v>11</v>
      </c>
      <c r="E144" s="6" t="s">
        <v>33</v>
      </c>
      <c r="F144" s="13">
        <v>60</v>
      </c>
      <c r="G144" s="32" t="s">
        <v>343</v>
      </c>
    </row>
    <row r="145" spans="1:7" x14ac:dyDescent="0.25">
      <c r="A145" s="31" t="s">
        <v>22</v>
      </c>
      <c r="B145" s="13" t="s">
        <v>186</v>
      </c>
      <c r="C145" s="6" t="s">
        <v>17</v>
      </c>
      <c r="D145" s="6" t="s">
        <v>33</v>
      </c>
      <c r="E145" s="6" t="s">
        <v>33</v>
      </c>
      <c r="F145" s="13">
        <v>60</v>
      </c>
      <c r="G145" s="32" t="s">
        <v>344</v>
      </c>
    </row>
    <row r="146" spans="1:7" x14ac:dyDescent="0.25">
      <c r="A146" s="31" t="s">
        <v>22</v>
      </c>
      <c r="B146" s="13" t="s">
        <v>187</v>
      </c>
      <c r="C146" s="6" t="s">
        <v>16</v>
      </c>
      <c r="D146" s="6" t="s">
        <v>8</v>
      </c>
      <c r="E146" s="6" t="s">
        <v>33</v>
      </c>
      <c r="F146" s="13">
        <v>200</v>
      </c>
      <c r="G146" s="32" t="s">
        <v>345</v>
      </c>
    </row>
    <row r="147" spans="1:7" x14ac:dyDescent="0.25">
      <c r="A147" s="31" t="s">
        <v>22</v>
      </c>
      <c r="B147" s="13" t="s">
        <v>188</v>
      </c>
      <c r="C147" s="6" t="s">
        <v>16</v>
      </c>
      <c r="D147" s="6" t="s">
        <v>10</v>
      </c>
      <c r="E147" s="6" t="s">
        <v>33</v>
      </c>
      <c r="F147" s="13">
        <v>200</v>
      </c>
      <c r="G147" s="32" t="s">
        <v>346</v>
      </c>
    </row>
    <row r="148" spans="1:7" x14ac:dyDescent="0.25">
      <c r="A148" s="31" t="s">
        <v>22</v>
      </c>
      <c r="B148" s="13" t="s">
        <v>189</v>
      </c>
      <c r="C148" s="6" t="s">
        <v>16</v>
      </c>
      <c r="D148" s="6" t="s">
        <v>11</v>
      </c>
      <c r="E148" s="6" t="s">
        <v>33</v>
      </c>
      <c r="F148" s="13">
        <v>200</v>
      </c>
      <c r="G148" s="32" t="s">
        <v>347</v>
      </c>
    </row>
    <row r="149" spans="1:7" x14ac:dyDescent="0.25">
      <c r="A149" s="31" t="s">
        <v>22</v>
      </c>
      <c r="B149" s="13" t="s">
        <v>190</v>
      </c>
      <c r="C149" s="6" t="s">
        <v>16</v>
      </c>
      <c r="D149" s="6" t="s">
        <v>33</v>
      </c>
      <c r="E149" s="6" t="s">
        <v>33</v>
      </c>
      <c r="F149" s="13">
        <v>200</v>
      </c>
      <c r="G149" s="32" t="s">
        <v>348</v>
      </c>
    </row>
    <row r="150" spans="1:7" x14ac:dyDescent="0.25">
      <c r="A150" s="31" t="s">
        <v>22</v>
      </c>
      <c r="B150" s="13" t="s">
        <v>191</v>
      </c>
      <c r="C150" s="6" t="s">
        <v>17</v>
      </c>
      <c r="D150" s="6" t="s">
        <v>8</v>
      </c>
      <c r="E150" s="6" t="s">
        <v>33</v>
      </c>
      <c r="F150" s="13">
        <v>200</v>
      </c>
      <c r="G150" s="32" t="s">
        <v>349</v>
      </c>
    </row>
    <row r="151" spans="1:7" x14ac:dyDescent="0.25">
      <c r="A151" s="31" t="s">
        <v>22</v>
      </c>
      <c r="B151" s="13" t="s">
        <v>192</v>
      </c>
      <c r="C151" s="6" t="s">
        <v>17</v>
      </c>
      <c r="D151" s="6" t="s">
        <v>10</v>
      </c>
      <c r="E151" s="6" t="s">
        <v>33</v>
      </c>
      <c r="F151" s="13">
        <v>200</v>
      </c>
      <c r="G151" s="32" t="s">
        <v>350</v>
      </c>
    </row>
    <row r="152" spans="1:7" x14ac:dyDescent="0.25">
      <c r="A152" s="31" t="s">
        <v>22</v>
      </c>
      <c r="B152" s="13" t="s">
        <v>193</v>
      </c>
      <c r="C152" s="6" t="s">
        <v>17</v>
      </c>
      <c r="D152" s="6" t="s">
        <v>11</v>
      </c>
      <c r="E152" s="6" t="s">
        <v>33</v>
      </c>
      <c r="F152" s="13">
        <v>200</v>
      </c>
      <c r="G152" s="32" t="s">
        <v>351</v>
      </c>
    </row>
    <row r="153" spans="1:7" x14ac:dyDescent="0.25">
      <c r="A153" s="31" t="s">
        <v>22</v>
      </c>
      <c r="B153" s="13" t="s">
        <v>194</v>
      </c>
      <c r="C153" s="6" t="s">
        <v>17</v>
      </c>
      <c r="D153" s="6" t="s">
        <v>33</v>
      </c>
      <c r="E153" s="6" t="s">
        <v>33</v>
      </c>
      <c r="F153" s="13">
        <v>200</v>
      </c>
      <c r="G153" s="32" t="s">
        <v>352</v>
      </c>
    </row>
    <row r="154" spans="1:7" x14ac:dyDescent="0.25">
      <c r="A154" s="31" t="s">
        <v>22</v>
      </c>
      <c r="B154" s="13" t="s">
        <v>195</v>
      </c>
      <c r="C154" s="6" t="s">
        <v>16</v>
      </c>
      <c r="D154" s="6" t="s">
        <v>8</v>
      </c>
      <c r="E154" s="6" t="s">
        <v>33</v>
      </c>
      <c r="F154" s="14">
        <v>0</v>
      </c>
      <c r="G154" s="32" t="s">
        <v>353</v>
      </c>
    </row>
    <row r="155" spans="1:7" x14ac:dyDescent="0.25">
      <c r="A155" s="31" t="s">
        <v>22</v>
      </c>
      <c r="B155" s="13" t="s">
        <v>196</v>
      </c>
      <c r="C155" s="6" t="s">
        <v>16</v>
      </c>
      <c r="D155" s="6" t="s">
        <v>10</v>
      </c>
      <c r="E155" s="6" t="s">
        <v>33</v>
      </c>
      <c r="F155" s="14">
        <v>0</v>
      </c>
      <c r="G155" s="32" t="s">
        <v>354</v>
      </c>
    </row>
    <row r="156" spans="1:7" x14ac:dyDescent="0.25">
      <c r="A156" s="31" t="s">
        <v>22</v>
      </c>
      <c r="B156" s="13" t="s">
        <v>197</v>
      </c>
      <c r="C156" s="6" t="s">
        <v>16</v>
      </c>
      <c r="D156" s="6" t="s">
        <v>11</v>
      </c>
      <c r="E156" s="6" t="s">
        <v>33</v>
      </c>
      <c r="F156" s="14">
        <v>0</v>
      </c>
      <c r="G156" s="32" t="s">
        <v>355</v>
      </c>
    </row>
    <row r="157" spans="1:7" x14ac:dyDescent="0.25">
      <c r="A157" s="31" t="s">
        <v>22</v>
      </c>
      <c r="B157" s="13" t="s">
        <v>198</v>
      </c>
      <c r="C157" s="6" t="s">
        <v>16</v>
      </c>
      <c r="D157" s="6" t="s">
        <v>33</v>
      </c>
      <c r="E157" s="6" t="s">
        <v>33</v>
      </c>
      <c r="F157" s="14">
        <v>0</v>
      </c>
      <c r="G157" s="32" t="s">
        <v>356</v>
      </c>
    </row>
    <row r="158" spans="1:7" x14ac:dyDescent="0.25">
      <c r="A158" s="31" t="s">
        <v>22</v>
      </c>
      <c r="B158" s="13" t="s">
        <v>199</v>
      </c>
      <c r="C158" s="6" t="s">
        <v>17</v>
      </c>
      <c r="D158" s="6" t="s">
        <v>8</v>
      </c>
      <c r="E158" s="6" t="s">
        <v>33</v>
      </c>
      <c r="F158" s="14">
        <v>0</v>
      </c>
      <c r="G158" s="32" t="s">
        <v>357</v>
      </c>
    </row>
    <row r="159" spans="1:7" x14ac:dyDescent="0.25">
      <c r="A159" s="31" t="s">
        <v>22</v>
      </c>
      <c r="B159" s="13" t="s">
        <v>200</v>
      </c>
      <c r="C159" s="6" t="s">
        <v>17</v>
      </c>
      <c r="D159" s="6" t="s">
        <v>10</v>
      </c>
      <c r="E159" s="6" t="s">
        <v>33</v>
      </c>
      <c r="F159" s="14">
        <v>0</v>
      </c>
      <c r="G159" s="32" t="s">
        <v>358</v>
      </c>
    </row>
    <row r="160" spans="1:7" x14ac:dyDescent="0.25">
      <c r="A160" s="31" t="s">
        <v>22</v>
      </c>
      <c r="B160" s="13" t="s">
        <v>201</v>
      </c>
      <c r="C160" s="6" t="s">
        <v>17</v>
      </c>
      <c r="D160" s="6" t="s">
        <v>11</v>
      </c>
      <c r="E160" s="6" t="s">
        <v>33</v>
      </c>
      <c r="F160" s="14">
        <v>0</v>
      </c>
      <c r="G160" s="32" t="s">
        <v>359</v>
      </c>
    </row>
    <row r="161" spans="1:7" x14ac:dyDescent="0.25">
      <c r="A161" s="31" t="s">
        <v>22</v>
      </c>
      <c r="B161" s="13" t="s">
        <v>202</v>
      </c>
      <c r="C161" s="6" t="s">
        <v>17</v>
      </c>
      <c r="D161" s="6" t="s">
        <v>33</v>
      </c>
      <c r="E161" s="6" t="s">
        <v>33</v>
      </c>
      <c r="F161" s="14">
        <v>0</v>
      </c>
      <c r="G161" s="32" t="s">
        <v>360</v>
      </c>
    </row>
    <row r="162" spans="1:7" x14ac:dyDescent="0.25">
      <c r="A162" s="31" t="s">
        <v>23</v>
      </c>
      <c r="B162" s="13" t="s">
        <v>171</v>
      </c>
      <c r="C162" s="6" t="s">
        <v>16</v>
      </c>
      <c r="D162" s="6" t="s">
        <v>8</v>
      </c>
      <c r="E162" s="6" t="s">
        <v>33</v>
      </c>
      <c r="F162" s="13">
        <v>40</v>
      </c>
      <c r="G162" s="32" t="s">
        <v>392</v>
      </c>
    </row>
    <row r="163" spans="1:7" x14ac:dyDescent="0.25">
      <c r="A163" s="31" t="s">
        <v>23</v>
      </c>
      <c r="B163" s="13" t="s">
        <v>172</v>
      </c>
      <c r="C163" s="6" t="s">
        <v>16</v>
      </c>
      <c r="D163" s="6" t="s">
        <v>10</v>
      </c>
      <c r="E163" s="6" t="s">
        <v>33</v>
      </c>
      <c r="F163" s="13">
        <v>40</v>
      </c>
      <c r="G163" s="32" t="s">
        <v>393</v>
      </c>
    </row>
    <row r="164" spans="1:7" x14ac:dyDescent="0.25">
      <c r="A164" s="31" t="s">
        <v>23</v>
      </c>
      <c r="B164" s="13" t="s">
        <v>173</v>
      </c>
      <c r="C164" s="6" t="s">
        <v>16</v>
      </c>
      <c r="D164" s="6" t="s">
        <v>11</v>
      </c>
      <c r="E164" s="6" t="s">
        <v>33</v>
      </c>
      <c r="F164" s="13">
        <v>40</v>
      </c>
      <c r="G164" s="32" t="s">
        <v>394</v>
      </c>
    </row>
    <row r="165" spans="1:7" x14ac:dyDescent="0.25">
      <c r="A165" s="31" t="s">
        <v>23</v>
      </c>
      <c r="B165" s="13" t="s">
        <v>174</v>
      </c>
      <c r="C165" s="6" t="s">
        <v>16</v>
      </c>
      <c r="D165" s="6" t="s">
        <v>33</v>
      </c>
      <c r="E165" s="6" t="s">
        <v>33</v>
      </c>
      <c r="F165" s="13">
        <v>40</v>
      </c>
      <c r="G165" s="32" t="s">
        <v>363</v>
      </c>
    </row>
    <row r="166" spans="1:7" x14ac:dyDescent="0.25">
      <c r="A166" s="31" t="s">
        <v>23</v>
      </c>
      <c r="B166" s="13" t="s">
        <v>175</v>
      </c>
      <c r="C166" s="6" t="s">
        <v>17</v>
      </c>
      <c r="D166" s="6" t="s">
        <v>8</v>
      </c>
      <c r="E166" s="6" t="s">
        <v>33</v>
      </c>
      <c r="F166" s="13">
        <v>40</v>
      </c>
      <c r="G166" s="32" t="s">
        <v>364</v>
      </c>
    </row>
    <row r="167" spans="1:7" x14ac:dyDescent="0.25">
      <c r="A167" s="31" t="s">
        <v>23</v>
      </c>
      <c r="B167" s="13" t="s">
        <v>176</v>
      </c>
      <c r="C167" s="6" t="s">
        <v>17</v>
      </c>
      <c r="D167" s="6" t="s">
        <v>10</v>
      </c>
      <c r="E167" s="6" t="s">
        <v>33</v>
      </c>
      <c r="F167" s="13">
        <v>40</v>
      </c>
      <c r="G167" s="32" t="s">
        <v>365</v>
      </c>
    </row>
    <row r="168" spans="1:7" x14ac:dyDescent="0.25">
      <c r="A168" s="31" t="s">
        <v>23</v>
      </c>
      <c r="B168" s="13" t="s">
        <v>177</v>
      </c>
      <c r="C168" s="6" t="s">
        <v>17</v>
      </c>
      <c r="D168" s="6" t="s">
        <v>11</v>
      </c>
      <c r="E168" s="6" t="s">
        <v>33</v>
      </c>
      <c r="F168" s="13">
        <v>40</v>
      </c>
      <c r="G168" s="32" t="s">
        <v>366</v>
      </c>
    </row>
    <row r="169" spans="1:7" x14ac:dyDescent="0.25">
      <c r="A169" s="31" t="s">
        <v>23</v>
      </c>
      <c r="B169" s="13" t="s">
        <v>178</v>
      </c>
      <c r="C169" s="6" t="s">
        <v>17</v>
      </c>
      <c r="D169" s="6" t="s">
        <v>33</v>
      </c>
      <c r="E169" s="6" t="s">
        <v>33</v>
      </c>
      <c r="F169" s="13">
        <v>40</v>
      </c>
      <c r="G169" s="32" t="s">
        <v>367</v>
      </c>
    </row>
    <row r="170" spans="1:7" x14ac:dyDescent="0.25">
      <c r="A170" s="31" t="s">
        <v>23</v>
      </c>
      <c r="B170" s="13" t="s">
        <v>179</v>
      </c>
      <c r="C170" s="6" t="s">
        <v>16</v>
      </c>
      <c r="D170" s="6" t="s">
        <v>8</v>
      </c>
      <c r="E170" s="6" t="s">
        <v>33</v>
      </c>
      <c r="F170" s="13">
        <v>60</v>
      </c>
      <c r="G170" s="32" t="s">
        <v>368</v>
      </c>
    </row>
    <row r="171" spans="1:7" x14ac:dyDescent="0.25">
      <c r="A171" s="31" t="s">
        <v>23</v>
      </c>
      <c r="B171" s="13" t="s">
        <v>180</v>
      </c>
      <c r="C171" s="6" t="s">
        <v>16</v>
      </c>
      <c r="D171" s="6" t="s">
        <v>10</v>
      </c>
      <c r="E171" s="6" t="s">
        <v>33</v>
      </c>
      <c r="F171" s="13">
        <v>60</v>
      </c>
      <c r="G171" s="32" t="s">
        <v>369</v>
      </c>
    </row>
    <row r="172" spans="1:7" x14ac:dyDescent="0.25">
      <c r="A172" s="31" t="s">
        <v>23</v>
      </c>
      <c r="B172" s="13" t="s">
        <v>181</v>
      </c>
      <c r="C172" s="6" t="s">
        <v>16</v>
      </c>
      <c r="D172" s="6" t="s">
        <v>11</v>
      </c>
      <c r="E172" s="6" t="s">
        <v>33</v>
      </c>
      <c r="F172" s="13">
        <v>60</v>
      </c>
      <c r="G172" s="32" t="s">
        <v>370</v>
      </c>
    </row>
    <row r="173" spans="1:7" x14ac:dyDescent="0.25">
      <c r="A173" s="31" t="s">
        <v>23</v>
      </c>
      <c r="B173" s="13" t="s">
        <v>182</v>
      </c>
      <c r="C173" s="6" t="s">
        <v>16</v>
      </c>
      <c r="D173" s="6" t="s">
        <v>33</v>
      </c>
      <c r="E173" s="6" t="s">
        <v>33</v>
      </c>
      <c r="F173" s="13">
        <v>60</v>
      </c>
      <c r="G173" s="32" t="s">
        <v>371</v>
      </c>
    </row>
    <row r="174" spans="1:7" x14ac:dyDescent="0.25">
      <c r="A174" s="31" t="s">
        <v>23</v>
      </c>
      <c r="B174" s="13" t="s">
        <v>183</v>
      </c>
      <c r="C174" s="6" t="s">
        <v>17</v>
      </c>
      <c r="D174" s="6" t="s">
        <v>8</v>
      </c>
      <c r="E174" s="6" t="s">
        <v>33</v>
      </c>
      <c r="F174" s="13">
        <v>60</v>
      </c>
      <c r="G174" s="32" t="s">
        <v>372</v>
      </c>
    </row>
    <row r="175" spans="1:7" x14ac:dyDescent="0.25">
      <c r="A175" s="31" t="s">
        <v>23</v>
      </c>
      <c r="B175" s="13" t="s">
        <v>184</v>
      </c>
      <c r="C175" s="6" t="s">
        <v>17</v>
      </c>
      <c r="D175" s="6" t="s">
        <v>10</v>
      </c>
      <c r="E175" s="6" t="s">
        <v>33</v>
      </c>
      <c r="F175" s="13">
        <v>60</v>
      </c>
      <c r="G175" s="32" t="s">
        <v>373</v>
      </c>
    </row>
    <row r="176" spans="1:7" x14ac:dyDescent="0.25">
      <c r="A176" s="31" t="s">
        <v>23</v>
      </c>
      <c r="B176" s="13" t="s">
        <v>185</v>
      </c>
      <c r="C176" s="6" t="s">
        <v>17</v>
      </c>
      <c r="D176" s="6" t="s">
        <v>11</v>
      </c>
      <c r="E176" s="6" t="s">
        <v>33</v>
      </c>
      <c r="F176" s="13">
        <v>60</v>
      </c>
      <c r="G176" s="32" t="s">
        <v>374</v>
      </c>
    </row>
    <row r="177" spans="1:7" x14ac:dyDescent="0.25">
      <c r="A177" s="31" t="s">
        <v>23</v>
      </c>
      <c r="B177" s="13" t="s">
        <v>186</v>
      </c>
      <c r="C177" s="6" t="s">
        <v>17</v>
      </c>
      <c r="D177" s="6" t="s">
        <v>33</v>
      </c>
      <c r="E177" s="6" t="s">
        <v>33</v>
      </c>
      <c r="F177" s="13">
        <v>60</v>
      </c>
      <c r="G177" s="32" t="s">
        <v>375</v>
      </c>
    </row>
    <row r="178" spans="1:7" x14ac:dyDescent="0.25">
      <c r="A178" s="31" t="s">
        <v>23</v>
      </c>
      <c r="B178" s="13" t="s">
        <v>187</v>
      </c>
      <c r="C178" s="6" t="s">
        <v>16</v>
      </c>
      <c r="D178" s="6" t="s">
        <v>8</v>
      </c>
      <c r="E178" s="6" t="s">
        <v>33</v>
      </c>
      <c r="F178" s="13">
        <v>200</v>
      </c>
      <c r="G178" s="32" t="s">
        <v>376</v>
      </c>
    </row>
    <row r="179" spans="1:7" x14ac:dyDescent="0.25">
      <c r="A179" s="31" t="s">
        <v>23</v>
      </c>
      <c r="B179" s="13" t="s">
        <v>188</v>
      </c>
      <c r="C179" s="6" t="s">
        <v>16</v>
      </c>
      <c r="D179" s="6" t="s">
        <v>10</v>
      </c>
      <c r="E179" s="6" t="s">
        <v>33</v>
      </c>
      <c r="F179" s="13">
        <v>200</v>
      </c>
      <c r="G179" s="32" t="s">
        <v>377</v>
      </c>
    </row>
    <row r="180" spans="1:7" x14ac:dyDescent="0.25">
      <c r="A180" s="31" t="s">
        <v>23</v>
      </c>
      <c r="B180" s="13" t="s">
        <v>189</v>
      </c>
      <c r="C180" s="6" t="s">
        <v>16</v>
      </c>
      <c r="D180" s="6" t="s">
        <v>11</v>
      </c>
      <c r="E180" s="6" t="s">
        <v>33</v>
      </c>
      <c r="F180" s="13">
        <v>200</v>
      </c>
      <c r="G180" s="32" t="s">
        <v>378</v>
      </c>
    </row>
    <row r="181" spans="1:7" x14ac:dyDescent="0.25">
      <c r="A181" s="31" t="s">
        <v>23</v>
      </c>
      <c r="B181" s="13" t="s">
        <v>190</v>
      </c>
      <c r="C181" s="6" t="s">
        <v>16</v>
      </c>
      <c r="D181" s="6" t="s">
        <v>33</v>
      </c>
      <c r="E181" s="6" t="s">
        <v>33</v>
      </c>
      <c r="F181" s="13">
        <v>200</v>
      </c>
      <c r="G181" s="32" t="s">
        <v>379</v>
      </c>
    </row>
    <row r="182" spans="1:7" x14ac:dyDescent="0.25">
      <c r="A182" s="31" t="s">
        <v>23</v>
      </c>
      <c r="B182" s="13" t="s">
        <v>191</v>
      </c>
      <c r="C182" s="6" t="s">
        <v>17</v>
      </c>
      <c r="D182" s="6" t="s">
        <v>8</v>
      </c>
      <c r="E182" s="6" t="s">
        <v>33</v>
      </c>
      <c r="F182" s="13">
        <v>200</v>
      </c>
      <c r="G182" s="32" t="s">
        <v>380</v>
      </c>
    </row>
    <row r="183" spans="1:7" x14ac:dyDescent="0.25">
      <c r="A183" s="31" t="s">
        <v>23</v>
      </c>
      <c r="B183" s="13" t="s">
        <v>192</v>
      </c>
      <c r="C183" s="6" t="s">
        <v>17</v>
      </c>
      <c r="D183" s="6" t="s">
        <v>10</v>
      </c>
      <c r="E183" s="6" t="s">
        <v>33</v>
      </c>
      <c r="F183" s="13">
        <v>200</v>
      </c>
      <c r="G183" s="32" t="s">
        <v>381</v>
      </c>
    </row>
    <row r="184" spans="1:7" x14ac:dyDescent="0.25">
      <c r="A184" s="31" t="s">
        <v>23</v>
      </c>
      <c r="B184" s="13" t="s">
        <v>193</v>
      </c>
      <c r="C184" s="6" t="s">
        <v>17</v>
      </c>
      <c r="D184" s="6" t="s">
        <v>11</v>
      </c>
      <c r="E184" s="6" t="s">
        <v>33</v>
      </c>
      <c r="F184" s="13">
        <v>200</v>
      </c>
      <c r="G184" s="32" t="s">
        <v>382</v>
      </c>
    </row>
    <row r="185" spans="1:7" x14ac:dyDescent="0.25">
      <c r="A185" s="31" t="s">
        <v>23</v>
      </c>
      <c r="B185" s="13" t="s">
        <v>194</v>
      </c>
      <c r="C185" s="6" t="s">
        <v>17</v>
      </c>
      <c r="D185" s="6" t="s">
        <v>33</v>
      </c>
      <c r="E185" s="6" t="s">
        <v>33</v>
      </c>
      <c r="F185" s="13">
        <v>200</v>
      </c>
      <c r="G185" s="32" t="s">
        <v>383</v>
      </c>
    </row>
    <row r="186" spans="1:7" x14ac:dyDescent="0.25">
      <c r="A186" s="31" t="s">
        <v>23</v>
      </c>
      <c r="B186" s="13" t="s">
        <v>195</v>
      </c>
      <c r="C186" s="6" t="s">
        <v>16</v>
      </c>
      <c r="D186" s="6" t="s">
        <v>8</v>
      </c>
      <c r="E186" s="6" t="s">
        <v>33</v>
      </c>
      <c r="F186" s="14">
        <v>0</v>
      </c>
      <c r="G186" s="32" t="s">
        <v>384</v>
      </c>
    </row>
    <row r="187" spans="1:7" x14ac:dyDescent="0.25">
      <c r="A187" s="31" t="s">
        <v>23</v>
      </c>
      <c r="B187" s="13" t="s">
        <v>196</v>
      </c>
      <c r="C187" s="6" t="s">
        <v>16</v>
      </c>
      <c r="D187" s="6" t="s">
        <v>10</v>
      </c>
      <c r="E187" s="6" t="s">
        <v>33</v>
      </c>
      <c r="F187" s="14">
        <v>0</v>
      </c>
      <c r="G187" s="32" t="s">
        <v>385</v>
      </c>
    </row>
    <row r="188" spans="1:7" x14ac:dyDescent="0.25">
      <c r="A188" s="31" t="s">
        <v>23</v>
      </c>
      <c r="B188" s="13" t="s">
        <v>197</v>
      </c>
      <c r="C188" s="6" t="s">
        <v>16</v>
      </c>
      <c r="D188" s="6" t="s">
        <v>11</v>
      </c>
      <c r="E188" s="6" t="s">
        <v>33</v>
      </c>
      <c r="F188" s="14">
        <v>0</v>
      </c>
      <c r="G188" s="32" t="s">
        <v>386</v>
      </c>
    </row>
    <row r="189" spans="1:7" x14ac:dyDescent="0.25">
      <c r="A189" s="31" t="s">
        <v>23</v>
      </c>
      <c r="B189" s="13" t="s">
        <v>198</v>
      </c>
      <c r="C189" s="6" t="s">
        <v>16</v>
      </c>
      <c r="D189" s="6" t="s">
        <v>33</v>
      </c>
      <c r="E189" s="6" t="s">
        <v>33</v>
      </c>
      <c r="F189" s="14">
        <v>0</v>
      </c>
      <c r="G189" s="32" t="s">
        <v>387</v>
      </c>
    </row>
    <row r="190" spans="1:7" x14ac:dyDescent="0.25">
      <c r="A190" s="31" t="s">
        <v>23</v>
      </c>
      <c r="B190" s="13" t="s">
        <v>199</v>
      </c>
      <c r="C190" s="6" t="s">
        <v>17</v>
      </c>
      <c r="D190" s="6" t="s">
        <v>8</v>
      </c>
      <c r="E190" s="6" t="s">
        <v>33</v>
      </c>
      <c r="F190" s="14">
        <v>0</v>
      </c>
      <c r="G190" s="32" t="s">
        <v>388</v>
      </c>
    </row>
    <row r="191" spans="1:7" x14ac:dyDescent="0.25">
      <c r="A191" s="31" t="s">
        <v>23</v>
      </c>
      <c r="B191" s="13" t="s">
        <v>200</v>
      </c>
      <c r="C191" s="6" t="s">
        <v>17</v>
      </c>
      <c r="D191" s="6" t="s">
        <v>10</v>
      </c>
      <c r="E191" s="6" t="s">
        <v>33</v>
      </c>
      <c r="F191" s="14">
        <v>0</v>
      </c>
      <c r="G191" s="32" t="s">
        <v>389</v>
      </c>
    </row>
    <row r="192" spans="1:7" x14ac:dyDescent="0.25">
      <c r="A192" s="31" t="s">
        <v>23</v>
      </c>
      <c r="B192" s="13" t="s">
        <v>201</v>
      </c>
      <c r="C192" s="6" t="s">
        <v>17</v>
      </c>
      <c r="D192" s="6" t="s">
        <v>11</v>
      </c>
      <c r="E192" s="6" t="s">
        <v>33</v>
      </c>
      <c r="F192" s="14">
        <v>0</v>
      </c>
      <c r="G192" s="32" t="s">
        <v>390</v>
      </c>
    </row>
    <row r="193" spans="1:7" x14ac:dyDescent="0.25">
      <c r="A193" s="31" t="s">
        <v>23</v>
      </c>
      <c r="B193" s="13" t="s">
        <v>202</v>
      </c>
      <c r="C193" s="6" t="s">
        <v>17</v>
      </c>
      <c r="D193" s="6" t="s">
        <v>33</v>
      </c>
      <c r="E193" s="6" t="s">
        <v>33</v>
      </c>
      <c r="F193" s="14">
        <v>0</v>
      </c>
      <c r="G193" s="32" t="s">
        <v>391</v>
      </c>
    </row>
    <row r="194" spans="1:7" x14ac:dyDescent="0.25">
      <c r="A194" s="31" t="s">
        <v>24</v>
      </c>
      <c r="B194" s="13" t="s">
        <v>171</v>
      </c>
      <c r="C194" s="6" t="s">
        <v>16</v>
      </c>
      <c r="D194" s="6" t="s">
        <v>8</v>
      </c>
      <c r="E194" s="6" t="s">
        <v>33</v>
      </c>
      <c r="F194" s="13">
        <v>40</v>
      </c>
      <c r="G194" s="32" t="s">
        <v>679</v>
      </c>
    </row>
    <row r="195" spans="1:7" x14ac:dyDescent="0.25">
      <c r="A195" s="31" t="s">
        <v>24</v>
      </c>
      <c r="B195" s="13" t="s">
        <v>172</v>
      </c>
      <c r="C195" s="6" t="s">
        <v>16</v>
      </c>
      <c r="D195" s="6" t="s">
        <v>10</v>
      </c>
      <c r="E195" s="6" t="s">
        <v>33</v>
      </c>
      <c r="F195" s="13">
        <v>40</v>
      </c>
      <c r="G195" s="32" t="s">
        <v>680</v>
      </c>
    </row>
    <row r="196" spans="1:7" x14ac:dyDescent="0.25">
      <c r="A196" s="31" t="s">
        <v>24</v>
      </c>
      <c r="B196" s="13" t="s">
        <v>173</v>
      </c>
      <c r="C196" s="6" t="s">
        <v>16</v>
      </c>
      <c r="D196" s="6" t="s">
        <v>11</v>
      </c>
      <c r="E196" s="6" t="s">
        <v>33</v>
      </c>
      <c r="F196" s="13">
        <v>40</v>
      </c>
      <c r="G196" s="32" t="s">
        <v>681</v>
      </c>
    </row>
    <row r="197" spans="1:7" x14ac:dyDescent="0.25">
      <c r="A197" s="31" t="s">
        <v>24</v>
      </c>
      <c r="B197" s="13" t="s">
        <v>174</v>
      </c>
      <c r="C197" s="6" t="s">
        <v>16</v>
      </c>
      <c r="D197" s="6" t="s">
        <v>33</v>
      </c>
      <c r="E197" s="6" t="s">
        <v>33</v>
      </c>
      <c r="F197" s="13">
        <v>40</v>
      </c>
      <c r="G197" s="32" t="s">
        <v>682</v>
      </c>
    </row>
    <row r="198" spans="1:7" x14ac:dyDescent="0.25">
      <c r="A198" s="31" t="s">
        <v>24</v>
      </c>
      <c r="B198" s="13" t="s">
        <v>175</v>
      </c>
      <c r="C198" s="6" t="s">
        <v>17</v>
      </c>
      <c r="D198" s="6" t="s">
        <v>8</v>
      </c>
      <c r="E198" s="6" t="s">
        <v>33</v>
      </c>
      <c r="F198" s="13">
        <v>40</v>
      </c>
      <c r="G198" s="32" t="s">
        <v>395</v>
      </c>
    </row>
    <row r="199" spans="1:7" x14ac:dyDescent="0.25">
      <c r="A199" s="31" t="s">
        <v>24</v>
      </c>
      <c r="B199" s="13" t="s">
        <v>176</v>
      </c>
      <c r="C199" s="6" t="s">
        <v>17</v>
      </c>
      <c r="D199" s="6" t="s">
        <v>10</v>
      </c>
      <c r="E199" s="6" t="s">
        <v>33</v>
      </c>
      <c r="F199" s="13">
        <v>40</v>
      </c>
      <c r="G199" s="32" t="s">
        <v>396</v>
      </c>
    </row>
    <row r="200" spans="1:7" x14ac:dyDescent="0.25">
      <c r="A200" s="31" t="s">
        <v>24</v>
      </c>
      <c r="B200" s="13" t="s">
        <v>177</v>
      </c>
      <c r="C200" s="6" t="s">
        <v>17</v>
      </c>
      <c r="D200" s="6" t="s">
        <v>11</v>
      </c>
      <c r="E200" s="6" t="s">
        <v>33</v>
      </c>
      <c r="F200" s="13">
        <v>40</v>
      </c>
      <c r="G200" s="32" t="s">
        <v>397</v>
      </c>
    </row>
    <row r="201" spans="1:7" x14ac:dyDescent="0.25">
      <c r="A201" s="31" t="s">
        <v>24</v>
      </c>
      <c r="B201" s="13" t="s">
        <v>178</v>
      </c>
      <c r="C201" s="6" t="s">
        <v>17</v>
      </c>
      <c r="D201" s="6" t="s">
        <v>33</v>
      </c>
      <c r="E201" s="6" t="s">
        <v>33</v>
      </c>
      <c r="F201" s="13">
        <v>40</v>
      </c>
      <c r="G201" s="32" t="s">
        <v>398</v>
      </c>
    </row>
    <row r="202" spans="1:7" x14ac:dyDescent="0.25">
      <c r="A202" s="31" t="s">
        <v>24</v>
      </c>
      <c r="B202" s="13" t="s">
        <v>179</v>
      </c>
      <c r="C202" s="6" t="s">
        <v>16</v>
      </c>
      <c r="D202" s="6" t="s">
        <v>8</v>
      </c>
      <c r="E202" s="6" t="s">
        <v>33</v>
      </c>
      <c r="F202" s="13">
        <v>60</v>
      </c>
      <c r="G202" s="32" t="s">
        <v>399</v>
      </c>
    </row>
    <row r="203" spans="1:7" x14ac:dyDescent="0.25">
      <c r="A203" s="31" t="s">
        <v>24</v>
      </c>
      <c r="B203" s="13" t="s">
        <v>180</v>
      </c>
      <c r="C203" s="6" t="s">
        <v>16</v>
      </c>
      <c r="D203" s="6" t="s">
        <v>10</v>
      </c>
      <c r="E203" s="6" t="s">
        <v>33</v>
      </c>
      <c r="F203" s="13">
        <v>60</v>
      </c>
      <c r="G203" s="32" t="s">
        <v>400</v>
      </c>
    </row>
    <row r="204" spans="1:7" x14ac:dyDescent="0.25">
      <c r="A204" s="31" t="s">
        <v>24</v>
      </c>
      <c r="B204" s="13" t="s">
        <v>181</v>
      </c>
      <c r="C204" s="6" t="s">
        <v>16</v>
      </c>
      <c r="D204" s="6" t="s">
        <v>11</v>
      </c>
      <c r="E204" s="6" t="s">
        <v>33</v>
      </c>
      <c r="F204" s="13">
        <v>60</v>
      </c>
      <c r="G204" s="32" t="s">
        <v>401</v>
      </c>
    </row>
    <row r="205" spans="1:7" x14ac:dyDescent="0.25">
      <c r="A205" s="31" t="s">
        <v>24</v>
      </c>
      <c r="B205" s="13" t="s">
        <v>182</v>
      </c>
      <c r="C205" s="6" t="s">
        <v>16</v>
      </c>
      <c r="D205" s="6" t="s">
        <v>33</v>
      </c>
      <c r="E205" s="6" t="s">
        <v>33</v>
      </c>
      <c r="F205" s="13">
        <v>60</v>
      </c>
      <c r="G205" s="32" t="s">
        <v>402</v>
      </c>
    </row>
    <row r="206" spans="1:7" x14ac:dyDescent="0.25">
      <c r="A206" s="31" t="s">
        <v>24</v>
      </c>
      <c r="B206" s="13" t="s">
        <v>183</v>
      </c>
      <c r="C206" s="6" t="s">
        <v>17</v>
      </c>
      <c r="D206" s="6" t="s">
        <v>8</v>
      </c>
      <c r="E206" s="6" t="s">
        <v>33</v>
      </c>
      <c r="F206" s="13">
        <v>60</v>
      </c>
      <c r="G206" s="32" t="s">
        <v>403</v>
      </c>
    </row>
    <row r="207" spans="1:7" x14ac:dyDescent="0.25">
      <c r="A207" s="31" t="s">
        <v>24</v>
      </c>
      <c r="B207" s="13" t="s">
        <v>184</v>
      </c>
      <c r="C207" s="6" t="s">
        <v>17</v>
      </c>
      <c r="D207" s="6" t="s">
        <v>10</v>
      </c>
      <c r="E207" s="6" t="s">
        <v>33</v>
      </c>
      <c r="F207" s="13">
        <v>60</v>
      </c>
      <c r="G207" s="32" t="s">
        <v>404</v>
      </c>
    </row>
    <row r="208" spans="1:7" x14ac:dyDescent="0.25">
      <c r="A208" s="31" t="s">
        <v>24</v>
      </c>
      <c r="B208" s="13" t="s">
        <v>185</v>
      </c>
      <c r="C208" s="6" t="s">
        <v>17</v>
      </c>
      <c r="D208" s="6" t="s">
        <v>11</v>
      </c>
      <c r="E208" s="6" t="s">
        <v>33</v>
      </c>
      <c r="F208" s="13">
        <v>60</v>
      </c>
      <c r="G208" s="32" t="s">
        <v>405</v>
      </c>
    </row>
    <row r="209" spans="1:7" x14ac:dyDescent="0.25">
      <c r="A209" s="31" t="s">
        <v>24</v>
      </c>
      <c r="B209" s="13" t="s">
        <v>186</v>
      </c>
      <c r="C209" s="6" t="s">
        <v>17</v>
      </c>
      <c r="D209" s="6" t="s">
        <v>33</v>
      </c>
      <c r="E209" s="6" t="s">
        <v>33</v>
      </c>
      <c r="F209" s="13">
        <v>60</v>
      </c>
      <c r="G209" s="32" t="s">
        <v>406</v>
      </c>
    </row>
    <row r="210" spans="1:7" x14ac:dyDescent="0.25">
      <c r="A210" s="31" t="s">
        <v>24</v>
      </c>
      <c r="B210" s="13" t="s">
        <v>187</v>
      </c>
      <c r="C210" s="6" t="s">
        <v>16</v>
      </c>
      <c r="D210" s="6" t="s">
        <v>8</v>
      </c>
      <c r="E210" s="6" t="s">
        <v>33</v>
      </c>
      <c r="F210" s="13">
        <v>200</v>
      </c>
      <c r="G210" s="32" t="s">
        <v>407</v>
      </c>
    </row>
    <row r="211" spans="1:7" x14ac:dyDescent="0.25">
      <c r="A211" s="31" t="s">
        <v>24</v>
      </c>
      <c r="B211" s="13" t="s">
        <v>188</v>
      </c>
      <c r="C211" s="6" t="s">
        <v>16</v>
      </c>
      <c r="D211" s="6" t="s">
        <v>10</v>
      </c>
      <c r="E211" s="6" t="s">
        <v>33</v>
      </c>
      <c r="F211" s="13">
        <v>200</v>
      </c>
      <c r="G211" s="32" t="s">
        <v>408</v>
      </c>
    </row>
    <row r="212" spans="1:7" x14ac:dyDescent="0.25">
      <c r="A212" s="31" t="s">
        <v>24</v>
      </c>
      <c r="B212" s="13" t="s">
        <v>189</v>
      </c>
      <c r="C212" s="6" t="s">
        <v>16</v>
      </c>
      <c r="D212" s="6" t="s">
        <v>11</v>
      </c>
      <c r="E212" s="6" t="s">
        <v>33</v>
      </c>
      <c r="F212" s="13">
        <v>200</v>
      </c>
      <c r="G212" s="32" t="s">
        <v>409</v>
      </c>
    </row>
    <row r="213" spans="1:7" x14ac:dyDescent="0.25">
      <c r="A213" s="31" t="s">
        <v>24</v>
      </c>
      <c r="B213" s="13" t="s">
        <v>190</v>
      </c>
      <c r="C213" s="6" t="s">
        <v>16</v>
      </c>
      <c r="D213" s="6" t="s">
        <v>33</v>
      </c>
      <c r="E213" s="6" t="s">
        <v>33</v>
      </c>
      <c r="F213" s="13">
        <v>200</v>
      </c>
      <c r="G213" s="32" t="s">
        <v>410</v>
      </c>
    </row>
    <row r="214" spans="1:7" x14ac:dyDescent="0.25">
      <c r="A214" s="31" t="s">
        <v>24</v>
      </c>
      <c r="B214" s="13" t="s">
        <v>191</v>
      </c>
      <c r="C214" s="6" t="s">
        <v>17</v>
      </c>
      <c r="D214" s="6" t="s">
        <v>8</v>
      </c>
      <c r="E214" s="6" t="s">
        <v>33</v>
      </c>
      <c r="F214" s="13">
        <v>200</v>
      </c>
      <c r="G214" s="32" t="s">
        <v>411</v>
      </c>
    </row>
    <row r="215" spans="1:7" x14ac:dyDescent="0.25">
      <c r="A215" s="31" t="s">
        <v>24</v>
      </c>
      <c r="B215" s="13" t="s">
        <v>192</v>
      </c>
      <c r="C215" s="6" t="s">
        <v>17</v>
      </c>
      <c r="D215" s="6" t="s">
        <v>10</v>
      </c>
      <c r="E215" s="6" t="s">
        <v>33</v>
      </c>
      <c r="F215" s="13">
        <v>200</v>
      </c>
      <c r="G215" s="32" t="s">
        <v>412</v>
      </c>
    </row>
    <row r="216" spans="1:7" x14ac:dyDescent="0.25">
      <c r="A216" s="31" t="s">
        <v>24</v>
      </c>
      <c r="B216" s="13" t="s">
        <v>193</v>
      </c>
      <c r="C216" s="6" t="s">
        <v>17</v>
      </c>
      <c r="D216" s="6" t="s">
        <v>11</v>
      </c>
      <c r="E216" s="6" t="s">
        <v>33</v>
      </c>
      <c r="F216" s="13">
        <v>200</v>
      </c>
      <c r="G216" s="32" t="s">
        <v>413</v>
      </c>
    </row>
    <row r="217" spans="1:7" x14ac:dyDescent="0.25">
      <c r="A217" s="31" t="s">
        <v>24</v>
      </c>
      <c r="B217" s="13" t="s">
        <v>194</v>
      </c>
      <c r="C217" s="6" t="s">
        <v>17</v>
      </c>
      <c r="D217" s="6" t="s">
        <v>33</v>
      </c>
      <c r="E217" s="6" t="s">
        <v>33</v>
      </c>
      <c r="F217" s="13">
        <v>200</v>
      </c>
      <c r="G217" s="32" t="s">
        <v>414</v>
      </c>
    </row>
    <row r="218" spans="1:7" x14ac:dyDescent="0.25">
      <c r="A218" s="31" t="s">
        <v>24</v>
      </c>
      <c r="B218" s="13" t="s">
        <v>195</v>
      </c>
      <c r="C218" s="6" t="s">
        <v>16</v>
      </c>
      <c r="D218" s="6" t="s">
        <v>8</v>
      </c>
      <c r="E218" s="6" t="s">
        <v>33</v>
      </c>
      <c r="F218" s="14">
        <v>0</v>
      </c>
      <c r="G218" s="32" t="s">
        <v>415</v>
      </c>
    </row>
    <row r="219" spans="1:7" x14ac:dyDescent="0.25">
      <c r="A219" s="31" t="s">
        <v>24</v>
      </c>
      <c r="B219" s="13" t="s">
        <v>196</v>
      </c>
      <c r="C219" s="6" t="s">
        <v>16</v>
      </c>
      <c r="D219" s="6" t="s">
        <v>10</v>
      </c>
      <c r="E219" s="6" t="s">
        <v>33</v>
      </c>
      <c r="F219" s="14">
        <v>0</v>
      </c>
      <c r="G219" s="32" t="s">
        <v>416</v>
      </c>
    </row>
    <row r="220" spans="1:7" x14ac:dyDescent="0.25">
      <c r="A220" s="31" t="s">
        <v>24</v>
      </c>
      <c r="B220" s="13" t="s">
        <v>197</v>
      </c>
      <c r="C220" s="6" t="s">
        <v>16</v>
      </c>
      <c r="D220" s="6" t="s">
        <v>11</v>
      </c>
      <c r="E220" s="6" t="s">
        <v>33</v>
      </c>
      <c r="F220" s="14">
        <v>0</v>
      </c>
      <c r="G220" s="32" t="s">
        <v>417</v>
      </c>
    </row>
    <row r="221" spans="1:7" x14ac:dyDescent="0.25">
      <c r="A221" s="31" t="s">
        <v>24</v>
      </c>
      <c r="B221" s="13" t="s">
        <v>198</v>
      </c>
      <c r="C221" s="6" t="s">
        <v>16</v>
      </c>
      <c r="D221" s="6" t="s">
        <v>33</v>
      </c>
      <c r="E221" s="6" t="s">
        <v>33</v>
      </c>
      <c r="F221" s="14">
        <v>0</v>
      </c>
      <c r="G221" s="32" t="s">
        <v>418</v>
      </c>
    </row>
    <row r="222" spans="1:7" x14ac:dyDescent="0.25">
      <c r="A222" s="31" t="s">
        <v>24</v>
      </c>
      <c r="B222" s="13" t="s">
        <v>199</v>
      </c>
      <c r="C222" s="6" t="s">
        <v>17</v>
      </c>
      <c r="D222" s="6" t="s">
        <v>8</v>
      </c>
      <c r="E222" s="6" t="s">
        <v>33</v>
      </c>
      <c r="F222" s="14">
        <v>0</v>
      </c>
      <c r="G222" s="32" t="s">
        <v>419</v>
      </c>
    </row>
    <row r="223" spans="1:7" x14ac:dyDescent="0.25">
      <c r="A223" s="31" t="s">
        <v>24</v>
      </c>
      <c r="B223" s="13" t="s">
        <v>200</v>
      </c>
      <c r="C223" s="6" t="s">
        <v>17</v>
      </c>
      <c r="D223" s="6" t="s">
        <v>10</v>
      </c>
      <c r="E223" s="6" t="s">
        <v>33</v>
      </c>
      <c r="F223" s="14">
        <v>0</v>
      </c>
      <c r="G223" s="32" t="s">
        <v>420</v>
      </c>
    </row>
    <row r="224" spans="1:7" x14ac:dyDescent="0.25">
      <c r="A224" s="31" t="s">
        <v>24</v>
      </c>
      <c r="B224" s="13" t="s">
        <v>201</v>
      </c>
      <c r="C224" s="6" t="s">
        <v>17</v>
      </c>
      <c r="D224" s="6" t="s">
        <v>11</v>
      </c>
      <c r="E224" s="6" t="s">
        <v>33</v>
      </c>
      <c r="F224" s="14">
        <v>0</v>
      </c>
      <c r="G224" s="32" t="s">
        <v>421</v>
      </c>
    </row>
    <row r="225" spans="1:7" x14ac:dyDescent="0.25">
      <c r="A225" s="31" t="s">
        <v>24</v>
      </c>
      <c r="B225" s="13" t="s">
        <v>202</v>
      </c>
      <c r="C225" s="6" t="s">
        <v>17</v>
      </c>
      <c r="D225" s="6" t="s">
        <v>33</v>
      </c>
      <c r="E225" s="6" t="s">
        <v>33</v>
      </c>
      <c r="F225" s="14">
        <v>0</v>
      </c>
      <c r="G225" s="32" t="s">
        <v>422</v>
      </c>
    </row>
    <row r="226" spans="1:7" x14ac:dyDescent="0.25">
      <c r="A226" s="31" t="s">
        <v>25</v>
      </c>
      <c r="B226" s="13" t="s">
        <v>171</v>
      </c>
      <c r="C226" s="6" t="s">
        <v>16</v>
      </c>
      <c r="D226" s="6" t="s">
        <v>8</v>
      </c>
      <c r="E226" s="6" t="s">
        <v>33</v>
      </c>
      <c r="F226" s="13">
        <v>40</v>
      </c>
      <c r="G226" s="32" t="s">
        <v>423</v>
      </c>
    </row>
    <row r="227" spans="1:7" x14ac:dyDescent="0.25">
      <c r="A227" s="31" t="s">
        <v>25</v>
      </c>
      <c r="B227" s="13" t="s">
        <v>172</v>
      </c>
      <c r="C227" s="6" t="s">
        <v>16</v>
      </c>
      <c r="D227" s="6" t="s">
        <v>10</v>
      </c>
      <c r="E227" s="6" t="s">
        <v>33</v>
      </c>
      <c r="F227" s="13">
        <v>40</v>
      </c>
      <c r="G227" s="32" t="s">
        <v>424</v>
      </c>
    </row>
    <row r="228" spans="1:7" x14ac:dyDescent="0.25">
      <c r="A228" s="31" t="s">
        <v>25</v>
      </c>
      <c r="B228" s="13" t="s">
        <v>173</v>
      </c>
      <c r="C228" s="6" t="s">
        <v>16</v>
      </c>
      <c r="D228" s="6" t="s">
        <v>11</v>
      </c>
      <c r="E228" s="6" t="s">
        <v>33</v>
      </c>
      <c r="F228" s="13">
        <v>40</v>
      </c>
      <c r="G228" s="32" t="s">
        <v>425</v>
      </c>
    </row>
    <row r="229" spans="1:7" x14ac:dyDescent="0.25">
      <c r="A229" s="31" t="s">
        <v>25</v>
      </c>
      <c r="B229" s="13" t="s">
        <v>174</v>
      </c>
      <c r="C229" s="6" t="s">
        <v>16</v>
      </c>
      <c r="D229" s="6" t="s">
        <v>33</v>
      </c>
      <c r="E229" s="6" t="s">
        <v>33</v>
      </c>
      <c r="F229" s="13">
        <v>40</v>
      </c>
      <c r="G229" s="32" t="s">
        <v>426</v>
      </c>
    </row>
    <row r="230" spans="1:7" x14ac:dyDescent="0.25">
      <c r="A230" s="31" t="s">
        <v>25</v>
      </c>
      <c r="B230" s="13" t="s">
        <v>175</v>
      </c>
      <c r="C230" s="6" t="s">
        <v>17</v>
      </c>
      <c r="D230" s="6" t="s">
        <v>8</v>
      </c>
      <c r="E230" s="6" t="s">
        <v>33</v>
      </c>
      <c r="F230" s="13">
        <v>40</v>
      </c>
      <c r="G230" s="32" t="s">
        <v>427</v>
      </c>
    </row>
    <row r="231" spans="1:7" x14ac:dyDescent="0.25">
      <c r="A231" s="31" t="s">
        <v>25</v>
      </c>
      <c r="B231" s="13" t="s">
        <v>176</v>
      </c>
      <c r="C231" s="6" t="s">
        <v>17</v>
      </c>
      <c r="D231" s="6" t="s">
        <v>10</v>
      </c>
      <c r="E231" s="6" t="s">
        <v>33</v>
      </c>
      <c r="F231" s="13">
        <v>40</v>
      </c>
      <c r="G231" s="32" t="s">
        <v>428</v>
      </c>
    </row>
    <row r="232" spans="1:7" x14ac:dyDescent="0.25">
      <c r="A232" s="31" t="s">
        <v>25</v>
      </c>
      <c r="B232" s="13" t="s">
        <v>177</v>
      </c>
      <c r="C232" s="6" t="s">
        <v>17</v>
      </c>
      <c r="D232" s="6" t="s">
        <v>11</v>
      </c>
      <c r="E232" s="6" t="s">
        <v>33</v>
      </c>
      <c r="F232" s="13">
        <v>40</v>
      </c>
      <c r="G232" s="32" t="s">
        <v>429</v>
      </c>
    </row>
    <row r="233" spans="1:7" x14ac:dyDescent="0.25">
      <c r="A233" s="31" t="s">
        <v>25</v>
      </c>
      <c r="B233" s="13" t="s">
        <v>178</v>
      </c>
      <c r="C233" s="6" t="s">
        <v>17</v>
      </c>
      <c r="D233" s="6" t="s">
        <v>33</v>
      </c>
      <c r="E233" s="6" t="s">
        <v>33</v>
      </c>
      <c r="F233" s="13">
        <v>40</v>
      </c>
      <c r="G233" s="32" t="s">
        <v>430</v>
      </c>
    </row>
    <row r="234" spans="1:7" x14ac:dyDescent="0.25">
      <c r="A234" s="31" t="s">
        <v>25</v>
      </c>
      <c r="B234" s="13" t="s">
        <v>179</v>
      </c>
      <c r="C234" s="6" t="s">
        <v>16</v>
      </c>
      <c r="D234" s="6" t="s">
        <v>8</v>
      </c>
      <c r="E234" s="6" t="s">
        <v>33</v>
      </c>
      <c r="F234" s="13">
        <v>60</v>
      </c>
      <c r="G234" s="32" t="s">
        <v>431</v>
      </c>
    </row>
    <row r="235" spans="1:7" x14ac:dyDescent="0.25">
      <c r="A235" s="31" t="s">
        <v>25</v>
      </c>
      <c r="B235" s="13" t="s">
        <v>180</v>
      </c>
      <c r="C235" s="6" t="s">
        <v>16</v>
      </c>
      <c r="D235" s="6" t="s">
        <v>10</v>
      </c>
      <c r="E235" s="6" t="s">
        <v>33</v>
      </c>
      <c r="F235" s="13">
        <v>60</v>
      </c>
      <c r="G235" s="32" t="s">
        <v>432</v>
      </c>
    </row>
    <row r="236" spans="1:7" x14ac:dyDescent="0.25">
      <c r="A236" s="31" t="s">
        <v>25</v>
      </c>
      <c r="B236" s="13" t="s">
        <v>181</v>
      </c>
      <c r="C236" s="6" t="s">
        <v>16</v>
      </c>
      <c r="D236" s="6" t="s">
        <v>11</v>
      </c>
      <c r="E236" s="6" t="s">
        <v>33</v>
      </c>
      <c r="F236" s="13">
        <v>60</v>
      </c>
      <c r="G236" s="32" t="s">
        <v>433</v>
      </c>
    </row>
    <row r="237" spans="1:7" x14ac:dyDescent="0.25">
      <c r="A237" s="31" t="s">
        <v>25</v>
      </c>
      <c r="B237" s="13" t="s">
        <v>182</v>
      </c>
      <c r="C237" s="6" t="s">
        <v>16</v>
      </c>
      <c r="D237" s="6" t="s">
        <v>33</v>
      </c>
      <c r="E237" s="6" t="s">
        <v>33</v>
      </c>
      <c r="F237" s="13">
        <v>60</v>
      </c>
      <c r="G237" s="32" t="s">
        <v>434</v>
      </c>
    </row>
    <row r="238" spans="1:7" x14ac:dyDescent="0.25">
      <c r="A238" s="31" t="s">
        <v>25</v>
      </c>
      <c r="B238" s="13" t="s">
        <v>183</v>
      </c>
      <c r="C238" s="6" t="s">
        <v>17</v>
      </c>
      <c r="D238" s="6" t="s">
        <v>8</v>
      </c>
      <c r="E238" s="6" t="s">
        <v>33</v>
      </c>
      <c r="F238" s="13">
        <v>60</v>
      </c>
      <c r="G238" s="32" t="s">
        <v>435</v>
      </c>
    </row>
    <row r="239" spans="1:7" x14ac:dyDescent="0.25">
      <c r="A239" s="31" t="s">
        <v>25</v>
      </c>
      <c r="B239" s="13" t="s">
        <v>184</v>
      </c>
      <c r="C239" s="6" t="s">
        <v>17</v>
      </c>
      <c r="D239" s="6" t="s">
        <v>10</v>
      </c>
      <c r="E239" s="6" t="s">
        <v>33</v>
      </c>
      <c r="F239" s="13">
        <v>60</v>
      </c>
      <c r="G239" s="32" t="s">
        <v>436</v>
      </c>
    </row>
    <row r="240" spans="1:7" x14ac:dyDescent="0.25">
      <c r="A240" s="31" t="s">
        <v>25</v>
      </c>
      <c r="B240" s="13" t="s">
        <v>185</v>
      </c>
      <c r="C240" s="6" t="s">
        <v>17</v>
      </c>
      <c r="D240" s="6" t="s">
        <v>11</v>
      </c>
      <c r="E240" s="6" t="s">
        <v>33</v>
      </c>
      <c r="F240" s="13">
        <v>60</v>
      </c>
      <c r="G240" s="32" t="s">
        <v>437</v>
      </c>
    </row>
    <row r="241" spans="1:7" x14ac:dyDescent="0.25">
      <c r="A241" s="31" t="s">
        <v>25</v>
      </c>
      <c r="B241" s="13" t="s">
        <v>186</v>
      </c>
      <c r="C241" s="6" t="s">
        <v>17</v>
      </c>
      <c r="D241" s="6" t="s">
        <v>33</v>
      </c>
      <c r="E241" s="6" t="s">
        <v>33</v>
      </c>
      <c r="F241" s="13">
        <v>60</v>
      </c>
      <c r="G241" s="32" t="s">
        <v>438</v>
      </c>
    </row>
    <row r="242" spans="1:7" x14ac:dyDescent="0.25">
      <c r="A242" s="31" t="s">
        <v>25</v>
      </c>
      <c r="B242" s="13" t="s">
        <v>187</v>
      </c>
      <c r="C242" s="6" t="s">
        <v>16</v>
      </c>
      <c r="D242" s="6" t="s">
        <v>8</v>
      </c>
      <c r="E242" s="6" t="s">
        <v>33</v>
      </c>
      <c r="F242" s="13">
        <v>200</v>
      </c>
      <c r="G242" s="32" t="s">
        <v>439</v>
      </c>
    </row>
    <row r="243" spans="1:7" x14ac:dyDescent="0.25">
      <c r="A243" s="31" t="s">
        <v>25</v>
      </c>
      <c r="B243" s="13" t="s">
        <v>188</v>
      </c>
      <c r="C243" s="6" t="s">
        <v>16</v>
      </c>
      <c r="D243" s="6" t="s">
        <v>10</v>
      </c>
      <c r="E243" s="6" t="s">
        <v>33</v>
      </c>
      <c r="F243" s="13">
        <v>200</v>
      </c>
      <c r="G243" s="32" t="s">
        <v>440</v>
      </c>
    </row>
    <row r="244" spans="1:7" x14ac:dyDescent="0.25">
      <c r="A244" s="31" t="s">
        <v>25</v>
      </c>
      <c r="B244" s="13" t="s">
        <v>189</v>
      </c>
      <c r="C244" s="6" t="s">
        <v>16</v>
      </c>
      <c r="D244" s="6" t="s">
        <v>11</v>
      </c>
      <c r="E244" s="6" t="s">
        <v>33</v>
      </c>
      <c r="F244" s="13">
        <v>200</v>
      </c>
      <c r="G244" s="32" t="s">
        <v>441</v>
      </c>
    </row>
    <row r="245" spans="1:7" x14ac:dyDescent="0.25">
      <c r="A245" s="31" t="s">
        <v>25</v>
      </c>
      <c r="B245" s="13" t="s">
        <v>190</v>
      </c>
      <c r="C245" s="6" t="s">
        <v>16</v>
      </c>
      <c r="D245" s="6" t="s">
        <v>33</v>
      </c>
      <c r="E245" s="6" t="s">
        <v>33</v>
      </c>
      <c r="F245" s="13">
        <v>200</v>
      </c>
      <c r="G245" s="32" t="s">
        <v>442</v>
      </c>
    </row>
    <row r="246" spans="1:7" x14ac:dyDescent="0.25">
      <c r="A246" s="31" t="s">
        <v>25</v>
      </c>
      <c r="B246" s="13" t="s">
        <v>191</v>
      </c>
      <c r="C246" s="6" t="s">
        <v>17</v>
      </c>
      <c r="D246" s="6" t="s">
        <v>8</v>
      </c>
      <c r="E246" s="6" t="s">
        <v>33</v>
      </c>
      <c r="F246" s="13">
        <v>200</v>
      </c>
      <c r="G246" s="32" t="s">
        <v>443</v>
      </c>
    </row>
    <row r="247" spans="1:7" x14ac:dyDescent="0.25">
      <c r="A247" s="31" t="s">
        <v>25</v>
      </c>
      <c r="B247" s="13" t="s">
        <v>192</v>
      </c>
      <c r="C247" s="6" t="s">
        <v>17</v>
      </c>
      <c r="D247" s="6" t="s">
        <v>10</v>
      </c>
      <c r="E247" s="6" t="s">
        <v>33</v>
      </c>
      <c r="F247" s="13">
        <v>200</v>
      </c>
      <c r="G247" s="32" t="s">
        <v>444</v>
      </c>
    </row>
    <row r="248" spans="1:7" x14ac:dyDescent="0.25">
      <c r="A248" s="31" t="s">
        <v>25</v>
      </c>
      <c r="B248" s="13" t="s">
        <v>193</v>
      </c>
      <c r="C248" s="6" t="s">
        <v>17</v>
      </c>
      <c r="D248" s="6" t="s">
        <v>11</v>
      </c>
      <c r="E248" s="6" t="s">
        <v>33</v>
      </c>
      <c r="F248" s="13">
        <v>200</v>
      </c>
      <c r="G248" s="32" t="s">
        <v>445</v>
      </c>
    </row>
    <row r="249" spans="1:7" x14ac:dyDescent="0.25">
      <c r="A249" s="31" t="s">
        <v>25</v>
      </c>
      <c r="B249" s="13" t="s">
        <v>194</v>
      </c>
      <c r="C249" s="6" t="s">
        <v>17</v>
      </c>
      <c r="D249" s="6" t="s">
        <v>33</v>
      </c>
      <c r="E249" s="6" t="s">
        <v>33</v>
      </c>
      <c r="F249" s="13">
        <v>200</v>
      </c>
      <c r="G249" s="32" t="s">
        <v>446</v>
      </c>
    </row>
    <row r="250" spans="1:7" x14ac:dyDescent="0.25">
      <c r="A250" s="31" t="s">
        <v>25</v>
      </c>
      <c r="B250" s="13" t="s">
        <v>195</v>
      </c>
      <c r="C250" s="6" t="s">
        <v>16</v>
      </c>
      <c r="D250" s="6" t="s">
        <v>8</v>
      </c>
      <c r="E250" s="6" t="s">
        <v>33</v>
      </c>
      <c r="F250" s="14">
        <v>0</v>
      </c>
      <c r="G250" s="32" t="s">
        <v>447</v>
      </c>
    </row>
    <row r="251" spans="1:7" x14ac:dyDescent="0.25">
      <c r="A251" s="31" t="s">
        <v>25</v>
      </c>
      <c r="B251" s="13" t="s">
        <v>196</v>
      </c>
      <c r="C251" s="6" t="s">
        <v>16</v>
      </c>
      <c r="D251" s="6" t="s">
        <v>10</v>
      </c>
      <c r="E251" s="6" t="s">
        <v>33</v>
      </c>
      <c r="F251" s="14">
        <v>0</v>
      </c>
      <c r="G251" s="32" t="s">
        <v>448</v>
      </c>
    </row>
    <row r="252" spans="1:7" x14ac:dyDescent="0.25">
      <c r="A252" s="31" t="s">
        <v>25</v>
      </c>
      <c r="B252" s="13" t="s">
        <v>197</v>
      </c>
      <c r="C252" s="6" t="s">
        <v>16</v>
      </c>
      <c r="D252" s="6" t="s">
        <v>11</v>
      </c>
      <c r="E252" s="6" t="s">
        <v>33</v>
      </c>
      <c r="F252" s="14">
        <v>0</v>
      </c>
      <c r="G252" s="32" t="s">
        <v>449</v>
      </c>
    </row>
    <row r="253" spans="1:7" x14ac:dyDescent="0.25">
      <c r="A253" s="31" t="s">
        <v>25</v>
      </c>
      <c r="B253" s="13" t="s">
        <v>198</v>
      </c>
      <c r="C253" s="6" t="s">
        <v>16</v>
      </c>
      <c r="D253" s="6" t="s">
        <v>33</v>
      </c>
      <c r="E253" s="6" t="s">
        <v>33</v>
      </c>
      <c r="F253" s="14">
        <v>0</v>
      </c>
      <c r="G253" s="32" t="s">
        <v>450</v>
      </c>
    </row>
    <row r="254" spans="1:7" x14ac:dyDescent="0.25">
      <c r="A254" s="31" t="s">
        <v>25</v>
      </c>
      <c r="B254" s="13" t="s">
        <v>199</v>
      </c>
      <c r="C254" s="6" t="s">
        <v>17</v>
      </c>
      <c r="D254" s="6" t="s">
        <v>8</v>
      </c>
      <c r="E254" s="6" t="s">
        <v>33</v>
      </c>
      <c r="F254" s="14">
        <v>0</v>
      </c>
      <c r="G254" s="32" t="s">
        <v>451</v>
      </c>
    </row>
    <row r="255" spans="1:7" x14ac:dyDescent="0.25">
      <c r="A255" s="31" t="s">
        <v>25</v>
      </c>
      <c r="B255" s="13" t="s">
        <v>200</v>
      </c>
      <c r="C255" s="6" t="s">
        <v>17</v>
      </c>
      <c r="D255" s="6" t="s">
        <v>10</v>
      </c>
      <c r="E255" s="6" t="s">
        <v>33</v>
      </c>
      <c r="F255" s="14">
        <v>0</v>
      </c>
      <c r="G255" s="32" t="s">
        <v>452</v>
      </c>
    </row>
    <row r="256" spans="1:7" x14ac:dyDescent="0.25">
      <c r="A256" s="31" t="s">
        <v>25</v>
      </c>
      <c r="B256" s="13" t="s">
        <v>201</v>
      </c>
      <c r="C256" s="6" t="s">
        <v>17</v>
      </c>
      <c r="D256" s="6" t="s">
        <v>11</v>
      </c>
      <c r="E256" s="6" t="s">
        <v>33</v>
      </c>
      <c r="F256" s="14">
        <v>0</v>
      </c>
      <c r="G256" s="32" t="s">
        <v>453</v>
      </c>
    </row>
    <row r="257" spans="1:7" x14ac:dyDescent="0.25">
      <c r="A257" s="31" t="s">
        <v>25</v>
      </c>
      <c r="B257" s="13" t="s">
        <v>202</v>
      </c>
      <c r="C257" s="6" t="s">
        <v>17</v>
      </c>
      <c r="D257" s="6" t="s">
        <v>33</v>
      </c>
      <c r="E257" s="6" t="s">
        <v>33</v>
      </c>
      <c r="F257" s="14">
        <v>0</v>
      </c>
      <c r="G257" s="32" t="s">
        <v>454</v>
      </c>
    </row>
    <row r="258" spans="1:7" x14ac:dyDescent="0.25">
      <c r="A258" s="31" t="s">
        <v>26</v>
      </c>
      <c r="B258" s="13" t="s">
        <v>171</v>
      </c>
      <c r="C258" s="6" t="s">
        <v>16</v>
      </c>
      <c r="D258" s="6" t="s">
        <v>8</v>
      </c>
      <c r="E258" s="6" t="s">
        <v>33</v>
      </c>
      <c r="F258" s="13">
        <v>40</v>
      </c>
      <c r="G258" s="32" t="s">
        <v>455</v>
      </c>
    </row>
    <row r="259" spans="1:7" x14ac:dyDescent="0.25">
      <c r="A259" s="31" t="s">
        <v>26</v>
      </c>
      <c r="B259" s="13" t="s">
        <v>172</v>
      </c>
      <c r="C259" s="6" t="s">
        <v>16</v>
      </c>
      <c r="D259" s="6" t="s">
        <v>10</v>
      </c>
      <c r="E259" s="6" t="s">
        <v>33</v>
      </c>
      <c r="F259" s="13">
        <v>40</v>
      </c>
      <c r="G259" s="32" t="s">
        <v>456</v>
      </c>
    </row>
    <row r="260" spans="1:7" x14ac:dyDescent="0.25">
      <c r="A260" s="31" t="s">
        <v>26</v>
      </c>
      <c r="B260" s="13" t="s">
        <v>173</v>
      </c>
      <c r="C260" s="6" t="s">
        <v>16</v>
      </c>
      <c r="D260" s="6" t="s">
        <v>11</v>
      </c>
      <c r="E260" s="6" t="s">
        <v>33</v>
      </c>
      <c r="F260" s="13">
        <v>40</v>
      </c>
      <c r="G260" s="32" t="s">
        <v>457</v>
      </c>
    </row>
    <row r="261" spans="1:7" x14ac:dyDescent="0.25">
      <c r="A261" s="31" t="s">
        <v>26</v>
      </c>
      <c r="B261" s="13" t="s">
        <v>174</v>
      </c>
      <c r="C261" s="6" t="s">
        <v>16</v>
      </c>
      <c r="D261" s="6" t="s">
        <v>33</v>
      </c>
      <c r="E261" s="6" t="s">
        <v>33</v>
      </c>
      <c r="F261" s="13">
        <v>40</v>
      </c>
      <c r="G261" s="32" t="s">
        <v>458</v>
      </c>
    </row>
    <row r="262" spans="1:7" x14ac:dyDescent="0.25">
      <c r="A262" s="31" t="s">
        <v>26</v>
      </c>
      <c r="B262" s="13" t="s">
        <v>175</v>
      </c>
      <c r="C262" s="6" t="s">
        <v>17</v>
      </c>
      <c r="D262" s="6" t="s">
        <v>8</v>
      </c>
      <c r="E262" s="6" t="s">
        <v>33</v>
      </c>
      <c r="F262" s="13">
        <v>40</v>
      </c>
      <c r="G262" s="32" t="s">
        <v>459</v>
      </c>
    </row>
    <row r="263" spans="1:7" x14ac:dyDescent="0.25">
      <c r="A263" s="31" t="s">
        <v>26</v>
      </c>
      <c r="B263" s="13" t="s">
        <v>176</v>
      </c>
      <c r="C263" s="6" t="s">
        <v>17</v>
      </c>
      <c r="D263" s="6" t="s">
        <v>10</v>
      </c>
      <c r="E263" s="6" t="s">
        <v>33</v>
      </c>
      <c r="F263" s="13">
        <v>40</v>
      </c>
      <c r="G263" s="32" t="s">
        <v>460</v>
      </c>
    </row>
    <row r="264" spans="1:7" x14ac:dyDescent="0.25">
      <c r="A264" s="31" t="s">
        <v>26</v>
      </c>
      <c r="B264" s="13" t="s">
        <v>177</v>
      </c>
      <c r="C264" s="6" t="s">
        <v>17</v>
      </c>
      <c r="D264" s="6" t="s">
        <v>11</v>
      </c>
      <c r="E264" s="6" t="s">
        <v>33</v>
      </c>
      <c r="F264" s="13">
        <v>40</v>
      </c>
      <c r="G264" s="32" t="s">
        <v>461</v>
      </c>
    </row>
    <row r="265" spans="1:7" x14ac:dyDescent="0.25">
      <c r="A265" s="31" t="s">
        <v>26</v>
      </c>
      <c r="B265" s="13" t="s">
        <v>178</v>
      </c>
      <c r="C265" s="6" t="s">
        <v>17</v>
      </c>
      <c r="D265" s="6" t="s">
        <v>33</v>
      </c>
      <c r="E265" s="6" t="s">
        <v>33</v>
      </c>
      <c r="F265" s="13">
        <v>40</v>
      </c>
      <c r="G265" s="32" t="s">
        <v>462</v>
      </c>
    </row>
    <row r="266" spans="1:7" x14ac:dyDescent="0.25">
      <c r="A266" s="31" t="s">
        <v>26</v>
      </c>
      <c r="B266" s="13" t="s">
        <v>179</v>
      </c>
      <c r="C266" s="6" t="s">
        <v>16</v>
      </c>
      <c r="D266" s="6" t="s">
        <v>8</v>
      </c>
      <c r="E266" s="6" t="s">
        <v>33</v>
      </c>
      <c r="F266" s="13">
        <v>60</v>
      </c>
      <c r="G266" s="32" t="s">
        <v>463</v>
      </c>
    </row>
    <row r="267" spans="1:7" x14ac:dyDescent="0.25">
      <c r="A267" s="31" t="s">
        <v>26</v>
      </c>
      <c r="B267" s="13" t="s">
        <v>180</v>
      </c>
      <c r="C267" s="6" t="s">
        <v>16</v>
      </c>
      <c r="D267" s="6" t="s">
        <v>10</v>
      </c>
      <c r="E267" s="6" t="s">
        <v>33</v>
      </c>
      <c r="F267" s="13">
        <v>60</v>
      </c>
      <c r="G267" s="32" t="s">
        <v>464</v>
      </c>
    </row>
    <row r="268" spans="1:7" x14ac:dyDescent="0.25">
      <c r="A268" s="31" t="s">
        <v>26</v>
      </c>
      <c r="B268" s="13" t="s">
        <v>181</v>
      </c>
      <c r="C268" s="6" t="s">
        <v>16</v>
      </c>
      <c r="D268" s="6" t="s">
        <v>11</v>
      </c>
      <c r="E268" s="6" t="s">
        <v>33</v>
      </c>
      <c r="F268" s="13">
        <v>60</v>
      </c>
      <c r="G268" s="32" t="s">
        <v>465</v>
      </c>
    </row>
    <row r="269" spans="1:7" x14ac:dyDescent="0.25">
      <c r="A269" s="31" t="s">
        <v>26</v>
      </c>
      <c r="B269" s="13" t="s">
        <v>182</v>
      </c>
      <c r="C269" s="6" t="s">
        <v>16</v>
      </c>
      <c r="D269" s="6" t="s">
        <v>33</v>
      </c>
      <c r="E269" s="6" t="s">
        <v>33</v>
      </c>
      <c r="F269" s="13">
        <v>60</v>
      </c>
      <c r="G269" s="32" t="s">
        <v>466</v>
      </c>
    </row>
    <row r="270" spans="1:7" x14ac:dyDescent="0.25">
      <c r="A270" s="31" t="s">
        <v>26</v>
      </c>
      <c r="B270" s="13" t="s">
        <v>183</v>
      </c>
      <c r="C270" s="6" t="s">
        <v>17</v>
      </c>
      <c r="D270" s="6" t="s">
        <v>8</v>
      </c>
      <c r="E270" s="6" t="s">
        <v>33</v>
      </c>
      <c r="F270" s="13">
        <v>60</v>
      </c>
      <c r="G270" s="32" t="s">
        <v>467</v>
      </c>
    </row>
    <row r="271" spans="1:7" x14ac:dyDescent="0.25">
      <c r="A271" s="31" t="s">
        <v>26</v>
      </c>
      <c r="B271" s="13" t="s">
        <v>184</v>
      </c>
      <c r="C271" s="6" t="s">
        <v>17</v>
      </c>
      <c r="D271" s="6" t="s">
        <v>10</v>
      </c>
      <c r="E271" s="6" t="s">
        <v>33</v>
      </c>
      <c r="F271" s="13">
        <v>60</v>
      </c>
      <c r="G271" s="32" t="s">
        <v>468</v>
      </c>
    </row>
    <row r="272" spans="1:7" x14ac:dyDescent="0.25">
      <c r="A272" s="31" t="s">
        <v>26</v>
      </c>
      <c r="B272" s="13" t="s">
        <v>185</v>
      </c>
      <c r="C272" s="6" t="s">
        <v>17</v>
      </c>
      <c r="D272" s="6" t="s">
        <v>11</v>
      </c>
      <c r="E272" s="6" t="s">
        <v>33</v>
      </c>
      <c r="F272" s="13">
        <v>60</v>
      </c>
      <c r="G272" s="32" t="s">
        <v>469</v>
      </c>
    </row>
    <row r="273" spans="1:7" x14ac:dyDescent="0.25">
      <c r="A273" s="31" t="s">
        <v>26</v>
      </c>
      <c r="B273" s="13" t="s">
        <v>186</v>
      </c>
      <c r="C273" s="6" t="s">
        <v>17</v>
      </c>
      <c r="D273" s="6" t="s">
        <v>33</v>
      </c>
      <c r="E273" s="6" t="s">
        <v>33</v>
      </c>
      <c r="F273" s="13">
        <v>60</v>
      </c>
      <c r="G273" s="32" t="s">
        <v>470</v>
      </c>
    </row>
    <row r="274" spans="1:7" x14ac:dyDescent="0.25">
      <c r="A274" s="31" t="s">
        <v>26</v>
      </c>
      <c r="B274" s="13" t="s">
        <v>187</v>
      </c>
      <c r="C274" s="6" t="s">
        <v>16</v>
      </c>
      <c r="D274" s="6" t="s">
        <v>8</v>
      </c>
      <c r="E274" s="6" t="s">
        <v>33</v>
      </c>
      <c r="F274" s="13">
        <v>200</v>
      </c>
      <c r="G274" s="32" t="s">
        <v>471</v>
      </c>
    </row>
    <row r="275" spans="1:7" x14ac:dyDescent="0.25">
      <c r="A275" s="31" t="s">
        <v>26</v>
      </c>
      <c r="B275" s="13" t="s">
        <v>188</v>
      </c>
      <c r="C275" s="6" t="s">
        <v>16</v>
      </c>
      <c r="D275" s="6" t="s">
        <v>10</v>
      </c>
      <c r="E275" s="6" t="s">
        <v>33</v>
      </c>
      <c r="F275" s="13">
        <v>200</v>
      </c>
      <c r="G275" s="32" t="s">
        <v>472</v>
      </c>
    </row>
    <row r="276" spans="1:7" x14ac:dyDescent="0.25">
      <c r="A276" s="31" t="s">
        <v>26</v>
      </c>
      <c r="B276" s="13" t="s">
        <v>189</v>
      </c>
      <c r="C276" s="6" t="s">
        <v>16</v>
      </c>
      <c r="D276" s="6" t="s">
        <v>11</v>
      </c>
      <c r="E276" s="6" t="s">
        <v>33</v>
      </c>
      <c r="F276" s="13">
        <v>200</v>
      </c>
      <c r="G276" s="32" t="s">
        <v>473</v>
      </c>
    </row>
    <row r="277" spans="1:7" x14ac:dyDescent="0.25">
      <c r="A277" s="31" t="s">
        <v>26</v>
      </c>
      <c r="B277" s="13" t="s">
        <v>190</v>
      </c>
      <c r="C277" s="6" t="s">
        <v>16</v>
      </c>
      <c r="D277" s="6" t="s">
        <v>33</v>
      </c>
      <c r="E277" s="6" t="s">
        <v>33</v>
      </c>
      <c r="F277" s="13">
        <v>200</v>
      </c>
      <c r="G277" s="32" t="s">
        <v>474</v>
      </c>
    </row>
    <row r="278" spans="1:7" x14ac:dyDescent="0.25">
      <c r="A278" s="31" t="s">
        <v>26</v>
      </c>
      <c r="B278" s="13" t="s">
        <v>191</v>
      </c>
      <c r="C278" s="6" t="s">
        <v>17</v>
      </c>
      <c r="D278" s="6" t="s">
        <v>8</v>
      </c>
      <c r="E278" s="6" t="s">
        <v>33</v>
      </c>
      <c r="F278" s="13">
        <v>200</v>
      </c>
      <c r="G278" s="32" t="s">
        <v>475</v>
      </c>
    </row>
    <row r="279" spans="1:7" x14ac:dyDescent="0.25">
      <c r="A279" s="31" t="s">
        <v>26</v>
      </c>
      <c r="B279" s="13" t="s">
        <v>192</v>
      </c>
      <c r="C279" s="6" t="s">
        <v>17</v>
      </c>
      <c r="D279" s="6" t="s">
        <v>10</v>
      </c>
      <c r="E279" s="6" t="s">
        <v>33</v>
      </c>
      <c r="F279" s="13">
        <v>200</v>
      </c>
      <c r="G279" s="32" t="s">
        <v>476</v>
      </c>
    </row>
    <row r="280" spans="1:7" x14ac:dyDescent="0.25">
      <c r="A280" s="31" t="s">
        <v>26</v>
      </c>
      <c r="B280" s="13" t="s">
        <v>193</v>
      </c>
      <c r="C280" s="6" t="s">
        <v>17</v>
      </c>
      <c r="D280" s="6" t="s">
        <v>11</v>
      </c>
      <c r="E280" s="6" t="s">
        <v>33</v>
      </c>
      <c r="F280" s="13">
        <v>200</v>
      </c>
      <c r="G280" s="32" t="s">
        <v>477</v>
      </c>
    </row>
    <row r="281" spans="1:7" x14ac:dyDescent="0.25">
      <c r="A281" s="31" t="s">
        <v>26</v>
      </c>
      <c r="B281" s="13" t="s">
        <v>194</v>
      </c>
      <c r="C281" s="6" t="s">
        <v>17</v>
      </c>
      <c r="D281" s="6" t="s">
        <v>33</v>
      </c>
      <c r="E281" s="6" t="s">
        <v>33</v>
      </c>
      <c r="F281" s="13">
        <v>200</v>
      </c>
      <c r="G281" s="32" t="s">
        <v>478</v>
      </c>
    </row>
    <row r="282" spans="1:7" x14ac:dyDescent="0.25">
      <c r="A282" s="31" t="s">
        <v>26</v>
      </c>
      <c r="B282" s="13" t="s">
        <v>195</v>
      </c>
      <c r="C282" s="6" t="s">
        <v>16</v>
      </c>
      <c r="D282" s="6" t="s">
        <v>8</v>
      </c>
      <c r="E282" s="6" t="s">
        <v>33</v>
      </c>
      <c r="F282" s="14">
        <v>0</v>
      </c>
      <c r="G282" s="32" t="s">
        <v>479</v>
      </c>
    </row>
    <row r="283" spans="1:7" x14ac:dyDescent="0.25">
      <c r="A283" s="31" t="s">
        <v>26</v>
      </c>
      <c r="B283" s="13" t="s">
        <v>196</v>
      </c>
      <c r="C283" s="6" t="s">
        <v>16</v>
      </c>
      <c r="D283" s="6" t="s">
        <v>10</v>
      </c>
      <c r="E283" s="6" t="s">
        <v>33</v>
      </c>
      <c r="F283" s="14">
        <v>0</v>
      </c>
      <c r="G283" s="32" t="s">
        <v>480</v>
      </c>
    </row>
    <row r="284" spans="1:7" x14ac:dyDescent="0.25">
      <c r="A284" s="31" t="s">
        <v>26</v>
      </c>
      <c r="B284" s="13" t="s">
        <v>197</v>
      </c>
      <c r="C284" s="6" t="s">
        <v>16</v>
      </c>
      <c r="D284" s="6" t="s">
        <v>11</v>
      </c>
      <c r="E284" s="6" t="s">
        <v>33</v>
      </c>
      <c r="F284" s="14">
        <v>0</v>
      </c>
      <c r="G284" s="32" t="s">
        <v>481</v>
      </c>
    </row>
    <row r="285" spans="1:7" x14ac:dyDescent="0.25">
      <c r="A285" s="31" t="s">
        <v>26</v>
      </c>
      <c r="B285" s="13" t="s">
        <v>198</v>
      </c>
      <c r="C285" s="6" t="s">
        <v>16</v>
      </c>
      <c r="D285" s="6" t="s">
        <v>33</v>
      </c>
      <c r="E285" s="6" t="s">
        <v>33</v>
      </c>
      <c r="F285" s="14">
        <v>0</v>
      </c>
      <c r="G285" s="32" t="s">
        <v>482</v>
      </c>
    </row>
    <row r="286" spans="1:7" x14ac:dyDescent="0.25">
      <c r="A286" s="31" t="s">
        <v>26</v>
      </c>
      <c r="B286" s="13" t="s">
        <v>199</v>
      </c>
      <c r="C286" s="6" t="s">
        <v>17</v>
      </c>
      <c r="D286" s="6" t="s">
        <v>8</v>
      </c>
      <c r="E286" s="6" t="s">
        <v>33</v>
      </c>
      <c r="F286" s="14">
        <v>0</v>
      </c>
      <c r="G286" s="32" t="s">
        <v>483</v>
      </c>
    </row>
    <row r="287" spans="1:7" x14ac:dyDescent="0.25">
      <c r="A287" s="31" t="s">
        <v>26</v>
      </c>
      <c r="B287" s="13" t="s">
        <v>200</v>
      </c>
      <c r="C287" s="6" t="s">
        <v>17</v>
      </c>
      <c r="D287" s="6" t="s">
        <v>10</v>
      </c>
      <c r="E287" s="6" t="s">
        <v>33</v>
      </c>
      <c r="F287" s="14">
        <v>0</v>
      </c>
      <c r="G287" s="32" t="s">
        <v>484</v>
      </c>
    </row>
    <row r="288" spans="1:7" x14ac:dyDescent="0.25">
      <c r="A288" s="31" t="s">
        <v>26</v>
      </c>
      <c r="B288" s="13" t="s">
        <v>201</v>
      </c>
      <c r="C288" s="6" t="s">
        <v>17</v>
      </c>
      <c r="D288" s="6" t="s">
        <v>11</v>
      </c>
      <c r="E288" s="6" t="s">
        <v>33</v>
      </c>
      <c r="F288" s="14">
        <v>0</v>
      </c>
      <c r="G288" s="32" t="s">
        <v>485</v>
      </c>
    </row>
    <row r="289" spans="1:7" x14ac:dyDescent="0.25">
      <c r="A289" s="31" t="s">
        <v>26</v>
      </c>
      <c r="B289" s="13" t="s">
        <v>202</v>
      </c>
      <c r="C289" s="6" t="s">
        <v>17</v>
      </c>
      <c r="D289" s="6" t="s">
        <v>33</v>
      </c>
      <c r="E289" s="6" t="s">
        <v>33</v>
      </c>
      <c r="F289" s="14">
        <v>0</v>
      </c>
      <c r="G289" s="32" t="s">
        <v>486</v>
      </c>
    </row>
    <row r="290" spans="1:7" x14ac:dyDescent="0.25">
      <c r="A290" s="31" t="s">
        <v>27</v>
      </c>
      <c r="B290" s="13" t="s">
        <v>171</v>
      </c>
      <c r="C290" s="6" t="s">
        <v>16</v>
      </c>
      <c r="D290" s="6" t="s">
        <v>8</v>
      </c>
      <c r="E290" s="6" t="s">
        <v>33</v>
      </c>
      <c r="F290" s="13">
        <v>40</v>
      </c>
      <c r="G290" s="32" t="s">
        <v>518</v>
      </c>
    </row>
    <row r="291" spans="1:7" x14ac:dyDescent="0.25">
      <c r="A291" s="31" t="s">
        <v>27</v>
      </c>
      <c r="B291" s="13" t="s">
        <v>172</v>
      </c>
      <c r="C291" s="6" t="s">
        <v>16</v>
      </c>
      <c r="D291" s="6" t="s">
        <v>10</v>
      </c>
      <c r="E291" s="6" t="s">
        <v>33</v>
      </c>
      <c r="F291" s="13">
        <v>40</v>
      </c>
      <c r="G291" s="32" t="s">
        <v>487</v>
      </c>
    </row>
    <row r="292" spans="1:7" x14ac:dyDescent="0.25">
      <c r="A292" s="31" t="s">
        <v>27</v>
      </c>
      <c r="B292" s="13" t="s">
        <v>173</v>
      </c>
      <c r="C292" s="6" t="s">
        <v>16</v>
      </c>
      <c r="D292" s="6" t="s">
        <v>11</v>
      </c>
      <c r="E292" s="6" t="s">
        <v>33</v>
      </c>
      <c r="F292" s="13">
        <v>40</v>
      </c>
      <c r="G292" s="32" t="s">
        <v>488</v>
      </c>
    </row>
    <row r="293" spans="1:7" x14ac:dyDescent="0.25">
      <c r="A293" s="31" t="s">
        <v>27</v>
      </c>
      <c r="B293" s="13" t="s">
        <v>174</v>
      </c>
      <c r="C293" s="6" t="s">
        <v>16</v>
      </c>
      <c r="D293" s="6" t="s">
        <v>33</v>
      </c>
      <c r="E293" s="6" t="s">
        <v>33</v>
      </c>
      <c r="F293" s="13">
        <v>40</v>
      </c>
      <c r="G293" s="32" t="s">
        <v>489</v>
      </c>
    </row>
    <row r="294" spans="1:7" x14ac:dyDescent="0.25">
      <c r="A294" s="31" t="s">
        <v>27</v>
      </c>
      <c r="B294" s="13" t="s">
        <v>175</v>
      </c>
      <c r="C294" s="6" t="s">
        <v>17</v>
      </c>
      <c r="D294" s="6" t="s">
        <v>8</v>
      </c>
      <c r="E294" s="6" t="s">
        <v>33</v>
      </c>
      <c r="F294" s="13">
        <v>40</v>
      </c>
      <c r="G294" s="32" t="s">
        <v>490</v>
      </c>
    </row>
    <row r="295" spans="1:7" x14ac:dyDescent="0.25">
      <c r="A295" s="31" t="s">
        <v>27</v>
      </c>
      <c r="B295" s="13" t="s">
        <v>176</v>
      </c>
      <c r="C295" s="6" t="s">
        <v>17</v>
      </c>
      <c r="D295" s="6" t="s">
        <v>10</v>
      </c>
      <c r="E295" s="6" t="s">
        <v>33</v>
      </c>
      <c r="F295" s="13">
        <v>40</v>
      </c>
      <c r="G295" s="32" t="s">
        <v>491</v>
      </c>
    </row>
    <row r="296" spans="1:7" x14ac:dyDescent="0.25">
      <c r="A296" s="31" t="s">
        <v>27</v>
      </c>
      <c r="B296" s="13" t="s">
        <v>177</v>
      </c>
      <c r="C296" s="6" t="s">
        <v>17</v>
      </c>
      <c r="D296" s="6" t="s">
        <v>11</v>
      </c>
      <c r="E296" s="6" t="s">
        <v>33</v>
      </c>
      <c r="F296" s="13">
        <v>40</v>
      </c>
      <c r="G296" s="32" t="s">
        <v>492</v>
      </c>
    </row>
    <row r="297" spans="1:7" x14ac:dyDescent="0.25">
      <c r="A297" s="31" t="s">
        <v>27</v>
      </c>
      <c r="B297" s="13" t="s">
        <v>178</v>
      </c>
      <c r="C297" s="6" t="s">
        <v>17</v>
      </c>
      <c r="D297" s="6" t="s">
        <v>33</v>
      </c>
      <c r="E297" s="6" t="s">
        <v>33</v>
      </c>
      <c r="F297" s="13">
        <v>40</v>
      </c>
      <c r="G297" s="32" t="s">
        <v>493</v>
      </c>
    </row>
    <row r="298" spans="1:7" x14ac:dyDescent="0.25">
      <c r="A298" s="31" t="s">
        <v>27</v>
      </c>
      <c r="B298" s="13" t="s">
        <v>179</v>
      </c>
      <c r="C298" s="6" t="s">
        <v>16</v>
      </c>
      <c r="D298" s="6" t="s">
        <v>8</v>
      </c>
      <c r="E298" s="6" t="s">
        <v>33</v>
      </c>
      <c r="F298" s="13">
        <v>60</v>
      </c>
      <c r="G298" s="32" t="s">
        <v>494</v>
      </c>
    </row>
    <row r="299" spans="1:7" x14ac:dyDescent="0.25">
      <c r="A299" s="31" t="s">
        <v>27</v>
      </c>
      <c r="B299" s="13" t="s">
        <v>180</v>
      </c>
      <c r="C299" s="6" t="s">
        <v>16</v>
      </c>
      <c r="D299" s="6" t="s">
        <v>10</v>
      </c>
      <c r="E299" s="6" t="s">
        <v>33</v>
      </c>
      <c r="F299" s="13">
        <v>60</v>
      </c>
      <c r="G299" s="32" t="s">
        <v>495</v>
      </c>
    </row>
    <row r="300" spans="1:7" x14ac:dyDescent="0.25">
      <c r="A300" s="31" t="s">
        <v>27</v>
      </c>
      <c r="B300" s="13" t="s">
        <v>181</v>
      </c>
      <c r="C300" s="6" t="s">
        <v>16</v>
      </c>
      <c r="D300" s="6" t="s">
        <v>11</v>
      </c>
      <c r="E300" s="6" t="s">
        <v>33</v>
      </c>
      <c r="F300" s="13">
        <v>60</v>
      </c>
      <c r="G300" s="32" t="s">
        <v>496</v>
      </c>
    </row>
    <row r="301" spans="1:7" x14ac:dyDescent="0.25">
      <c r="A301" s="31" t="s">
        <v>27</v>
      </c>
      <c r="B301" s="13" t="s">
        <v>182</v>
      </c>
      <c r="C301" s="6" t="s">
        <v>16</v>
      </c>
      <c r="D301" s="6" t="s">
        <v>33</v>
      </c>
      <c r="E301" s="6" t="s">
        <v>33</v>
      </c>
      <c r="F301" s="13">
        <v>60</v>
      </c>
      <c r="G301" s="32" t="s">
        <v>497</v>
      </c>
    </row>
    <row r="302" spans="1:7" x14ac:dyDescent="0.25">
      <c r="A302" s="31" t="s">
        <v>27</v>
      </c>
      <c r="B302" s="13" t="s">
        <v>183</v>
      </c>
      <c r="C302" s="6" t="s">
        <v>17</v>
      </c>
      <c r="D302" s="6" t="s">
        <v>8</v>
      </c>
      <c r="E302" s="6" t="s">
        <v>33</v>
      </c>
      <c r="F302" s="13">
        <v>60</v>
      </c>
      <c r="G302" s="32" t="s">
        <v>498</v>
      </c>
    </row>
    <row r="303" spans="1:7" x14ac:dyDescent="0.25">
      <c r="A303" s="31" t="s">
        <v>27</v>
      </c>
      <c r="B303" s="13" t="s">
        <v>184</v>
      </c>
      <c r="C303" s="6" t="s">
        <v>17</v>
      </c>
      <c r="D303" s="6" t="s">
        <v>10</v>
      </c>
      <c r="E303" s="6" t="s">
        <v>33</v>
      </c>
      <c r="F303" s="13">
        <v>60</v>
      </c>
      <c r="G303" s="32" t="s">
        <v>499</v>
      </c>
    </row>
    <row r="304" spans="1:7" x14ac:dyDescent="0.25">
      <c r="A304" s="31" t="s">
        <v>27</v>
      </c>
      <c r="B304" s="13" t="s">
        <v>185</v>
      </c>
      <c r="C304" s="6" t="s">
        <v>17</v>
      </c>
      <c r="D304" s="6" t="s">
        <v>11</v>
      </c>
      <c r="E304" s="6" t="s">
        <v>33</v>
      </c>
      <c r="F304" s="13">
        <v>60</v>
      </c>
      <c r="G304" s="32" t="s">
        <v>500</v>
      </c>
    </row>
    <row r="305" spans="1:7" x14ac:dyDescent="0.25">
      <c r="A305" s="31" t="s">
        <v>27</v>
      </c>
      <c r="B305" s="13" t="s">
        <v>186</v>
      </c>
      <c r="C305" s="6" t="s">
        <v>17</v>
      </c>
      <c r="D305" s="6" t="s">
        <v>33</v>
      </c>
      <c r="E305" s="6" t="s">
        <v>33</v>
      </c>
      <c r="F305" s="13">
        <v>60</v>
      </c>
      <c r="G305" s="32" t="s">
        <v>501</v>
      </c>
    </row>
    <row r="306" spans="1:7" x14ac:dyDescent="0.25">
      <c r="A306" s="31" t="s">
        <v>27</v>
      </c>
      <c r="B306" s="13" t="s">
        <v>187</v>
      </c>
      <c r="C306" s="6" t="s">
        <v>16</v>
      </c>
      <c r="D306" s="6" t="s">
        <v>8</v>
      </c>
      <c r="E306" s="6" t="s">
        <v>33</v>
      </c>
      <c r="F306" s="13">
        <v>200</v>
      </c>
      <c r="G306" s="32" t="s">
        <v>502</v>
      </c>
    </row>
    <row r="307" spans="1:7" x14ac:dyDescent="0.25">
      <c r="A307" s="31" t="s">
        <v>27</v>
      </c>
      <c r="B307" s="13" t="s">
        <v>188</v>
      </c>
      <c r="C307" s="6" t="s">
        <v>16</v>
      </c>
      <c r="D307" s="6" t="s">
        <v>10</v>
      </c>
      <c r="E307" s="6" t="s">
        <v>33</v>
      </c>
      <c r="F307" s="13">
        <v>200</v>
      </c>
      <c r="G307" s="32" t="s">
        <v>503</v>
      </c>
    </row>
    <row r="308" spans="1:7" x14ac:dyDescent="0.25">
      <c r="A308" s="31" t="s">
        <v>27</v>
      </c>
      <c r="B308" s="13" t="s">
        <v>189</v>
      </c>
      <c r="C308" s="6" t="s">
        <v>16</v>
      </c>
      <c r="D308" s="6" t="s">
        <v>11</v>
      </c>
      <c r="E308" s="6" t="s">
        <v>33</v>
      </c>
      <c r="F308" s="13">
        <v>200</v>
      </c>
      <c r="G308" s="32" t="s">
        <v>504</v>
      </c>
    </row>
    <row r="309" spans="1:7" x14ac:dyDescent="0.25">
      <c r="A309" s="31" t="s">
        <v>27</v>
      </c>
      <c r="B309" s="13" t="s">
        <v>190</v>
      </c>
      <c r="C309" s="6" t="s">
        <v>16</v>
      </c>
      <c r="D309" s="6" t="s">
        <v>33</v>
      </c>
      <c r="E309" s="6" t="s">
        <v>33</v>
      </c>
      <c r="F309" s="13">
        <v>200</v>
      </c>
      <c r="G309" s="32" t="s">
        <v>505</v>
      </c>
    </row>
    <row r="310" spans="1:7" x14ac:dyDescent="0.25">
      <c r="A310" s="31" t="s">
        <v>27</v>
      </c>
      <c r="B310" s="13" t="s">
        <v>191</v>
      </c>
      <c r="C310" s="6" t="s">
        <v>17</v>
      </c>
      <c r="D310" s="6" t="s">
        <v>8</v>
      </c>
      <c r="E310" s="6" t="s">
        <v>33</v>
      </c>
      <c r="F310" s="13">
        <v>200</v>
      </c>
      <c r="G310" s="32" t="s">
        <v>506</v>
      </c>
    </row>
    <row r="311" spans="1:7" x14ac:dyDescent="0.25">
      <c r="A311" s="31" t="s">
        <v>27</v>
      </c>
      <c r="B311" s="13" t="s">
        <v>192</v>
      </c>
      <c r="C311" s="6" t="s">
        <v>17</v>
      </c>
      <c r="D311" s="6" t="s">
        <v>10</v>
      </c>
      <c r="E311" s="6" t="s">
        <v>33</v>
      </c>
      <c r="F311" s="13">
        <v>200</v>
      </c>
      <c r="G311" s="32" t="s">
        <v>507</v>
      </c>
    </row>
    <row r="312" spans="1:7" x14ac:dyDescent="0.25">
      <c r="A312" s="31" t="s">
        <v>27</v>
      </c>
      <c r="B312" s="13" t="s">
        <v>193</v>
      </c>
      <c r="C312" s="6" t="s">
        <v>17</v>
      </c>
      <c r="D312" s="6" t="s">
        <v>11</v>
      </c>
      <c r="E312" s="6" t="s">
        <v>33</v>
      </c>
      <c r="F312" s="13">
        <v>200</v>
      </c>
      <c r="G312" s="32" t="s">
        <v>508</v>
      </c>
    </row>
    <row r="313" spans="1:7" x14ac:dyDescent="0.25">
      <c r="A313" s="31" t="s">
        <v>27</v>
      </c>
      <c r="B313" s="13" t="s">
        <v>194</v>
      </c>
      <c r="C313" s="6" t="s">
        <v>17</v>
      </c>
      <c r="D313" s="6" t="s">
        <v>33</v>
      </c>
      <c r="E313" s="6" t="s">
        <v>33</v>
      </c>
      <c r="F313" s="13">
        <v>200</v>
      </c>
      <c r="G313" s="32" t="s">
        <v>509</v>
      </c>
    </row>
    <row r="314" spans="1:7" x14ac:dyDescent="0.25">
      <c r="A314" s="31" t="s">
        <v>27</v>
      </c>
      <c r="B314" s="13" t="s">
        <v>195</v>
      </c>
      <c r="C314" s="6" t="s">
        <v>16</v>
      </c>
      <c r="D314" s="6" t="s">
        <v>8</v>
      </c>
      <c r="E314" s="6" t="s">
        <v>33</v>
      </c>
      <c r="F314" s="14">
        <v>0</v>
      </c>
      <c r="G314" s="32" t="s">
        <v>510</v>
      </c>
    </row>
    <row r="315" spans="1:7" x14ac:dyDescent="0.25">
      <c r="A315" s="31" t="s">
        <v>27</v>
      </c>
      <c r="B315" s="13" t="s">
        <v>196</v>
      </c>
      <c r="C315" s="6" t="s">
        <v>16</v>
      </c>
      <c r="D315" s="6" t="s">
        <v>10</v>
      </c>
      <c r="E315" s="6" t="s">
        <v>33</v>
      </c>
      <c r="F315" s="14">
        <v>0</v>
      </c>
      <c r="G315" s="32" t="s">
        <v>511</v>
      </c>
    </row>
    <row r="316" spans="1:7" x14ac:dyDescent="0.25">
      <c r="A316" s="31" t="s">
        <v>27</v>
      </c>
      <c r="B316" s="13" t="s">
        <v>197</v>
      </c>
      <c r="C316" s="6" t="s">
        <v>16</v>
      </c>
      <c r="D316" s="6" t="s">
        <v>11</v>
      </c>
      <c r="E316" s="6" t="s">
        <v>33</v>
      </c>
      <c r="F316" s="14">
        <v>0</v>
      </c>
      <c r="G316" s="32" t="s">
        <v>512</v>
      </c>
    </row>
    <row r="317" spans="1:7" x14ac:dyDescent="0.25">
      <c r="A317" s="31" t="s">
        <v>27</v>
      </c>
      <c r="B317" s="13" t="s">
        <v>198</v>
      </c>
      <c r="C317" s="6" t="s">
        <v>16</v>
      </c>
      <c r="D317" s="6" t="s">
        <v>33</v>
      </c>
      <c r="E317" s="6" t="s">
        <v>33</v>
      </c>
      <c r="F317" s="14">
        <v>0</v>
      </c>
      <c r="G317" s="32" t="s">
        <v>513</v>
      </c>
    </row>
    <row r="318" spans="1:7" x14ac:dyDescent="0.25">
      <c r="A318" s="31" t="s">
        <v>27</v>
      </c>
      <c r="B318" s="13" t="s">
        <v>199</v>
      </c>
      <c r="C318" s="6" t="s">
        <v>17</v>
      </c>
      <c r="D318" s="6" t="s">
        <v>8</v>
      </c>
      <c r="E318" s="6" t="s">
        <v>33</v>
      </c>
      <c r="F318" s="14">
        <v>0</v>
      </c>
      <c r="G318" s="32" t="s">
        <v>514</v>
      </c>
    </row>
    <row r="319" spans="1:7" x14ac:dyDescent="0.25">
      <c r="A319" s="31" t="s">
        <v>27</v>
      </c>
      <c r="B319" s="13" t="s">
        <v>200</v>
      </c>
      <c r="C319" s="6" t="s">
        <v>17</v>
      </c>
      <c r="D319" s="6" t="s">
        <v>10</v>
      </c>
      <c r="E319" s="6" t="s">
        <v>33</v>
      </c>
      <c r="F319" s="14">
        <v>0</v>
      </c>
      <c r="G319" s="32" t="s">
        <v>515</v>
      </c>
    </row>
    <row r="320" spans="1:7" x14ac:dyDescent="0.25">
      <c r="A320" s="31" t="s">
        <v>27</v>
      </c>
      <c r="B320" s="13" t="s">
        <v>201</v>
      </c>
      <c r="C320" s="6" t="s">
        <v>17</v>
      </c>
      <c r="D320" s="6" t="s">
        <v>11</v>
      </c>
      <c r="E320" s="6" t="s">
        <v>33</v>
      </c>
      <c r="F320" s="14">
        <v>0</v>
      </c>
      <c r="G320" s="32" t="s">
        <v>516</v>
      </c>
    </row>
    <row r="321" spans="1:7" x14ac:dyDescent="0.25">
      <c r="A321" s="31" t="s">
        <v>27</v>
      </c>
      <c r="B321" s="13" t="s">
        <v>202</v>
      </c>
      <c r="C321" s="6" t="s">
        <v>17</v>
      </c>
      <c r="D321" s="6" t="s">
        <v>33</v>
      </c>
      <c r="E321" s="6" t="s">
        <v>33</v>
      </c>
      <c r="F321" s="14">
        <v>0</v>
      </c>
      <c r="G321" s="32" t="s">
        <v>517</v>
      </c>
    </row>
    <row r="322" spans="1:7" x14ac:dyDescent="0.25">
      <c r="A322" s="31" t="s">
        <v>28</v>
      </c>
      <c r="B322" s="13" t="s">
        <v>171</v>
      </c>
      <c r="C322" s="6" t="s">
        <v>16</v>
      </c>
      <c r="D322" s="6" t="s">
        <v>8</v>
      </c>
      <c r="E322" s="6" t="s">
        <v>33</v>
      </c>
      <c r="F322" s="13">
        <v>40</v>
      </c>
      <c r="G322" s="32" t="s">
        <v>549</v>
      </c>
    </row>
    <row r="323" spans="1:7" x14ac:dyDescent="0.25">
      <c r="A323" s="31" t="s">
        <v>28</v>
      </c>
      <c r="B323" s="13" t="s">
        <v>172</v>
      </c>
      <c r="C323" s="6" t="s">
        <v>16</v>
      </c>
      <c r="D323" s="6" t="s">
        <v>10</v>
      </c>
      <c r="E323" s="6" t="s">
        <v>33</v>
      </c>
      <c r="F323" s="13">
        <v>40</v>
      </c>
      <c r="G323" s="32" t="s">
        <v>550</v>
      </c>
    </row>
    <row r="324" spans="1:7" x14ac:dyDescent="0.25">
      <c r="A324" s="31" t="s">
        <v>28</v>
      </c>
      <c r="B324" s="13" t="s">
        <v>173</v>
      </c>
      <c r="C324" s="6" t="s">
        <v>16</v>
      </c>
      <c r="D324" s="6" t="s">
        <v>11</v>
      </c>
      <c r="E324" s="6" t="s">
        <v>33</v>
      </c>
      <c r="F324" s="13">
        <v>40</v>
      </c>
      <c r="G324" s="32" t="s">
        <v>519</v>
      </c>
    </row>
    <row r="325" spans="1:7" x14ac:dyDescent="0.25">
      <c r="A325" s="31" t="s">
        <v>28</v>
      </c>
      <c r="B325" s="13" t="s">
        <v>174</v>
      </c>
      <c r="C325" s="6" t="s">
        <v>16</v>
      </c>
      <c r="D325" s="6" t="s">
        <v>33</v>
      </c>
      <c r="E325" s="6" t="s">
        <v>33</v>
      </c>
      <c r="F325" s="13">
        <v>40</v>
      </c>
      <c r="G325" s="32" t="s">
        <v>520</v>
      </c>
    </row>
    <row r="326" spans="1:7" x14ac:dyDescent="0.25">
      <c r="A326" s="31" t="s">
        <v>28</v>
      </c>
      <c r="B326" s="13" t="s">
        <v>175</v>
      </c>
      <c r="C326" s="6" t="s">
        <v>17</v>
      </c>
      <c r="D326" s="6" t="s">
        <v>8</v>
      </c>
      <c r="E326" s="6" t="s">
        <v>33</v>
      </c>
      <c r="F326" s="13">
        <v>40</v>
      </c>
      <c r="G326" s="32" t="s">
        <v>521</v>
      </c>
    </row>
    <row r="327" spans="1:7" x14ac:dyDescent="0.25">
      <c r="A327" s="31" t="s">
        <v>28</v>
      </c>
      <c r="B327" s="13" t="s">
        <v>176</v>
      </c>
      <c r="C327" s="6" t="s">
        <v>17</v>
      </c>
      <c r="D327" s="6" t="s">
        <v>10</v>
      </c>
      <c r="E327" s="6" t="s">
        <v>33</v>
      </c>
      <c r="F327" s="13">
        <v>40</v>
      </c>
      <c r="G327" s="32" t="s">
        <v>522</v>
      </c>
    </row>
    <row r="328" spans="1:7" x14ac:dyDescent="0.25">
      <c r="A328" s="31" t="s">
        <v>28</v>
      </c>
      <c r="B328" s="13" t="s">
        <v>177</v>
      </c>
      <c r="C328" s="6" t="s">
        <v>17</v>
      </c>
      <c r="D328" s="6" t="s">
        <v>11</v>
      </c>
      <c r="E328" s="6" t="s">
        <v>33</v>
      </c>
      <c r="F328" s="13">
        <v>40</v>
      </c>
      <c r="G328" s="32" t="s">
        <v>523</v>
      </c>
    </row>
    <row r="329" spans="1:7" x14ac:dyDescent="0.25">
      <c r="A329" s="31" t="s">
        <v>28</v>
      </c>
      <c r="B329" s="13" t="s">
        <v>178</v>
      </c>
      <c r="C329" s="6" t="s">
        <v>17</v>
      </c>
      <c r="D329" s="6" t="s">
        <v>33</v>
      </c>
      <c r="E329" s="6" t="s">
        <v>33</v>
      </c>
      <c r="F329" s="13">
        <v>40</v>
      </c>
      <c r="G329" s="32" t="s">
        <v>524</v>
      </c>
    </row>
    <row r="330" spans="1:7" x14ac:dyDescent="0.25">
      <c r="A330" s="31" t="s">
        <v>28</v>
      </c>
      <c r="B330" s="13" t="s">
        <v>179</v>
      </c>
      <c r="C330" s="6" t="s">
        <v>16</v>
      </c>
      <c r="D330" s="6" t="s">
        <v>8</v>
      </c>
      <c r="E330" s="6" t="s">
        <v>33</v>
      </c>
      <c r="F330" s="13">
        <v>60</v>
      </c>
      <c r="G330" s="32" t="s">
        <v>525</v>
      </c>
    </row>
    <row r="331" spans="1:7" x14ac:dyDescent="0.25">
      <c r="A331" s="31" t="s">
        <v>28</v>
      </c>
      <c r="B331" s="13" t="s">
        <v>180</v>
      </c>
      <c r="C331" s="6" t="s">
        <v>16</v>
      </c>
      <c r="D331" s="6" t="s">
        <v>10</v>
      </c>
      <c r="E331" s="6" t="s">
        <v>33</v>
      </c>
      <c r="F331" s="13">
        <v>60</v>
      </c>
      <c r="G331" s="32" t="s">
        <v>526</v>
      </c>
    </row>
    <row r="332" spans="1:7" x14ac:dyDescent="0.25">
      <c r="A332" s="31" t="s">
        <v>28</v>
      </c>
      <c r="B332" s="13" t="s">
        <v>181</v>
      </c>
      <c r="C332" s="6" t="s">
        <v>16</v>
      </c>
      <c r="D332" s="6" t="s">
        <v>11</v>
      </c>
      <c r="E332" s="6" t="s">
        <v>33</v>
      </c>
      <c r="F332" s="13">
        <v>60</v>
      </c>
      <c r="G332" s="32" t="s">
        <v>527</v>
      </c>
    </row>
    <row r="333" spans="1:7" x14ac:dyDescent="0.25">
      <c r="A333" s="31" t="s">
        <v>28</v>
      </c>
      <c r="B333" s="13" t="s">
        <v>182</v>
      </c>
      <c r="C333" s="6" t="s">
        <v>16</v>
      </c>
      <c r="D333" s="6" t="s">
        <v>33</v>
      </c>
      <c r="E333" s="6" t="s">
        <v>33</v>
      </c>
      <c r="F333" s="13">
        <v>60</v>
      </c>
      <c r="G333" s="32" t="s">
        <v>528</v>
      </c>
    </row>
    <row r="334" spans="1:7" x14ac:dyDescent="0.25">
      <c r="A334" s="31" t="s">
        <v>28</v>
      </c>
      <c r="B334" s="13" t="s">
        <v>183</v>
      </c>
      <c r="C334" s="6" t="s">
        <v>17</v>
      </c>
      <c r="D334" s="6" t="s">
        <v>8</v>
      </c>
      <c r="E334" s="6" t="s">
        <v>33</v>
      </c>
      <c r="F334" s="13">
        <v>60</v>
      </c>
      <c r="G334" s="32" t="s">
        <v>529</v>
      </c>
    </row>
    <row r="335" spans="1:7" x14ac:dyDescent="0.25">
      <c r="A335" s="31" t="s">
        <v>28</v>
      </c>
      <c r="B335" s="13" t="s">
        <v>184</v>
      </c>
      <c r="C335" s="6" t="s">
        <v>17</v>
      </c>
      <c r="D335" s="6" t="s">
        <v>10</v>
      </c>
      <c r="E335" s="6" t="s">
        <v>33</v>
      </c>
      <c r="F335" s="13">
        <v>60</v>
      </c>
      <c r="G335" s="32" t="s">
        <v>530</v>
      </c>
    </row>
    <row r="336" spans="1:7" x14ac:dyDescent="0.25">
      <c r="A336" s="31" t="s">
        <v>28</v>
      </c>
      <c r="B336" s="13" t="s">
        <v>185</v>
      </c>
      <c r="C336" s="6" t="s">
        <v>17</v>
      </c>
      <c r="D336" s="6" t="s">
        <v>11</v>
      </c>
      <c r="E336" s="6" t="s">
        <v>33</v>
      </c>
      <c r="F336" s="13">
        <v>60</v>
      </c>
      <c r="G336" s="32" t="s">
        <v>531</v>
      </c>
    </row>
    <row r="337" spans="1:7" x14ac:dyDescent="0.25">
      <c r="A337" s="31" t="s">
        <v>28</v>
      </c>
      <c r="B337" s="13" t="s">
        <v>186</v>
      </c>
      <c r="C337" s="6" t="s">
        <v>17</v>
      </c>
      <c r="D337" s="6" t="s">
        <v>33</v>
      </c>
      <c r="E337" s="6" t="s">
        <v>33</v>
      </c>
      <c r="F337" s="13">
        <v>60</v>
      </c>
      <c r="G337" s="32" t="s">
        <v>532</v>
      </c>
    </row>
    <row r="338" spans="1:7" x14ac:dyDescent="0.25">
      <c r="A338" s="31" t="s">
        <v>28</v>
      </c>
      <c r="B338" s="13" t="s">
        <v>187</v>
      </c>
      <c r="C338" s="6" t="s">
        <v>16</v>
      </c>
      <c r="D338" s="6" t="s">
        <v>8</v>
      </c>
      <c r="E338" s="6" t="s">
        <v>33</v>
      </c>
      <c r="F338" s="13">
        <v>200</v>
      </c>
      <c r="G338" s="32" t="s">
        <v>533</v>
      </c>
    </row>
    <row r="339" spans="1:7" x14ac:dyDescent="0.25">
      <c r="A339" s="31" t="s">
        <v>28</v>
      </c>
      <c r="B339" s="13" t="s">
        <v>188</v>
      </c>
      <c r="C339" s="6" t="s">
        <v>16</v>
      </c>
      <c r="D339" s="6" t="s">
        <v>10</v>
      </c>
      <c r="E339" s="6" t="s">
        <v>33</v>
      </c>
      <c r="F339" s="13">
        <v>200</v>
      </c>
      <c r="G339" s="32" t="s">
        <v>534</v>
      </c>
    </row>
    <row r="340" spans="1:7" x14ac:dyDescent="0.25">
      <c r="A340" s="31" t="s">
        <v>28</v>
      </c>
      <c r="B340" s="13" t="s">
        <v>189</v>
      </c>
      <c r="C340" s="6" t="s">
        <v>16</v>
      </c>
      <c r="D340" s="6" t="s">
        <v>11</v>
      </c>
      <c r="E340" s="6" t="s">
        <v>33</v>
      </c>
      <c r="F340" s="13">
        <v>200</v>
      </c>
      <c r="G340" s="32" t="s">
        <v>535</v>
      </c>
    </row>
    <row r="341" spans="1:7" x14ac:dyDescent="0.25">
      <c r="A341" s="31" t="s">
        <v>28</v>
      </c>
      <c r="B341" s="13" t="s">
        <v>190</v>
      </c>
      <c r="C341" s="6" t="s">
        <v>16</v>
      </c>
      <c r="D341" s="6" t="s">
        <v>33</v>
      </c>
      <c r="E341" s="6" t="s">
        <v>33</v>
      </c>
      <c r="F341" s="13">
        <v>200</v>
      </c>
      <c r="G341" s="32" t="s">
        <v>536</v>
      </c>
    </row>
    <row r="342" spans="1:7" x14ac:dyDescent="0.25">
      <c r="A342" s="31" t="s">
        <v>28</v>
      </c>
      <c r="B342" s="13" t="s">
        <v>191</v>
      </c>
      <c r="C342" s="6" t="s">
        <v>17</v>
      </c>
      <c r="D342" s="6" t="s">
        <v>8</v>
      </c>
      <c r="E342" s="6" t="s">
        <v>33</v>
      </c>
      <c r="F342" s="13">
        <v>200</v>
      </c>
      <c r="G342" s="32" t="s">
        <v>537</v>
      </c>
    </row>
    <row r="343" spans="1:7" x14ac:dyDescent="0.25">
      <c r="A343" s="31" t="s">
        <v>28</v>
      </c>
      <c r="B343" s="13" t="s">
        <v>192</v>
      </c>
      <c r="C343" s="6" t="s">
        <v>17</v>
      </c>
      <c r="D343" s="6" t="s">
        <v>10</v>
      </c>
      <c r="E343" s="6" t="s">
        <v>33</v>
      </c>
      <c r="F343" s="13">
        <v>200</v>
      </c>
      <c r="G343" s="32" t="s">
        <v>538</v>
      </c>
    </row>
    <row r="344" spans="1:7" x14ac:dyDescent="0.25">
      <c r="A344" s="31" t="s">
        <v>28</v>
      </c>
      <c r="B344" s="13" t="s">
        <v>193</v>
      </c>
      <c r="C344" s="6" t="s">
        <v>17</v>
      </c>
      <c r="D344" s="6" t="s">
        <v>11</v>
      </c>
      <c r="E344" s="6" t="s">
        <v>33</v>
      </c>
      <c r="F344" s="13">
        <v>200</v>
      </c>
      <c r="G344" s="32" t="s">
        <v>539</v>
      </c>
    </row>
    <row r="345" spans="1:7" x14ac:dyDescent="0.25">
      <c r="A345" s="31" t="s">
        <v>28</v>
      </c>
      <c r="B345" s="13" t="s">
        <v>194</v>
      </c>
      <c r="C345" s="6" t="s">
        <v>17</v>
      </c>
      <c r="D345" s="6" t="s">
        <v>33</v>
      </c>
      <c r="E345" s="6" t="s">
        <v>33</v>
      </c>
      <c r="F345" s="13">
        <v>200</v>
      </c>
      <c r="G345" s="32" t="s">
        <v>540</v>
      </c>
    </row>
    <row r="346" spans="1:7" x14ac:dyDescent="0.25">
      <c r="A346" s="31" t="s">
        <v>28</v>
      </c>
      <c r="B346" s="13" t="s">
        <v>195</v>
      </c>
      <c r="C346" s="6" t="s">
        <v>16</v>
      </c>
      <c r="D346" s="6" t="s">
        <v>8</v>
      </c>
      <c r="E346" s="6" t="s">
        <v>33</v>
      </c>
      <c r="F346" s="14">
        <v>0</v>
      </c>
      <c r="G346" s="32" t="s">
        <v>541</v>
      </c>
    </row>
    <row r="347" spans="1:7" x14ac:dyDescent="0.25">
      <c r="A347" s="31" t="s">
        <v>28</v>
      </c>
      <c r="B347" s="13" t="s">
        <v>196</v>
      </c>
      <c r="C347" s="6" t="s">
        <v>16</v>
      </c>
      <c r="D347" s="6" t="s">
        <v>10</v>
      </c>
      <c r="E347" s="6" t="s">
        <v>33</v>
      </c>
      <c r="F347" s="14">
        <v>0</v>
      </c>
      <c r="G347" s="32" t="s">
        <v>542</v>
      </c>
    </row>
    <row r="348" spans="1:7" x14ac:dyDescent="0.25">
      <c r="A348" s="31" t="s">
        <v>28</v>
      </c>
      <c r="B348" s="13" t="s">
        <v>197</v>
      </c>
      <c r="C348" s="6" t="s">
        <v>16</v>
      </c>
      <c r="D348" s="6" t="s">
        <v>11</v>
      </c>
      <c r="E348" s="6" t="s">
        <v>33</v>
      </c>
      <c r="F348" s="14">
        <v>0</v>
      </c>
      <c r="G348" s="32" t="s">
        <v>543</v>
      </c>
    </row>
    <row r="349" spans="1:7" x14ac:dyDescent="0.25">
      <c r="A349" s="31" t="s">
        <v>28</v>
      </c>
      <c r="B349" s="13" t="s">
        <v>198</v>
      </c>
      <c r="C349" s="6" t="s">
        <v>16</v>
      </c>
      <c r="D349" s="6" t="s">
        <v>33</v>
      </c>
      <c r="E349" s="6" t="s">
        <v>33</v>
      </c>
      <c r="F349" s="14">
        <v>0</v>
      </c>
      <c r="G349" s="32" t="s">
        <v>544</v>
      </c>
    </row>
    <row r="350" spans="1:7" x14ac:dyDescent="0.25">
      <c r="A350" s="31" t="s">
        <v>28</v>
      </c>
      <c r="B350" s="13" t="s">
        <v>199</v>
      </c>
      <c r="C350" s="6" t="s">
        <v>17</v>
      </c>
      <c r="D350" s="6" t="s">
        <v>8</v>
      </c>
      <c r="E350" s="6" t="s">
        <v>33</v>
      </c>
      <c r="F350" s="14">
        <v>0</v>
      </c>
      <c r="G350" s="32" t="s">
        <v>545</v>
      </c>
    </row>
    <row r="351" spans="1:7" x14ac:dyDescent="0.25">
      <c r="A351" s="31" t="s">
        <v>28</v>
      </c>
      <c r="B351" s="13" t="s">
        <v>200</v>
      </c>
      <c r="C351" s="6" t="s">
        <v>17</v>
      </c>
      <c r="D351" s="6" t="s">
        <v>10</v>
      </c>
      <c r="E351" s="6" t="s">
        <v>33</v>
      </c>
      <c r="F351" s="14">
        <v>0</v>
      </c>
      <c r="G351" s="32" t="s">
        <v>546</v>
      </c>
    </row>
    <row r="352" spans="1:7" x14ac:dyDescent="0.25">
      <c r="A352" s="31" t="s">
        <v>28</v>
      </c>
      <c r="B352" s="13" t="s">
        <v>201</v>
      </c>
      <c r="C352" s="6" t="s">
        <v>17</v>
      </c>
      <c r="D352" s="6" t="s">
        <v>11</v>
      </c>
      <c r="E352" s="6" t="s">
        <v>33</v>
      </c>
      <c r="F352" s="14">
        <v>0</v>
      </c>
      <c r="G352" s="32" t="s">
        <v>547</v>
      </c>
    </row>
    <row r="353" spans="1:7" x14ac:dyDescent="0.25">
      <c r="A353" s="31" t="s">
        <v>28</v>
      </c>
      <c r="B353" s="13" t="s">
        <v>202</v>
      </c>
      <c r="C353" s="6" t="s">
        <v>17</v>
      </c>
      <c r="D353" s="6" t="s">
        <v>33</v>
      </c>
      <c r="E353" s="6" t="s">
        <v>33</v>
      </c>
      <c r="F353" s="14">
        <v>0</v>
      </c>
      <c r="G353" s="32" t="s">
        <v>548</v>
      </c>
    </row>
    <row r="354" spans="1:7" x14ac:dyDescent="0.25">
      <c r="A354" s="31" t="s">
        <v>29</v>
      </c>
      <c r="B354" s="13" t="s">
        <v>171</v>
      </c>
      <c r="C354" s="6" t="s">
        <v>16</v>
      </c>
      <c r="D354" s="6" t="s">
        <v>8</v>
      </c>
      <c r="E354" s="6" t="s">
        <v>33</v>
      </c>
      <c r="F354" s="13">
        <v>40</v>
      </c>
      <c r="G354" s="32" t="s">
        <v>580</v>
      </c>
    </row>
    <row r="355" spans="1:7" x14ac:dyDescent="0.25">
      <c r="A355" s="31" t="s">
        <v>29</v>
      </c>
      <c r="B355" s="13" t="s">
        <v>172</v>
      </c>
      <c r="C355" s="6" t="s">
        <v>16</v>
      </c>
      <c r="D355" s="6" t="s">
        <v>10</v>
      </c>
      <c r="E355" s="6" t="s">
        <v>33</v>
      </c>
      <c r="F355" s="13">
        <v>40</v>
      </c>
      <c r="G355" s="32" t="s">
        <v>581</v>
      </c>
    </row>
    <row r="356" spans="1:7" x14ac:dyDescent="0.25">
      <c r="A356" s="31" t="s">
        <v>29</v>
      </c>
      <c r="B356" s="13" t="s">
        <v>173</v>
      </c>
      <c r="C356" s="6" t="s">
        <v>16</v>
      </c>
      <c r="D356" s="6" t="s">
        <v>11</v>
      </c>
      <c r="E356" s="6" t="s">
        <v>33</v>
      </c>
      <c r="F356" s="13">
        <v>40</v>
      </c>
      <c r="G356" s="32" t="s">
        <v>582</v>
      </c>
    </row>
    <row r="357" spans="1:7" x14ac:dyDescent="0.25">
      <c r="A357" s="31" t="s">
        <v>29</v>
      </c>
      <c r="B357" s="13" t="s">
        <v>174</v>
      </c>
      <c r="C357" s="6" t="s">
        <v>16</v>
      </c>
      <c r="D357" s="6" t="s">
        <v>33</v>
      </c>
      <c r="E357" s="6" t="s">
        <v>33</v>
      </c>
      <c r="F357" s="13">
        <v>40</v>
      </c>
      <c r="G357" s="32" t="s">
        <v>551</v>
      </c>
    </row>
    <row r="358" spans="1:7" x14ac:dyDescent="0.25">
      <c r="A358" s="31" t="s">
        <v>29</v>
      </c>
      <c r="B358" s="13" t="s">
        <v>175</v>
      </c>
      <c r="C358" s="6" t="s">
        <v>17</v>
      </c>
      <c r="D358" s="6" t="s">
        <v>8</v>
      </c>
      <c r="E358" s="6" t="s">
        <v>33</v>
      </c>
      <c r="F358" s="13">
        <v>40</v>
      </c>
      <c r="G358" s="32" t="s">
        <v>552</v>
      </c>
    </row>
    <row r="359" spans="1:7" x14ac:dyDescent="0.25">
      <c r="A359" s="31" t="s">
        <v>29</v>
      </c>
      <c r="B359" s="13" t="s">
        <v>176</v>
      </c>
      <c r="C359" s="6" t="s">
        <v>17</v>
      </c>
      <c r="D359" s="6" t="s">
        <v>10</v>
      </c>
      <c r="E359" s="6" t="s">
        <v>33</v>
      </c>
      <c r="F359" s="13">
        <v>40</v>
      </c>
      <c r="G359" s="32" t="s">
        <v>553</v>
      </c>
    </row>
    <row r="360" spans="1:7" x14ac:dyDescent="0.25">
      <c r="A360" s="31" t="s">
        <v>29</v>
      </c>
      <c r="B360" s="13" t="s">
        <v>177</v>
      </c>
      <c r="C360" s="6" t="s">
        <v>17</v>
      </c>
      <c r="D360" s="6" t="s">
        <v>11</v>
      </c>
      <c r="E360" s="6" t="s">
        <v>33</v>
      </c>
      <c r="F360" s="13">
        <v>40</v>
      </c>
      <c r="G360" s="32" t="s">
        <v>554</v>
      </c>
    </row>
    <row r="361" spans="1:7" x14ac:dyDescent="0.25">
      <c r="A361" s="31" t="s">
        <v>29</v>
      </c>
      <c r="B361" s="13" t="s">
        <v>178</v>
      </c>
      <c r="C361" s="6" t="s">
        <v>17</v>
      </c>
      <c r="D361" s="6" t="s">
        <v>33</v>
      </c>
      <c r="E361" s="6" t="s">
        <v>33</v>
      </c>
      <c r="F361" s="13">
        <v>40</v>
      </c>
      <c r="G361" s="32" t="s">
        <v>555</v>
      </c>
    </row>
    <row r="362" spans="1:7" x14ac:dyDescent="0.25">
      <c r="A362" s="31" t="s">
        <v>29</v>
      </c>
      <c r="B362" s="13" t="s">
        <v>179</v>
      </c>
      <c r="C362" s="6" t="s">
        <v>16</v>
      </c>
      <c r="D362" s="6" t="s">
        <v>8</v>
      </c>
      <c r="E362" s="6" t="s">
        <v>33</v>
      </c>
      <c r="F362" s="13">
        <v>60</v>
      </c>
      <c r="G362" s="32" t="s">
        <v>556</v>
      </c>
    </row>
    <row r="363" spans="1:7" x14ac:dyDescent="0.25">
      <c r="A363" s="31" t="s">
        <v>29</v>
      </c>
      <c r="B363" s="13" t="s">
        <v>180</v>
      </c>
      <c r="C363" s="6" t="s">
        <v>16</v>
      </c>
      <c r="D363" s="6" t="s">
        <v>10</v>
      </c>
      <c r="E363" s="6" t="s">
        <v>33</v>
      </c>
      <c r="F363" s="13">
        <v>60</v>
      </c>
      <c r="G363" s="32" t="s">
        <v>557</v>
      </c>
    </row>
    <row r="364" spans="1:7" x14ac:dyDescent="0.25">
      <c r="A364" s="31" t="s">
        <v>29</v>
      </c>
      <c r="B364" s="13" t="s">
        <v>181</v>
      </c>
      <c r="C364" s="6" t="s">
        <v>16</v>
      </c>
      <c r="D364" s="6" t="s">
        <v>11</v>
      </c>
      <c r="E364" s="6" t="s">
        <v>33</v>
      </c>
      <c r="F364" s="13">
        <v>60</v>
      </c>
      <c r="G364" s="32" t="s">
        <v>558</v>
      </c>
    </row>
    <row r="365" spans="1:7" x14ac:dyDescent="0.25">
      <c r="A365" s="31" t="s">
        <v>29</v>
      </c>
      <c r="B365" s="13" t="s">
        <v>182</v>
      </c>
      <c r="C365" s="6" t="s">
        <v>16</v>
      </c>
      <c r="D365" s="6" t="s">
        <v>33</v>
      </c>
      <c r="E365" s="6" t="s">
        <v>33</v>
      </c>
      <c r="F365" s="13">
        <v>60</v>
      </c>
      <c r="G365" s="32" t="s">
        <v>559</v>
      </c>
    </row>
    <row r="366" spans="1:7" x14ac:dyDescent="0.25">
      <c r="A366" s="31" t="s">
        <v>29</v>
      </c>
      <c r="B366" s="13" t="s">
        <v>183</v>
      </c>
      <c r="C366" s="6" t="s">
        <v>17</v>
      </c>
      <c r="D366" s="6" t="s">
        <v>8</v>
      </c>
      <c r="E366" s="6" t="s">
        <v>33</v>
      </c>
      <c r="F366" s="13">
        <v>60</v>
      </c>
      <c r="G366" s="32" t="s">
        <v>560</v>
      </c>
    </row>
    <row r="367" spans="1:7" x14ac:dyDescent="0.25">
      <c r="A367" s="31" t="s">
        <v>29</v>
      </c>
      <c r="B367" s="13" t="s">
        <v>184</v>
      </c>
      <c r="C367" s="6" t="s">
        <v>17</v>
      </c>
      <c r="D367" s="6" t="s">
        <v>10</v>
      </c>
      <c r="E367" s="6" t="s">
        <v>33</v>
      </c>
      <c r="F367" s="13">
        <v>60</v>
      </c>
      <c r="G367" s="32" t="s">
        <v>561</v>
      </c>
    </row>
    <row r="368" spans="1:7" x14ac:dyDescent="0.25">
      <c r="A368" s="31" t="s">
        <v>29</v>
      </c>
      <c r="B368" s="13" t="s">
        <v>185</v>
      </c>
      <c r="C368" s="6" t="s">
        <v>17</v>
      </c>
      <c r="D368" s="6" t="s">
        <v>11</v>
      </c>
      <c r="E368" s="6" t="s">
        <v>33</v>
      </c>
      <c r="F368" s="13">
        <v>60</v>
      </c>
      <c r="G368" s="32" t="s">
        <v>562</v>
      </c>
    </row>
    <row r="369" spans="1:7" x14ac:dyDescent="0.25">
      <c r="A369" s="31" t="s">
        <v>29</v>
      </c>
      <c r="B369" s="13" t="s">
        <v>186</v>
      </c>
      <c r="C369" s="6" t="s">
        <v>17</v>
      </c>
      <c r="D369" s="6" t="s">
        <v>33</v>
      </c>
      <c r="E369" s="6" t="s">
        <v>33</v>
      </c>
      <c r="F369" s="13">
        <v>60</v>
      </c>
      <c r="G369" s="32" t="s">
        <v>563</v>
      </c>
    </row>
    <row r="370" spans="1:7" x14ac:dyDescent="0.25">
      <c r="A370" s="31" t="s">
        <v>29</v>
      </c>
      <c r="B370" s="13" t="s">
        <v>187</v>
      </c>
      <c r="C370" s="6" t="s">
        <v>16</v>
      </c>
      <c r="D370" s="6" t="s">
        <v>8</v>
      </c>
      <c r="E370" s="6" t="s">
        <v>33</v>
      </c>
      <c r="F370" s="13">
        <v>200</v>
      </c>
      <c r="G370" s="32" t="s">
        <v>564</v>
      </c>
    </row>
    <row r="371" spans="1:7" x14ac:dyDescent="0.25">
      <c r="A371" s="31" t="s">
        <v>29</v>
      </c>
      <c r="B371" s="13" t="s">
        <v>188</v>
      </c>
      <c r="C371" s="6" t="s">
        <v>16</v>
      </c>
      <c r="D371" s="6" t="s">
        <v>10</v>
      </c>
      <c r="E371" s="6" t="s">
        <v>33</v>
      </c>
      <c r="F371" s="13">
        <v>200</v>
      </c>
      <c r="G371" s="32" t="s">
        <v>565</v>
      </c>
    </row>
    <row r="372" spans="1:7" x14ac:dyDescent="0.25">
      <c r="A372" s="31" t="s">
        <v>29</v>
      </c>
      <c r="B372" s="13" t="s">
        <v>189</v>
      </c>
      <c r="C372" s="6" t="s">
        <v>16</v>
      </c>
      <c r="D372" s="6" t="s">
        <v>11</v>
      </c>
      <c r="E372" s="6" t="s">
        <v>33</v>
      </c>
      <c r="F372" s="13">
        <v>200</v>
      </c>
      <c r="G372" s="32" t="s">
        <v>566</v>
      </c>
    </row>
    <row r="373" spans="1:7" x14ac:dyDescent="0.25">
      <c r="A373" s="31" t="s">
        <v>29</v>
      </c>
      <c r="B373" s="13" t="s">
        <v>190</v>
      </c>
      <c r="C373" s="6" t="s">
        <v>16</v>
      </c>
      <c r="D373" s="6" t="s">
        <v>33</v>
      </c>
      <c r="E373" s="6" t="s">
        <v>33</v>
      </c>
      <c r="F373" s="13">
        <v>200</v>
      </c>
      <c r="G373" s="32" t="s">
        <v>567</v>
      </c>
    </row>
    <row r="374" spans="1:7" x14ac:dyDescent="0.25">
      <c r="A374" s="31" t="s">
        <v>29</v>
      </c>
      <c r="B374" s="13" t="s">
        <v>191</v>
      </c>
      <c r="C374" s="6" t="s">
        <v>17</v>
      </c>
      <c r="D374" s="6" t="s">
        <v>8</v>
      </c>
      <c r="E374" s="6" t="s">
        <v>33</v>
      </c>
      <c r="F374" s="13">
        <v>200</v>
      </c>
      <c r="G374" s="32" t="s">
        <v>568</v>
      </c>
    </row>
    <row r="375" spans="1:7" x14ac:dyDescent="0.25">
      <c r="A375" s="31" t="s">
        <v>29</v>
      </c>
      <c r="B375" s="13" t="s">
        <v>192</v>
      </c>
      <c r="C375" s="6" t="s">
        <v>17</v>
      </c>
      <c r="D375" s="6" t="s">
        <v>10</v>
      </c>
      <c r="E375" s="6" t="s">
        <v>33</v>
      </c>
      <c r="F375" s="13">
        <v>200</v>
      </c>
      <c r="G375" s="32" t="s">
        <v>569</v>
      </c>
    </row>
    <row r="376" spans="1:7" x14ac:dyDescent="0.25">
      <c r="A376" s="31" t="s">
        <v>29</v>
      </c>
      <c r="B376" s="13" t="s">
        <v>193</v>
      </c>
      <c r="C376" s="6" t="s">
        <v>17</v>
      </c>
      <c r="D376" s="6" t="s">
        <v>11</v>
      </c>
      <c r="E376" s="6" t="s">
        <v>33</v>
      </c>
      <c r="F376" s="13">
        <v>200</v>
      </c>
      <c r="G376" s="32" t="s">
        <v>570</v>
      </c>
    </row>
    <row r="377" spans="1:7" x14ac:dyDescent="0.25">
      <c r="A377" s="31" t="s">
        <v>29</v>
      </c>
      <c r="B377" s="13" t="s">
        <v>194</v>
      </c>
      <c r="C377" s="6" t="s">
        <v>17</v>
      </c>
      <c r="D377" s="6" t="s">
        <v>33</v>
      </c>
      <c r="E377" s="6" t="s">
        <v>33</v>
      </c>
      <c r="F377" s="13">
        <v>200</v>
      </c>
      <c r="G377" s="32" t="s">
        <v>571</v>
      </c>
    </row>
    <row r="378" spans="1:7" x14ac:dyDescent="0.25">
      <c r="A378" s="31" t="s">
        <v>29</v>
      </c>
      <c r="B378" s="13" t="s">
        <v>195</v>
      </c>
      <c r="C378" s="6" t="s">
        <v>16</v>
      </c>
      <c r="D378" s="6" t="s">
        <v>8</v>
      </c>
      <c r="E378" s="6" t="s">
        <v>33</v>
      </c>
      <c r="F378" s="14">
        <v>0</v>
      </c>
      <c r="G378" s="32" t="s">
        <v>572</v>
      </c>
    </row>
    <row r="379" spans="1:7" x14ac:dyDescent="0.25">
      <c r="A379" s="31" t="s">
        <v>29</v>
      </c>
      <c r="B379" s="13" t="s">
        <v>196</v>
      </c>
      <c r="C379" s="6" t="s">
        <v>16</v>
      </c>
      <c r="D379" s="6" t="s">
        <v>10</v>
      </c>
      <c r="E379" s="6" t="s">
        <v>33</v>
      </c>
      <c r="F379" s="14">
        <v>0</v>
      </c>
      <c r="G379" s="32" t="s">
        <v>573</v>
      </c>
    </row>
    <row r="380" spans="1:7" x14ac:dyDescent="0.25">
      <c r="A380" s="31" t="s">
        <v>29</v>
      </c>
      <c r="B380" s="13" t="s">
        <v>197</v>
      </c>
      <c r="C380" s="6" t="s">
        <v>16</v>
      </c>
      <c r="D380" s="6" t="s">
        <v>11</v>
      </c>
      <c r="E380" s="6" t="s">
        <v>33</v>
      </c>
      <c r="F380" s="14">
        <v>0</v>
      </c>
      <c r="G380" s="32" t="s">
        <v>574</v>
      </c>
    </row>
    <row r="381" spans="1:7" x14ac:dyDescent="0.25">
      <c r="A381" s="31" t="s">
        <v>29</v>
      </c>
      <c r="B381" s="13" t="s">
        <v>198</v>
      </c>
      <c r="C381" s="6" t="s">
        <v>16</v>
      </c>
      <c r="D381" s="6" t="s">
        <v>33</v>
      </c>
      <c r="E381" s="6" t="s">
        <v>33</v>
      </c>
      <c r="F381" s="14">
        <v>0</v>
      </c>
      <c r="G381" s="32" t="s">
        <v>575</v>
      </c>
    </row>
    <row r="382" spans="1:7" x14ac:dyDescent="0.25">
      <c r="A382" s="31" t="s">
        <v>29</v>
      </c>
      <c r="B382" s="13" t="s">
        <v>199</v>
      </c>
      <c r="C382" s="6" t="s">
        <v>17</v>
      </c>
      <c r="D382" s="6" t="s">
        <v>8</v>
      </c>
      <c r="E382" s="6" t="s">
        <v>33</v>
      </c>
      <c r="F382" s="14">
        <v>0</v>
      </c>
      <c r="G382" s="32" t="s">
        <v>576</v>
      </c>
    </row>
    <row r="383" spans="1:7" x14ac:dyDescent="0.25">
      <c r="A383" s="31" t="s">
        <v>29</v>
      </c>
      <c r="B383" s="13" t="s">
        <v>200</v>
      </c>
      <c r="C383" s="6" t="s">
        <v>17</v>
      </c>
      <c r="D383" s="6" t="s">
        <v>10</v>
      </c>
      <c r="E383" s="6" t="s">
        <v>33</v>
      </c>
      <c r="F383" s="14">
        <v>0</v>
      </c>
      <c r="G383" s="32" t="s">
        <v>577</v>
      </c>
    </row>
    <row r="384" spans="1:7" x14ac:dyDescent="0.25">
      <c r="A384" s="31" t="s">
        <v>29</v>
      </c>
      <c r="B384" s="13" t="s">
        <v>201</v>
      </c>
      <c r="C384" s="6" t="s">
        <v>17</v>
      </c>
      <c r="D384" s="6" t="s">
        <v>11</v>
      </c>
      <c r="E384" s="6" t="s">
        <v>33</v>
      </c>
      <c r="F384" s="14">
        <v>0</v>
      </c>
      <c r="G384" s="32" t="s">
        <v>578</v>
      </c>
    </row>
    <row r="385" spans="1:7" x14ac:dyDescent="0.25">
      <c r="A385" s="31" t="s">
        <v>29</v>
      </c>
      <c r="B385" s="13" t="s">
        <v>202</v>
      </c>
      <c r="C385" s="6" t="s">
        <v>17</v>
      </c>
      <c r="D385" s="6" t="s">
        <v>33</v>
      </c>
      <c r="E385" s="6" t="s">
        <v>33</v>
      </c>
      <c r="F385" s="14">
        <v>0</v>
      </c>
      <c r="G385" s="32" t="s">
        <v>579</v>
      </c>
    </row>
    <row r="386" spans="1:7" x14ac:dyDescent="0.25">
      <c r="A386" s="31" t="s">
        <v>30</v>
      </c>
      <c r="B386" s="13" t="s">
        <v>171</v>
      </c>
      <c r="C386" s="6" t="s">
        <v>16</v>
      </c>
      <c r="D386" s="6" t="s">
        <v>8</v>
      </c>
      <c r="E386" s="6" t="s">
        <v>33</v>
      </c>
      <c r="F386" s="13">
        <v>40</v>
      </c>
      <c r="G386" s="32" t="s">
        <v>611</v>
      </c>
    </row>
    <row r="387" spans="1:7" x14ac:dyDescent="0.25">
      <c r="A387" s="31" t="s">
        <v>30</v>
      </c>
      <c r="B387" s="13" t="s">
        <v>172</v>
      </c>
      <c r="C387" s="6" t="s">
        <v>16</v>
      </c>
      <c r="D387" s="6" t="s">
        <v>10</v>
      </c>
      <c r="E387" s="6" t="s">
        <v>33</v>
      </c>
      <c r="F387" s="13">
        <v>40</v>
      </c>
      <c r="G387" s="32" t="s">
        <v>612</v>
      </c>
    </row>
    <row r="388" spans="1:7" x14ac:dyDescent="0.25">
      <c r="A388" s="31" t="s">
        <v>30</v>
      </c>
      <c r="B388" s="13" t="s">
        <v>173</v>
      </c>
      <c r="C388" s="6" t="s">
        <v>16</v>
      </c>
      <c r="D388" s="6" t="s">
        <v>11</v>
      </c>
      <c r="E388" s="6" t="s">
        <v>33</v>
      </c>
      <c r="F388" s="13">
        <v>40</v>
      </c>
      <c r="G388" s="32" t="s">
        <v>613</v>
      </c>
    </row>
    <row r="389" spans="1:7" x14ac:dyDescent="0.25">
      <c r="A389" s="31" t="s">
        <v>30</v>
      </c>
      <c r="B389" s="13" t="s">
        <v>174</v>
      </c>
      <c r="C389" s="6" t="s">
        <v>16</v>
      </c>
      <c r="D389" s="6" t="s">
        <v>33</v>
      </c>
      <c r="E389" s="6" t="s">
        <v>33</v>
      </c>
      <c r="F389" s="13">
        <v>40</v>
      </c>
      <c r="G389" s="32" t="s">
        <v>614</v>
      </c>
    </row>
    <row r="390" spans="1:7" x14ac:dyDescent="0.25">
      <c r="A390" s="31" t="s">
        <v>30</v>
      </c>
      <c r="B390" s="13" t="s">
        <v>175</v>
      </c>
      <c r="C390" s="6" t="s">
        <v>17</v>
      </c>
      <c r="D390" s="6" t="s">
        <v>8</v>
      </c>
      <c r="E390" s="6" t="s">
        <v>33</v>
      </c>
      <c r="F390" s="13">
        <v>40</v>
      </c>
      <c r="G390" s="32" t="s">
        <v>583</v>
      </c>
    </row>
    <row r="391" spans="1:7" x14ac:dyDescent="0.25">
      <c r="A391" s="31" t="s">
        <v>30</v>
      </c>
      <c r="B391" s="13" t="s">
        <v>176</v>
      </c>
      <c r="C391" s="6" t="s">
        <v>17</v>
      </c>
      <c r="D391" s="6" t="s">
        <v>10</v>
      </c>
      <c r="E391" s="6" t="s">
        <v>33</v>
      </c>
      <c r="F391" s="13">
        <v>40</v>
      </c>
      <c r="G391" s="32" t="s">
        <v>584</v>
      </c>
    </row>
    <row r="392" spans="1:7" x14ac:dyDescent="0.25">
      <c r="A392" s="31" t="s">
        <v>30</v>
      </c>
      <c r="B392" s="13" t="s">
        <v>177</v>
      </c>
      <c r="C392" s="6" t="s">
        <v>17</v>
      </c>
      <c r="D392" s="6" t="s">
        <v>11</v>
      </c>
      <c r="E392" s="6" t="s">
        <v>33</v>
      </c>
      <c r="F392" s="13">
        <v>40</v>
      </c>
      <c r="G392" s="32" t="s">
        <v>585</v>
      </c>
    </row>
    <row r="393" spans="1:7" x14ac:dyDescent="0.25">
      <c r="A393" s="31" t="s">
        <v>30</v>
      </c>
      <c r="B393" s="13" t="s">
        <v>178</v>
      </c>
      <c r="C393" s="6" t="s">
        <v>17</v>
      </c>
      <c r="D393" s="6" t="s">
        <v>33</v>
      </c>
      <c r="E393" s="6" t="s">
        <v>33</v>
      </c>
      <c r="F393" s="13">
        <v>40</v>
      </c>
      <c r="G393" s="32" t="s">
        <v>586</v>
      </c>
    </row>
    <row r="394" spans="1:7" x14ac:dyDescent="0.25">
      <c r="A394" s="31" t="s">
        <v>30</v>
      </c>
      <c r="B394" s="13" t="s">
        <v>179</v>
      </c>
      <c r="C394" s="6" t="s">
        <v>16</v>
      </c>
      <c r="D394" s="6" t="s">
        <v>8</v>
      </c>
      <c r="E394" s="6" t="s">
        <v>33</v>
      </c>
      <c r="F394" s="13">
        <v>60</v>
      </c>
      <c r="G394" s="32" t="s">
        <v>587</v>
      </c>
    </row>
    <row r="395" spans="1:7" x14ac:dyDescent="0.25">
      <c r="A395" s="31" t="s">
        <v>30</v>
      </c>
      <c r="B395" s="13" t="s">
        <v>180</v>
      </c>
      <c r="C395" s="6" t="s">
        <v>16</v>
      </c>
      <c r="D395" s="6" t="s">
        <v>10</v>
      </c>
      <c r="E395" s="6" t="s">
        <v>33</v>
      </c>
      <c r="F395" s="13">
        <v>60</v>
      </c>
      <c r="G395" s="32" t="s">
        <v>588</v>
      </c>
    </row>
    <row r="396" spans="1:7" x14ac:dyDescent="0.25">
      <c r="A396" s="31" t="s">
        <v>30</v>
      </c>
      <c r="B396" s="13" t="s">
        <v>181</v>
      </c>
      <c r="C396" s="6" t="s">
        <v>16</v>
      </c>
      <c r="D396" s="6" t="s">
        <v>11</v>
      </c>
      <c r="E396" s="6" t="s">
        <v>33</v>
      </c>
      <c r="F396" s="13">
        <v>60</v>
      </c>
      <c r="G396" s="32" t="s">
        <v>589</v>
      </c>
    </row>
    <row r="397" spans="1:7" x14ac:dyDescent="0.25">
      <c r="A397" s="31" t="s">
        <v>30</v>
      </c>
      <c r="B397" s="13" t="s">
        <v>182</v>
      </c>
      <c r="C397" s="6" t="s">
        <v>16</v>
      </c>
      <c r="D397" s="6" t="s">
        <v>33</v>
      </c>
      <c r="E397" s="6" t="s">
        <v>33</v>
      </c>
      <c r="F397" s="13">
        <v>60</v>
      </c>
      <c r="G397" s="32" t="s">
        <v>590</v>
      </c>
    </row>
    <row r="398" spans="1:7" x14ac:dyDescent="0.25">
      <c r="A398" s="31" t="s">
        <v>30</v>
      </c>
      <c r="B398" s="13" t="s">
        <v>183</v>
      </c>
      <c r="C398" s="6" t="s">
        <v>17</v>
      </c>
      <c r="D398" s="6" t="s">
        <v>8</v>
      </c>
      <c r="E398" s="6" t="s">
        <v>33</v>
      </c>
      <c r="F398" s="13">
        <v>60</v>
      </c>
      <c r="G398" s="32" t="s">
        <v>591</v>
      </c>
    </row>
    <row r="399" spans="1:7" x14ac:dyDescent="0.25">
      <c r="A399" s="31" t="s">
        <v>30</v>
      </c>
      <c r="B399" s="13" t="s">
        <v>184</v>
      </c>
      <c r="C399" s="6" t="s">
        <v>17</v>
      </c>
      <c r="D399" s="6" t="s">
        <v>10</v>
      </c>
      <c r="E399" s="6" t="s">
        <v>33</v>
      </c>
      <c r="F399" s="13">
        <v>60</v>
      </c>
      <c r="G399" s="32" t="s">
        <v>592</v>
      </c>
    </row>
    <row r="400" spans="1:7" x14ac:dyDescent="0.25">
      <c r="A400" s="31" t="s">
        <v>30</v>
      </c>
      <c r="B400" s="13" t="s">
        <v>185</v>
      </c>
      <c r="C400" s="6" t="s">
        <v>17</v>
      </c>
      <c r="D400" s="6" t="s">
        <v>11</v>
      </c>
      <c r="E400" s="6" t="s">
        <v>33</v>
      </c>
      <c r="F400" s="13">
        <v>60</v>
      </c>
      <c r="G400" s="32" t="s">
        <v>593</v>
      </c>
    </row>
    <row r="401" spans="1:7" x14ac:dyDescent="0.25">
      <c r="A401" s="31" t="s">
        <v>30</v>
      </c>
      <c r="B401" s="13" t="s">
        <v>186</v>
      </c>
      <c r="C401" s="6" t="s">
        <v>17</v>
      </c>
      <c r="D401" s="6" t="s">
        <v>33</v>
      </c>
      <c r="E401" s="6" t="s">
        <v>33</v>
      </c>
      <c r="F401" s="13">
        <v>60</v>
      </c>
      <c r="G401" s="32" t="s">
        <v>594</v>
      </c>
    </row>
    <row r="402" spans="1:7" x14ac:dyDescent="0.25">
      <c r="A402" s="31" t="s">
        <v>30</v>
      </c>
      <c r="B402" s="13" t="s">
        <v>187</v>
      </c>
      <c r="C402" s="6" t="s">
        <v>16</v>
      </c>
      <c r="D402" s="6" t="s">
        <v>8</v>
      </c>
      <c r="E402" s="6" t="s">
        <v>33</v>
      </c>
      <c r="F402" s="13">
        <v>200</v>
      </c>
      <c r="G402" s="32" t="s">
        <v>595</v>
      </c>
    </row>
    <row r="403" spans="1:7" x14ac:dyDescent="0.25">
      <c r="A403" s="31" t="s">
        <v>30</v>
      </c>
      <c r="B403" s="13" t="s">
        <v>188</v>
      </c>
      <c r="C403" s="6" t="s">
        <v>16</v>
      </c>
      <c r="D403" s="6" t="s">
        <v>10</v>
      </c>
      <c r="E403" s="6" t="s">
        <v>33</v>
      </c>
      <c r="F403" s="13">
        <v>200</v>
      </c>
      <c r="G403" s="32" t="s">
        <v>596</v>
      </c>
    </row>
    <row r="404" spans="1:7" x14ac:dyDescent="0.25">
      <c r="A404" s="31" t="s">
        <v>30</v>
      </c>
      <c r="B404" s="13" t="s">
        <v>189</v>
      </c>
      <c r="C404" s="6" t="s">
        <v>16</v>
      </c>
      <c r="D404" s="6" t="s">
        <v>11</v>
      </c>
      <c r="E404" s="6" t="s">
        <v>33</v>
      </c>
      <c r="F404" s="13">
        <v>200</v>
      </c>
      <c r="G404" s="32" t="s">
        <v>597</v>
      </c>
    </row>
    <row r="405" spans="1:7" x14ac:dyDescent="0.25">
      <c r="A405" s="31" t="s">
        <v>30</v>
      </c>
      <c r="B405" s="13" t="s">
        <v>190</v>
      </c>
      <c r="C405" s="6" t="s">
        <v>16</v>
      </c>
      <c r="D405" s="6" t="s">
        <v>33</v>
      </c>
      <c r="E405" s="6" t="s">
        <v>33</v>
      </c>
      <c r="F405" s="13">
        <v>200</v>
      </c>
      <c r="G405" s="32" t="s">
        <v>598</v>
      </c>
    </row>
    <row r="406" spans="1:7" x14ac:dyDescent="0.25">
      <c r="A406" s="31" t="s">
        <v>30</v>
      </c>
      <c r="B406" s="13" t="s">
        <v>191</v>
      </c>
      <c r="C406" s="6" t="s">
        <v>17</v>
      </c>
      <c r="D406" s="6" t="s">
        <v>8</v>
      </c>
      <c r="E406" s="6" t="s">
        <v>33</v>
      </c>
      <c r="F406" s="13">
        <v>200</v>
      </c>
      <c r="G406" s="32" t="s">
        <v>599</v>
      </c>
    </row>
    <row r="407" spans="1:7" x14ac:dyDescent="0.25">
      <c r="A407" s="31" t="s">
        <v>30</v>
      </c>
      <c r="B407" s="13" t="s">
        <v>192</v>
      </c>
      <c r="C407" s="6" t="s">
        <v>17</v>
      </c>
      <c r="D407" s="6" t="s">
        <v>10</v>
      </c>
      <c r="E407" s="6" t="s">
        <v>33</v>
      </c>
      <c r="F407" s="13">
        <v>200</v>
      </c>
      <c r="G407" s="32" t="s">
        <v>600</v>
      </c>
    </row>
    <row r="408" spans="1:7" x14ac:dyDescent="0.25">
      <c r="A408" s="31" t="s">
        <v>30</v>
      </c>
      <c r="B408" s="13" t="s">
        <v>193</v>
      </c>
      <c r="C408" s="6" t="s">
        <v>17</v>
      </c>
      <c r="D408" s="6" t="s">
        <v>11</v>
      </c>
      <c r="E408" s="6" t="s">
        <v>33</v>
      </c>
      <c r="F408" s="13">
        <v>200</v>
      </c>
      <c r="G408" s="32" t="s">
        <v>601</v>
      </c>
    </row>
    <row r="409" spans="1:7" x14ac:dyDescent="0.25">
      <c r="A409" s="31" t="s">
        <v>30</v>
      </c>
      <c r="B409" s="13" t="s">
        <v>194</v>
      </c>
      <c r="C409" s="6" t="s">
        <v>17</v>
      </c>
      <c r="D409" s="6" t="s">
        <v>33</v>
      </c>
      <c r="E409" s="6" t="s">
        <v>33</v>
      </c>
      <c r="F409" s="13">
        <v>200</v>
      </c>
      <c r="G409" s="32" t="s">
        <v>602</v>
      </c>
    </row>
    <row r="410" spans="1:7" x14ac:dyDescent="0.25">
      <c r="A410" s="31" t="s">
        <v>30</v>
      </c>
      <c r="B410" s="13" t="s">
        <v>195</v>
      </c>
      <c r="C410" s="6" t="s">
        <v>16</v>
      </c>
      <c r="D410" s="6" t="s">
        <v>8</v>
      </c>
      <c r="E410" s="6" t="s">
        <v>33</v>
      </c>
      <c r="F410" s="14">
        <v>0</v>
      </c>
      <c r="G410" s="32" t="s">
        <v>603</v>
      </c>
    </row>
    <row r="411" spans="1:7" x14ac:dyDescent="0.25">
      <c r="A411" s="31" t="s">
        <v>30</v>
      </c>
      <c r="B411" s="13" t="s">
        <v>196</v>
      </c>
      <c r="C411" s="6" t="s">
        <v>16</v>
      </c>
      <c r="D411" s="6" t="s">
        <v>10</v>
      </c>
      <c r="E411" s="6" t="s">
        <v>33</v>
      </c>
      <c r="F411" s="14">
        <v>0</v>
      </c>
      <c r="G411" s="32" t="s">
        <v>604</v>
      </c>
    </row>
    <row r="412" spans="1:7" x14ac:dyDescent="0.25">
      <c r="A412" s="31" t="s">
        <v>30</v>
      </c>
      <c r="B412" s="13" t="s">
        <v>197</v>
      </c>
      <c r="C412" s="6" t="s">
        <v>16</v>
      </c>
      <c r="D412" s="6" t="s">
        <v>11</v>
      </c>
      <c r="E412" s="6" t="s">
        <v>33</v>
      </c>
      <c r="F412" s="14">
        <v>0</v>
      </c>
      <c r="G412" s="32" t="s">
        <v>605</v>
      </c>
    </row>
    <row r="413" spans="1:7" x14ac:dyDescent="0.25">
      <c r="A413" s="31" t="s">
        <v>30</v>
      </c>
      <c r="B413" s="13" t="s">
        <v>198</v>
      </c>
      <c r="C413" s="6" t="s">
        <v>16</v>
      </c>
      <c r="D413" s="6" t="s">
        <v>33</v>
      </c>
      <c r="E413" s="6" t="s">
        <v>33</v>
      </c>
      <c r="F413" s="14">
        <v>0</v>
      </c>
      <c r="G413" s="32" t="s">
        <v>606</v>
      </c>
    </row>
    <row r="414" spans="1:7" x14ac:dyDescent="0.25">
      <c r="A414" s="31" t="s">
        <v>30</v>
      </c>
      <c r="B414" s="13" t="s">
        <v>199</v>
      </c>
      <c r="C414" s="6" t="s">
        <v>17</v>
      </c>
      <c r="D414" s="6" t="s">
        <v>8</v>
      </c>
      <c r="E414" s="6" t="s">
        <v>33</v>
      </c>
      <c r="F414" s="14">
        <v>0</v>
      </c>
      <c r="G414" s="32" t="s">
        <v>607</v>
      </c>
    </row>
    <row r="415" spans="1:7" x14ac:dyDescent="0.25">
      <c r="A415" s="31" t="s">
        <v>30</v>
      </c>
      <c r="B415" s="13" t="s">
        <v>200</v>
      </c>
      <c r="C415" s="6" t="s">
        <v>17</v>
      </c>
      <c r="D415" s="6" t="s">
        <v>10</v>
      </c>
      <c r="E415" s="6" t="s">
        <v>33</v>
      </c>
      <c r="F415" s="14">
        <v>0</v>
      </c>
      <c r="G415" s="32" t="s">
        <v>608</v>
      </c>
    </row>
    <row r="416" spans="1:7" x14ac:dyDescent="0.25">
      <c r="A416" s="31" t="s">
        <v>30</v>
      </c>
      <c r="B416" s="13" t="s">
        <v>201</v>
      </c>
      <c r="C416" s="6" t="s">
        <v>17</v>
      </c>
      <c r="D416" s="6" t="s">
        <v>11</v>
      </c>
      <c r="E416" s="6" t="s">
        <v>33</v>
      </c>
      <c r="F416" s="14">
        <v>0</v>
      </c>
      <c r="G416" s="32" t="s">
        <v>609</v>
      </c>
    </row>
    <row r="417" spans="1:7" x14ac:dyDescent="0.25">
      <c r="A417" s="31" t="s">
        <v>30</v>
      </c>
      <c r="B417" s="13" t="s">
        <v>202</v>
      </c>
      <c r="C417" s="6" t="s">
        <v>17</v>
      </c>
      <c r="D417" s="6" t="s">
        <v>33</v>
      </c>
      <c r="E417" s="6" t="s">
        <v>33</v>
      </c>
      <c r="F417" s="14">
        <v>0</v>
      </c>
      <c r="G417" s="32" t="s">
        <v>610</v>
      </c>
    </row>
    <row r="418" spans="1:7" x14ac:dyDescent="0.25">
      <c r="A418" s="31" t="s">
        <v>31</v>
      </c>
      <c r="B418" s="13" t="s">
        <v>171</v>
      </c>
      <c r="C418" s="6" t="s">
        <v>16</v>
      </c>
      <c r="D418" s="6" t="s">
        <v>8</v>
      </c>
      <c r="E418" s="6" t="s">
        <v>33</v>
      </c>
      <c r="F418" s="13">
        <v>40</v>
      </c>
      <c r="G418" s="32" t="s">
        <v>642</v>
      </c>
    </row>
    <row r="419" spans="1:7" x14ac:dyDescent="0.25">
      <c r="A419" s="31" t="s">
        <v>31</v>
      </c>
      <c r="B419" s="13" t="s">
        <v>172</v>
      </c>
      <c r="C419" s="6" t="s">
        <v>16</v>
      </c>
      <c r="D419" s="6" t="s">
        <v>10</v>
      </c>
      <c r="E419" s="6" t="s">
        <v>33</v>
      </c>
      <c r="F419" s="13">
        <v>40</v>
      </c>
      <c r="G419" s="32" t="s">
        <v>643</v>
      </c>
    </row>
    <row r="420" spans="1:7" x14ac:dyDescent="0.25">
      <c r="A420" s="31" t="s">
        <v>31</v>
      </c>
      <c r="B420" s="13" t="s">
        <v>173</v>
      </c>
      <c r="C420" s="6" t="s">
        <v>16</v>
      </c>
      <c r="D420" s="6" t="s">
        <v>11</v>
      </c>
      <c r="E420" s="6" t="s">
        <v>33</v>
      </c>
      <c r="F420" s="13">
        <v>40</v>
      </c>
      <c r="G420" s="32" t="s">
        <v>644</v>
      </c>
    </row>
    <row r="421" spans="1:7" x14ac:dyDescent="0.25">
      <c r="A421" s="31" t="s">
        <v>31</v>
      </c>
      <c r="B421" s="13" t="s">
        <v>174</v>
      </c>
      <c r="C421" s="6" t="s">
        <v>16</v>
      </c>
      <c r="D421" s="6" t="s">
        <v>33</v>
      </c>
      <c r="E421" s="6" t="s">
        <v>33</v>
      </c>
      <c r="F421" s="13">
        <v>40</v>
      </c>
      <c r="G421" s="32" t="s">
        <v>645</v>
      </c>
    </row>
    <row r="422" spans="1:7" x14ac:dyDescent="0.25">
      <c r="A422" s="31" t="s">
        <v>31</v>
      </c>
      <c r="B422" s="13" t="s">
        <v>175</v>
      </c>
      <c r="C422" s="6" t="s">
        <v>17</v>
      </c>
      <c r="D422" s="6" t="s">
        <v>8</v>
      </c>
      <c r="E422" s="6" t="s">
        <v>33</v>
      </c>
      <c r="F422" s="13">
        <v>40</v>
      </c>
      <c r="G422" s="32" t="s">
        <v>646</v>
      </c>
    </row>
    <row r="423" spans="1:7" x14ac:dyDescent="0.25">
      <c r="A423" s="31" t="s">
        <v>31</v>
      </c>
      <c r="B423" s="13" t="s">
        <v>176</v>
      </c>
      <c r="C423" s="6" t="s">
        <v>17</v>
      </c>
      <c r="D423" s="6" t="s">
        <v>10</v>
      </c>
      <c r="E423" s="6" t="s">
        <v>33</v>
      </c>
      <c r="F423" s="13">
        <v>40</v>
      </c>
      <c r="G423" s="32" t="s">
        <v>615</v>
      </c>
    </row>
    <row r="424" spans="1:7" x14ac:dyDescent="0.25">
      <c r="A424" s="31" t="s">
        <v>31</v>
      </c>
      <c r="B424" s="13" t="s">
        <v>177</v>
      </c>
      <c r="C424" s="6" t="s">
        <v>17</v>
      </c>
      <c r="D424" s="6" t="s">
        <v>11</v>
      </c>
      <c r="E424" s="6" t="s">
        <v>33</v>
      </c>
      <c r="F424" s="13">
        <v>40</v>
      </c>
      <c r="G424" s="32" t="s">
        <v>616</v>
      </c>
    </row>
    <row r="425" spans="1:7" x14ac:dyDescent="0.25">
      <c r="A425" s="31" t="s">
        <v>31</v>
      </c>
      <c r="B425" s="13" t="s">
        <v>178</v>
      </c>
      <c r="C425" s="6" t="s">
        <v>17</v>
      </c>
      <c r="D425" s="6" t="s">
        <v>33</v>
      </c>
      <c r="E425" s="6" t="s">
        <v>33</v>
      </c>
      <c r="F425" s="13">
        <v>40</v>
      </c>
      <c r="G425" s="32" t="s">
        <v>617</v>
      </c>
    </row>
    <row r="426" spans="1:7" x14ac:dyDescent="0.25">
      <c r="A426" s="31" t="s">
        <v>31</v>
      </c>
      <c r="B426" s="13" t="s">
        <v>179</v>
      </c>
      <c r="C426" s="6" t="s">
        <v>16</v>
      </c>
      <c r="D426" s="6" t="s">
        <v>8</v>
      </c>
      <c r="E426" s="6" t="s">
        <v>33</v>
      </c>
      <c r="F426" s="13">
        <v>60</v>
      </c>
      <c r="G426" s="32" t="s">
        <v>618</v>
      </c>
    </row>
    <row r="427" spans="1:7" x14ac:dyDescent="0.25">
      <c r="A427" s="31" t="s">
        <v>31</v>
      </c>
      <c r="B427" s="13" t="s">
        <v>180</v>
      </c>
      <c r="C427" s="6" t="s">
        <v>16</v>
      </c>
      <c r="D427" s="6" t="s">
        <v>10</v>
      </c>
      <c r="E427" s="6" t="s">
        <v>33</v>
      </c>
      <c r="F427" s="13">
        <v>60</v>
      </c>
      <c r="G427" s="32" t="s">
        <v>619</v>
      </c>
    </row>
    <row r="428" spans="1:7" x14ac:dyDescent="0.25">
      <c r="A428" s="31" t="s">
        <v>31</v>
      </c>
      <c r="B428" s="13" t="s">
        <v>181</v>
      </c>
      <c r="C428" s="6" t="s">
        <v>16</v>
      </c>
      <c r="D428" s="6" t="s">
        <v>11</v>
      </c>
      <c r="E428" s="6" t="s">
        <v>33</v>
      </c>
      <c r="F428" s="13">
        <v>60</v>
      </c>
      <c r="G428" s="32" t="s">
        <v>620</v>
      </c>
    </row>
    <row r="429" spans="1:7" x14ac:dyDescent="0.25">
      <c r="A429" s="31" t="s">
        <v>31</v>
      </c>
      <c r="B429" s="13" t="s">
        <v>182</v>
      </c>
      <c r="C429" s="6" t="s">
        <v>16</v>
      </c>
      <c r="D429" s="6" t="s">
        <v>33</v>
      </c>
      <c r="E429" s="6" t="s">
        <v>33</v>
      </c>
      <c r="F429" s="13">
        <v>60</v>
      </c>
      <c r="G429" s="32" t="s">
        <v>621</v>
      </c>
    </row>
    <row r="430" spans="1:7" x14ac:dyDescent="0.25">
      <c r="A430" s="31" t="s">
        <v>31</v>
      </c>
      <c r="B430" s="13" t="s">
        <v>183</v>
      </c>
      <c r="C430" s="6" t="s">
        <v>17</v>
      </c>
      <c r="D430" s="6" t="s">
        <v>8</v>
      </c>
      <c r="E430" s="6" t="s">
        <v>33</v>
      </c>
      <c r="F430" s="13">
        <v>60</v>
      </c>
      <c r="G430" s="32" t="s">
        <v>622</v>
      </c>
    </row>
    <row r="431" spans="1:7" x14ac:dyDescent="0.25">
      <c r="A431" s="31" t="s">
        <v>31</v>
      </c>
      <c r="B431" s="13" t="s">
        <v>184</v>
      </c>
      <c r="C431" s="6" t="s">
        <v>17</v>
      </c>
      <c r="D431" s="6" t="s">
        <v>10</v>
      </c>
      <c r="E431" s="6" t="s">
        <v>33</v>
      </c>
      <c r="F431" s="13">
        <v>60</v>
      </c>
      <c r="G431" s="32" t="s">
        <v>623</v>
      </c>
    </row>
    <row r="432" spans="1:7" x14ac:dyDescent="0.25">
      <c r="A432" s="31" t="s">
        <v>31</v>
      </c>
      <c r="B432" s="13" t="s">
        <v>185</v>
      </c>
      <c r="C432" s="6" t="s">
        <v>17</v>
      </c>
      <c r="D432" s="6" t="s">
        <v>11</v>
      </c>
      <c r="E432" s="6" t="s">
        <v>33</v>
      </c>
      <c r="F432" s="13">
        <v>60</v>
      </c>
      <c r="G432" s="32" t="s">
        <v>624</v>
      </c>
    </row>
    <row r="433" spans="1:7" x14ac:dyDescent="0.25">
      <c r="A433" s="31" t="s">
        <v>31</v>
      </c>
      <c r="B433" s="13" t="s">
        <v>186</v>
      </c>
      <c r="C433" s="6" t="s">
        <v>17</v>
      </c>
      <c r="D433" s="6" t="s">
        <v>33</v>
      </c>
      <c r="E433" s="6" t="s">
        <v>33</v>
      </c>
      <c r="F433" s="13">
        <v>60</v>
      </c>
      <c r="G433" s="32" t="s">
        <v>625</v>
      </c>
    </row>
    <row r="434" spans="1:7" x14ac:dyDescent="0.25">
      <c r="A434" s="31" t="s">
        <v>31</v>
      </c>
      <c r="B434" s="13" t="s">
        <v>187</v>
      </c>
      <c r="C434" s="6" t="s">
        <v>16</v>
      </c>
      <c r="D434" s="6" t="s">
        <v>8</v>
      </c>
      <c r="E434" s="6" t="s">
        <v>33</v>
      </c>
      <c r="F434" s="13">
        <v>200</v>
      </c>
      <c r="G434" s="32" t="s">
        <v>626</v>
      </c>
    </row>
    <row r="435" spans="1:7" x14ac:dyDescent="0.25">
      <c r="A435" s="31" t="s">
        <v>31</v>
      </c>
      <c r="B435" s="13" t="s">
        <v>188</v>
      </c>
      <c r="C435" s="6" t="s">
        <v>16</v>
      </c>
      <c r="D435" s="6" t="s">
        <v>10</v>
      </c>
      <c r="E435" s="6" t="s">
        <v>33</v>
      </c>
      <c r="F435" s="13">
        <v>200</v>
      </c>
      <c r="G435" s="32" t="s">
        <v>627</v>
      </c>
    </row>
    <row r="436" spans="1:7" x14ac:dyDescent="0.25">
      <c r="A436" s="31" t="s">
        <v>31</v>
      </c>
      <c r="B436" s="13" t="s">
        <v>189</v>
      </c>
      <c r="C436" s="6" t="s">
        <v>16</v>
      </c>
      <c r="D436" s="6" t="s">
        <v>11</v>
      </c>
      <c r="E436" s="6" t="s">
        <v>33</v>
      </c>
      <c r="F436" s="13">
        <v>200</v>
      </c>
      <c r="G436" s="32" t="s">
        <v>628</v>
      </c>
    </row>
    <row r="437" spans="1:7" x14ac:dyDescent="0.25">
      <c r="A437" s="31" t="s">
        <v>31</v>
      </c>
      <c r="B437" s="13" t="s">
        <v>190</v>
      </c>
      <c r="C437" s="6" t="s">
        <v>16</v>
      </c>
      <c r="D437" s="6" t="s">
        <v>33</v>
      </c>
      <c r="E437" s="6" t="s">
        <v>33</v>
      </c>
      <c r="F437" s="13">
        <v>200</v>
      </c>
      <c r="G437" s="32" t="s">
        <v>629</v>
      </c>
    </row>
    <row r="438" spans="1:7" x14ac:dyDescent="0.25">
      <c r="A438" s="31" t="s">
        <v>31</v>
      </c>
      <c r="B438" s="13" t="s">
        <v>191</v>
      </c>
      <c r="C438" s="6" t="s">
        <v>17</v>
      </c>
      <c r="D438" s="6" t="s">
        <v>8</v>
      </c>
      <c r="E438" s="6" t="s">
        <v>33</v>
      </c>
      <c r="F438" s="13">
        <v>200</v>
      </c>
      <c r="G438" s="32" t="s">
        <v>630</v>
      </c>
    </row>
    <row r="439" spans="1:7" x14ac:dyDescent="0.25">
      <c r="A439" s="31" t="s">
        <v>31</v>
      </c>
      <c r="B439" s="13" t="s">
        <v>192</v>
      </c>
      <c r="C439" s="6" t="s">
        <v>17</v>
      </c>
      <c r="D439" s="6" t="s">
        <v>10</v>
      </c>
      <c r="E439" s="6" t="s">
        <v>33</v>
      </c>
      <c r="F439" s="13">
        <v>200</v>
      </c>
      <c r="G439" s="32" t="s">
        <v>631</v>
      </c>
    </row>
    <row r="440" spans="1:7" x14ac:dyDescent="0.25">
      <c r="A440" s="31" t="s">
        <v>31</v>
      </c>
      <c r="B440" s="13" t="s">
        <v>193</v>
      </c>
      <c r="C440" s="6" t="s">
        <v>17</v>
      </c>
      <c r="D440" s="6" t="s">
        <v>11</v>
      </c>
      <c r="E440" s="6" t="s">
        <v>33</v>
      </c>
      <c r="F440" s="13">
        <v>200</v>
      </c>
      <c r="G440" s="32" t="s">
        <v>632</v>
      </c>
    </row>
    <row r="441" spans="1:7" x14ac:dyDescent="0.25">
      <c r="A441" s="31" t="s">
        <v>31</v>
      </c>
      <c r="B441" s="13" t="s">
        <v>194</v>
      </c>
      <c r="C441" s="6" t="s">
        <v>17</v>
      </c>
      <c r="D441" s="6" t="s">
        <v>33</v>
      </c>
      <c r="E441" s="6" t="s">
        <v>33</v>
      </c>
      <c r="F441" s="13">
        <v>200</v>
      </c>
      <c r="G441" s="32" t="s">
        <v>633</v>
      </c>
    </row>
    <row r="442" spans="1:7" x14ac:dyDescent="0.25">
      <c r="A442" s="31" t="s">
        <v>31</v>
      </c>
      <c r="B442" s="13" t="s">
        <v>195</v>
      </c>
      <c r="C442" s="6" t="s">
        <v>16</v>
      </c>
      <c r="D442" s="6" t="s">
        <v>8</v>
      </c>
      <c r="E442" s="6" t="s">
        <v>33</v>
      </c>
      <c r="F442" s="14">
        <v>0</v>
      </c>
      <c r="G442" s="32" t="s">
        <v>634</v>
      </c>
    </row>
    <row r="443" spans="1:7" x14ac:dyDescent="0.25">
      <c r="A443" s="31" t="s">
        <v>31</v>
      </c>
      <c r="B443" s="13" t="s">
        <v>196</v>
      </c>
      <c r="C443" s="6" t="s">
        <v>16</v>
      </c>
      <c r="D443" s="6" t="s">
        <v>10</v>
      </c>
      <c r="E443" s="6" t="s">
        <v>33</v>
      </c>
      <c r="F443" s="14">
        <v>0</v>
      </c>
      <c r="G443" s="32" t="s">
        <v>635</v>
      </c>
    </row>
    <row r="444" spans="1:7" x14ac:dyDescent="0.25">
      <c r="A444" s="31" t="s">
        <v>31</v>
      </c>
      <c r="B444" s="13" t="s">
        <v>197</v>
      </c>
      <c r="C444" s="6" t="s">
        <v>16</v>
      </c>
      <c r="D444" s="6" t="s">
        <v>11</v>
      </c>
      <c r="E444" s="6" t="s">
        <v>33</v>
      </c>
      <c r="F444" s="14">
        <v>0</v>
      </c>
      <c r="G444" s="32" t="s">
        <v>636</v>
      </c>
    </row>
    <row r="445" spans="1:7" x14ac:dyDescent="0.25">
      <c r="A445" s="31" t="s">
        <v>31</v>
      </c>
      <c r="B445" s="13" t="s">
        <v>198</v>
      </c>
      <c r="C445" s="6" t="s">
        <v>16</v>
      </c>
      <c r="D445" s="6" t="s">
        <v>33</v>
      </c>
      <c r="E445" s="6" t="s">
        <v>33</v>
      </c>
      <c r="F445" s="14">
        <v>0</v>
      </c>
      <c r="G445" s="32" t="s">
        <v>637</v>
      </c>
    </row>
    <row r="446" spans="1:7" x14ac:dyDescent="0.25">
      <c r="A446" s="31" t="s">
        <v>31</v>
      </c>
      <c r="B446" s="13" t="s">
        <v>199</v>
      </c>
      <c r="C446" s="6" t="s">
        <v>17</v>
      </c>
      <c r="D446" s="6" t="s">
        <v>8</v>
      </c>
      <c r="E446" s="6" t="s">
        <v>33</v>
      </c>
      <c r="F446" s="14">
        <v>0</v>
      </c>
      <c r="G446" s="32" t="s">
        <v>638</v>
      </c>
    </row>
    <row r="447" spans="1:7" x14ac:dyDescent="0.25">
      <c r="A447" s="31" t="s">
        <v>31</v>
      </c>
      <c r="B447" s="13" t="s">
        <v>200</v>
      </c>
      <c r="C447" s="6" t="s">
        <v>17</v>
      </c>
      <c r="D447" s="6" t="s">
        <v>10</v>
      </c>
      <c r="E447" s="6" t="s">
        <v>33</v>
      </c>
      <c r="F447" s="14">
        <v>0</v>
      </c>
      <c r="G447" s="32" t="s">
        <v>639</v>
      </c>
    </row>
    <row r="448" spans="1:7" x14ac:dyDescent="0.25">
      <c r="A448" s="31" t="s">
        <v>31</v>
      </c>
      <c r="B448" s="13" t="s">
        <v>201</v>
      </c>
      <c r="C448" s="6" t="s">
        <v>17</v>
      </c>
      <c r="D448" s="6" t="s">
        <v>11</v>
      </c>
      <c r="E448" s="6" t="s">
        <v>33</v>
      </c>
      <c r="F448" s="14">
        <v>0</v>
      </c>
      <c r="G448" s="32" t="s">
        <v>640</v>
      </c>
    </row>
    <row r="449" spans="1:7" x14ac:dyDescent="0.25">
      <c r="A449" s="31" t="s">
        <v>31</v>
      </c>
      <c r="B449" s="13" t="s">
        <v>202</v>
      </c>
      <c r="C449" s="6" t="s">
        <v>17</v>
      </c>
      <c r="D449" s="6" t="s">
        <v>33</v>
      </c>
      <c r="E449" s="6" t="s">
        <v>33</v>
      </c>
      <c r="F449" s="14">
        <v>0</v>
      </c>
      <c r="G449" s="32" t="s">
        <v>641</v>
      </c>
    </row>
    <row r="450" spans="1:7" x14ac:dyDescent="0.25">
      <c r="A450" s="31" t="s">
        <v>32</v>
      </c>
      <c r="B450" s="13" t="s">
        <v>171</v>
      </c>
      <c r="C450" s="6" t="s">
        <v>16</v>
      </c>
      <c r="D450" s="6" t="s">
        <v>8</v>
      </c>
      <c r="E450" s="6" t="s">
        <v>33</v>
      </c>
      <c r="F450" s="13">
        <v>40</v>
      </c>
      <c r="G450" s="32" t="s">
        <v>683</v>
      </c>
    </row>
    <row r="451" spans="1:7" x14ac:dyDescent="0.25">
      <c r="A451" s="31" t="s">
        <v>32</v>
      </c>
      <c r="B451" s="13" t="s">
        <v>172</v>
      </c>
      <c r="C451" s="6" t="s">
        <v>16</v>
      </c>
      <c r="D451" s="6" t="s">
        <v>10</v>
      </c>
      <c r="E451" s="6" t="s">
        <v>33</v>
      </c>
      <c r="F451" s="13">
        <v>40</v>
      </c>
      <c r="G451" s="32" t="s">
        <v>684</v>
      </c>
    </row>
    <row r="452" spans="1:7" x14ac:dyDescent="0.25">
      <c r="A452" s="31" t="s">
        <v>32</v>
      </c>
      <c r="B452" s="13" t="s">
        <v>173</v>
      </c>
      <c r="C452" s="6" t="s">
        <v>16</v>
      </c>
      <c r="D452" s="6" t="s">
        <v>11</v>
      </c>
      <c r="E452" s="6" t="s">
        <v>33</v>
      </c>
      <c r="F452" s="13">
        <v>40</v>
      </c>
      <c r="G452" s="32" t="s">
        <v>685</v>
      </c>
    </row>
    <row r="453" spans="1:7" x14ac:dyDescent="0.25">
      <c r="A453" s="31" t="s">
        <v>32</v>
      </c>
      <c r="B453" s="13" t="s">
        <v>174</v>
      </c>
      <c r="C453" s="6" t="s">
        <v>16</v>
      </c>
      <c r="D453" s="6" t="s">
        <v>33</v>
      </c>
      <c r="E453" s="6" t="s">
        <v>33</v>
      </c>
      <c r="F453" s="13">
        <v>40</v>
      </c>
      <c r="G453" s="32" t="s">
        <v>686</v>
      </c>
    </row>
    <row r="454" spans="1:7" x14ac:dyDescent="0.25">
      <c r="A454" s="31" t="s">
        <v>32</v>
      </c>
      <c r="B454" s="13" t="s">
        <v>175</v>
      </c>
      <c r="C454" s="6" t="s">
        <v>17</v>
      </c>
      <c r="D454" s="6" t="s">
        <v>8</v>
      </c>
      <c r="E454" s="6" t="s">
        <v>33</v>
      </c>
      <c r="F454" s="13">
        <v>40</v>
      </c>
      <c r="G454" s="32" t="s">
        <v>687</v>
      </c>
    </row>
    <row r="455" spans="1:7" x14ac:dyDescent="0.25">
      <c r="A455" s="31" t="s">
        <v>32</v>
      </c>
      <c r="B455" s="13" t="s">
        <v>176</v>
      </c>
      <c r="C455" s="6" t="s">
        <v>17</v>
      </c>
      <c r="D455" s="6" t="s">
        <v>10</v>
      </c>
      <c r="E455" s="6" t="s">
        <v>33</v>
      </c>
      <c r="F455" s="13">
        <v>40</v>
      </c>
      <c r="G455" s="32" t="s">
        <v>688</v>
      </c>
    </row>
    <row r="456" spans="1:7" x14ac:dyDescent="0.25">
      <c r="A456" s="31" t="s">
        <v>32</v>
      </c>
      <c r="B456" s="13" t="s">
        <v>177</v>
      </c>
      <c r="C456" s="6" t="s">
        <v>17</v>
      </c>
      <c r="D456" s="6" t="s">
        <v>11</v>
      </c>
      <c r="E456" s="6" t="s">
        <v>33</v>
      </c>
      <c r="F456" s="13">
        <v>40</v>
      </c>
      <c r="G456" s="32" t="s">
        <v>647</v>
      </c>
    </row>
    <row r="457" spans="1:7" x14ac:dyDescent="0.25">
      <c r="A457" s="31" t="s">
        <v>32</v>
      </c>
      <c r="B457" s="13" t="s">
        <v>178</v>
      </c>
      <c r="C457" s="6" t="s">
        <v>17</v>
      </c>
      <c r="D457" s="6" t="s">
        <v>33</v>
      </c>
      <c r="E457" s="6" t="s">
        <v>33</v>
      </c>
      <c r="F457" s="13">
        <v>40</v>
      </c>
      <c r="G457" s="32" t="s">
        <v>648</v>
      </c>
    </row>
    <row r="458" spans="1:7" x14ac:dyDescent="0.25">
      <c r="A458" s="31" t="s">
        <v>32</v>
      </c>
      <c r="B458" s="13" t="s">
        <v>179</v>
      </c>
      <c r="C458" s="6" t="s">
        <v>16</v>
      </c>
      <c r="D458" s="6" t="s">
        <v>8</v>
      </c>
      <c r="E458" s="6" t="s">
        <v>33</v>
      </c>
      <c r="F458" s="13">
        <v>60</v>
      </c>
      <c r="G458" s="32" t="s">
        <v>649</v>
      </c>
    </row>
    <row r="459" spans="1:7" x14ac:dyDescent="0.25">
      <c r="A459" s="31" t="s">
        <v>32</v>
      </c>
      <c r="B459" s="13" t="s">
        <v>180</v>
      </c>
      <c r="C459" s="6" t="s">
        <v>16</v>
      </c>
      <c r="D459" s="6" t="s">
        <v>10</v>
      </c>
      <c r="E459" s="6" t="s">
        <v>33</v>
      </c>
      <c r="F459" s="13">
        <v>60</v>
      </c>
      <c r="G459" s="32" t="s">
        <v>650</v>
      </c>
    </row>
    <row r="460" spans="1:7" x14ac:dyDescent="0.25">
      <c r="A460" s="31" t="s">
        <v>32</v>
      </c>
      <c r="B460" s="13" t="s">
        <v>181</v>
      </c>
      <c r="C460" s="6" t="s">
        <v>16</v>
      </c>
      <c r="D460" s="6" t="s">
        <v>11</v>
      </c>
      <c r="E460" s="6" t="s">
        <v>33</v>
      </c>
      <c r="F460" s="13">
        <v>60</v>
      </c>
      <c r="G460" s="32" t="s">
        <v>651</v>
      </c>
    </row>
    <row r="461" spans="1:7" x14ac:dyDescent="0.25">
      <c r="A461" s="31" t="s">
        <v>32</v>
      </c>
      <c r="B461" s="13" t="s">
        <v>182</v>
      </c>
      <c r="C461" s="6" t="s">
        <v>16</v>
      </c>
      <c r="D461" s="6" t="s">
        <v>33</v>
      </c>
      <c r="E461" s="6" t="s">
        <v>33</v>
      </c>
      <c r="F461" s="13">
        <v>60</v>
      </c>
      <c r="G461" s="32" t="s">
        <v>652</v>
      </c>
    </row>
    <row r="462" spans="1:7" x14ac:dyDescent="0.25">
      <c r="A462" s="31" t="s">
        <v>32</v>
      </c>
      <c r="B462" s="13" t="s">
        <v>183</v>
      </c>
      <c r="C462" s="6" t="s">
        <v>17</v>
      </c>
      <c r="D462" s="6" t="s">
        <v>8</v>
      </c>
      <c r="E462" s="6" t="s">
        <v>33</v>
      </c>
      <c r="F462" s="13">
        <v>60</v>
      </c>
      <c r="G462" s="32" t="s">
        <v>653</v>
      </c>
    </row>
    <row r="463" spans="1:7" x14ac:dyDescent="0.25">
      <c r="A463" s="31" t="s">
        <v>32</v>
      </c>
      <c r="B463" s="13" t="s">
        <v>184</v>
      </c>
      <c r="C463" s="6" t="s">
        <v>17</v>
      </c>
      <c r="D463" s="6" t="s">
        <v>10</v>
      </c>
      <c r="E463" s="6" t="s">
        <v>33</v>
      </c>
      <c r="F463" s="13">
        <v>60</v>
      </c>
      <c r="G463" s="32" t="s">
        <v>654</v>
      </c>
    </row>
    <row r="464" spans="1:7" x14ac:dyDescent="0.25">
      <c r="A464" s="31" t="s">
        <v>32</v>
      </c>
      <c r="B464" s="13" t="s">
        <v>185</v>
      </c>
      <c r="C464" s="6" t="s">
        <v>17</v>
      </c>
      <c r="D464" s="6" t="s">
        <v>11</v>
      </c>
      <c r="E464" s="6" t="s">
        <v>33</v>
      </c>
      <c r="F464" s="13">
        <v>60</v>
      </c>
      <c r="G464" s="32" t="s">
        <v>655</v>
      </c>
    </row>
    <row r="465" spans="1:7" x14ac:dyDescent="0.25">
      <c r="A465" s="31" t="s">
        <v>32</v>
      </c>
      <c r="B465" s="13" t="s">
        <v>186</v>
      </c>
      <c r="C465" s="6" t="s">
        <v>17</v>
      </c>
      <c r="D465" s="6" t="s">
        <v>33</v>
      </c>
      <c r="E465" s="6" t="s">
        <v>33</v>
      </c>
      <c r="F465" s="13">
        <v>60</v>
      </c>
      <c r="G465" s="32" t="s">
        <v>656</v>
      </c>
    </row>
    <row r="466" spans="1:7" x14ac:dyDescent="0.25">
      <c r="A466" s="31" t="s">
        <v>32</v>
      </c>
      <c r="B466" s="13" t="s">
        <v>187</v>
      </c>
      <c r="C466" s="6" t="s">
        <v>16</v>
      </c>
      <c r="D466" s="6" t="s">
        <v>8</v>
      </c>
      <c r="E466" s="6" t="s">
        <v>33</v>
      </c>
      <c r="F466" s="13">
        <v>200</v>
      </c>
      <c r="G466" s="32" t="s">
        <v>657</v>
      </c>
    </row>
    <row r="467" spans="1:7" x14ac:dyDescent="0.25">
      <c r="A467" s="31" t="s">
        <v>32</v>
      </c>
      <c r="B467" s="13" t="s">
        <v>188</v>
      </c>
      <c r="C467" s="6" t="s">
        <v>16</v>
      </c>
      <c r="D467" s="6" t="s">
        <v>10</v>
      </c>
      <c r="E467" s="6" t="s">
        <v>33</v>
      </c>
      <c r="F467" s="13">
        <v>200</v>
      </c>
      <c r="G467" s="32" t="s">
        <v>658</v>
      </c>
    </row>
    <row r="468" spans="1:7" x14ac:dyDescent="0.25">
      <c r="A468" s="31" t="s">
        <v>32</v>
      </c>
      <c r="B468" s="13" t="s">
        <v>189</v>
      </c>
      <c r="C468" s="6" t="s">
        <v>16</v>
      </c>
      <c r="D468" s="6" t="s">
        <v>11</v>
      </c>
      <c r="E468" s="6" t="s">
        <v>33</v>
      </c>
      <c r="F468" s="13">
        <v>200</v>
      </c>
      <c r="G468" s="32" t="s">
        <v>659</v>
      </c>
    </row>
    <row r="469" spans="1:7" x14ac:dyDescent="0.25">
      <c r="A469" s="31" t="s">
        <v>32</v>
      </c>
      <c r="B469" s="13" t="s">
        <v>190</v>
      </c>
      <c r="C469" s="6" t="s">
        <v>16</v>
      </c>
      <c r="D469" s="6" t="s">
        <v>33</v>
      </c>
      <c r="E469" s="6" t="s">
        <v>33</v>
      </c>
      <c r="F469" s="13">
        <v>200</v>
      </c>
      <c r="G469" s="32" t="s">
        <v>660</v>
      </c>
    </row>
    <row r="470" spans="1:7" x14ac:dyDescent="0.25">
      <c r="A470" s="31" t="s">
        <v>32</v>
      </c>
      <c r="B470" s="13" t="s">
        <v>191</v>
      </c>
      <c r="C470" s="6" t="s">
        <v>17</v>
      </c>
      <c r="D470" s="6" t="s">
        <v>8</v>
      </c>
      <c r="E470" s="6" t="s">
        <v>33</v>
      </c>
      <c r="F470" s="13">
        <v>200</v>
      </c>
      <c r="G470" s="32" t="s">
        <v>661</v>
      </c>
    </row>
    <row r="471" spans="1:7" x14ac:dyDescent="0.25">
      <c r="A471" s="31" t="s">
        <v>32</v>
      </c>
      <c r="B471" s="13" t="s">
        <v>192</v>
      </c>
      <c r="C471" s="6" t="s">
        <v>17</v>
      </c>
      <c r="D471" s="6" t="s">
        <v>10</v>
      </c>
      <c r="E471" s="6" t="s">
        <v>33</v>
      </c>
      <c r="F471" s="13">
        <v>200</v>
      </c>
      <c r="G471" s="32" t="s">
        <v>662</v>
      </c>
    </row>
    <row r="472" spans="1:7" x14ac:dyDescent="0.25">
      <c r="A472" s="31" t="s">
        <v>32</v>
      </c>
      <c r="B472" s="13" t="s">
        <v>193</v>
      </c>
      <c r="C472" s="6" t="s">
        <v>17</v>
      </c>
      <c r="D472" s="6" t="s">
        <v>11</v>
      </c>
      <c r="E472" s="6" t="s">
        <v>33</v>
      </c>
      <c r="F472" s="13">
        <v>200</v>
      </c>
      <c r="G472" s="32" t="s">
        <v>663</v>
      </c>
    </row>
    <row r="473" spans="1:7" x14ac:dyDescent="0.25">
      <c r="A473" s="31" t="s">
        <v>32</v>
      </c>
      <c r="B473" s="13" t="s">
        <v>194</v>
      </c>
      <c r="C473" s="6" t="s">
        <v>17</v>
      </c>
      <c r="D473" s="6" t="s">
        <v>33</v>
      </c>
      <c r="E473" s="6" t="s">
        <v>33</v>
      </c>
      <c r="F473" s="13">
        <v>200</v>
      </c>
      <c r="G473" s="32" t="s">
        <v>664</v>
      </c>
    </row>
    <row r="474" spans="1:7" x14ac:dyDescent="0.25">
      <c r="A474" s="31" t="s">
        <v>32</v>
      </c>
      <c r="B474" s="13" t="s">
        <v>195</v>
      </c>
      <c r="C474" s="6" t="s">
        <v>16</v>
      </c>
      <c r="D474" s="6" t="s">
        <v>8</v>
      </c>
      <c r="E474" s="6" t="s">
        <v>33</v>
      </c>
      <c r="F474" s="14">
        <v>0</v>
      </c>
      <c r="G474" s="32" t="s">
        <v>665</v>
      </c>
    </row>
    <row r="475" spans="1:7" x14ac:dyDescent="0.25">
      <c r="A475" s="31" t="s">
        <v>32</v>
      </c>
      <c r="B475" s="13" t="s">
        <v>196</v>
      </c>
      <c r="C475" s="6" t="s">
        <v>16</v>
      </c>
      <c r="D475" s="6" t="s">
        <v>10</v>
      </c>
      <c r="E475" s="6" t="s">
        <v>33</v>
      </c>
      <c r="F475" s="14">
        <v>0</v>
      </c>
      <c r="G475" s="32" t="s">
        <v>666</v>
      </c>
    </row>
    <row r="476" spans="1:7" x14ac:dyDescent="0.25">
      <c r="A476" s="31" t="s">
        <v>32</v>
      </c>
      <c r="B476" s="13" t="s">
        <v>197</v>
      </c>
      <c r="C476" s="6" t="s">
        <v>16</v>
      </c>
      <c r="D476" s="6" t="s">
        <v>11</v>
      </c>
      <c r="E476" s="6" t="s">
        <v>33</v>
      </c>
      <c r="F476" s="14">
        <v>0</v>
      </c>
      <c r="G476" s="32" t="s">
        <v>667</v>
      </c>
    </row>
    <row r="477" spans="1:7" x14ac:dyDescent="0.25">
      <c r="A477" s="31" t="s">
        <v>32</v>
      </c>
      <c r="B477" s="13" t="s">
        <v>198</v>
      </c>
      <c r="C477" s="6" t="s">
        <v>16</v>
      </c>
      <c r="D477" s="6" t="s">
        <v>33</v>
      </c>
      <c r="E477" s="6" t="s">
        <v>33</v>
      </c>
      <c r="F477" s="14">
        <v>0</v>
      </c>
      <c r="G477" s="32" t="s">
        <v>668</v>
      </c>
    </row>
    <row r="478" spans="1:7" x14ac:dyDescent="0.25">
      <c r="A478" s="31" t="s">
        <v>32</v>
      </c>
      <c r="B478" s="13" t="s">
        <v>199</v>
      </c>
      <c r="C478" s="6" t="s">
        <v>17</v>
      </c>
      <c r="D478" s="6" t="s">
        <v>8</v>
      </c>
      <c r="E478" s="6" t="s">
        <v>33</v>
      </c>
      <c r="F478" s="14">
        <v>0</v>
      </c>
      <c r="G478" s="32" t="s">
        <v>669</v>
      </c>
    </row>
    <row r="479" spans="1:7" x14ac:dyDescent="0.25">
      <c r="A479" s="31" t="s">
        <v>32</v>
      </c>
      <c r="B479" s="13" t="s">
        <v>200</v>
      </c>
      <c r="C479" s="6" t="s">
        <v>17</v>
      </c>
      <c r="D479" s="6" t="s">
        <v>10</v>
      </c>
      <c r="E479" s="6" t="s">
        <v>33</v>
      </c>
      <c r="F479" s="14">
        <v>0</v>
      </c>
      <c r="G479" s="32" t="s">
        <v>670</v>
      </c>
    </row>
    <row r="480" spans="1:7" x14ac:dyDescent="0.25">
      <c r="A480" s="31" t="s">
        <v>32</v>
      </c>
      <c r="B480" s="13" t="s">
        <v>201</v>
      </c>
      <c r="C480" s="6" t="s">
        <v>17</v>
      </c>
      <c r="D480" s="6" t="s">
        <v>11</v>
      </c>
      <c r="E480" s="6" t="s">
        <v>33</v>
      </c>
      <c r="F480" s="14">
        <v>0</v>
      </c>
      <c r="G480" s="32" t="s">
        <v>671</v>
      </c>
    </row>
    <row r="481" spans="1:7" x14ac:dyDescent="0.25">
      <c r="A481" s="31" t="s">
        <v>32</v>
      </c>
      <c r="B481" s="13" t="s">
        <v>202</v>
      </c>
      <c r="C481" s="6" t="s">
        <v>17</v>
      </c>
      <c r="D481" s="6" t="s">
        <v>33</v>
      </c>
      <c r="E481" s="6" t="s">
        <v>33</v>
      </c>
      <c r="F481" s="14">
        <v>0</v>
      </c>
      <c r="G481" s="32" t="s">
        <v>672</v>
      </c>
    </row>
  </sheetData>
  <conditionalFormatting sqref="B2:B33">
    <cfRule type="duplicateValues" dxfId="14" priority="15"/>
  </conditionalFormatting>
  <conditionalFormatting sqref="B34:B65">
    <cfRule type="duplicateValues" dxfId="13" priority="14"/>
  </conditionalFormatting>
  <conditionalFormatting sqref="B66:B97">
    <cfRule type="duplicateValues" dxfId="12" priority="13"/>
  </conditionalFormatting>
  <conditionalFormatting sqref="B98:B129">
    <cfRule type="duplicateValues" dxfId="11" priority="12"/>
  </conditionalFormatting>
  <conditionalFormatting sqref="B130:B161">
    <cfRule type="duplicateValues" dxfId="10" priority="11"/>
  </conditionalFormatting>
  <conditionalFormatting sqref="B162:B193">
    <cfRule type="duplicateValues" dxfId="9" priority="10"/>
  </conditionalFormatting>
  <conditionalFormatting sqref="B194:B225">
    <cfRule type="duplicateValues" dxfId="8" priority="9"/>
  </conditionalFormatting>
  <conditionalFormatting sqref="B226:B257">
    <cfRule type="duplicateValues" dxfId="7" priority="8"/>
  </conditionalFormatting>
  <conditionalFormatting sqref="B258:B289">
    <cfRule type="duplicateValues" dxfId="6" priority="7"/>
  </conditionalFormatting>
  <conditionalFormatting sqref="B290:B321">
    <cfRule type="duplicateValues" dxfId="5" priority="6"/>
  </conditionalFormatting>
  <conditionalFormatting sqref="B322:B353">
    <cfRule type="duplicateValues" dxfId="4" priority="5"/>
  </conditionalFormatting>
  <conditionalFormatting sqref="B354:B385">
    <cfRule type="duplicateValues" dxfId="3" priority="4"/>
  </conditionalFormatting>
  <conditionalFormatting sqref="B386:B417">
    <cfRule type="duplicateValues" dxfId="2" priority="3"/>
  </conditionalFormatting>
  <conditionalFormatting sqref="B418:B449">
    <cfRule type="duplicateValues" dxfId="1" priority="2"/>
  </conditionalFormatting>
  <conditionalFormatting sqref="B450:B48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F2" sqref="F2"/>
    </sheetView>
  </sheetViews>
  <sheetFormatPr defaultRowHeight="15" x14ac:dyDescent="0.25"/>
  <cols>
    <col min="1" max="1" width="15.28515625" customWidth="1"/>
  </cols>
  <sheetData>
    <row r="1" spans="1:20" x14ac:dyDescent="0.25">
      <c r="A1" s="2" t="s">
        <v>38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</row>
    <row r="2" spans="1:20" x14ac:dyDescent="0.25">
      <c r="A2" s="5" t="s">
        <v>171</v>
      </c>
      <c r="B2" s="6" t="s">
        <v>16</v>
      </c>
      <c r="C2" s="6" t="s">
        <v>8</v>
      </c>
      <c r="D2" s="6" t="s">
        <v>33</v>
      </c>
      <c r="E2" s="12">
        <v>40</v>
      </c>
      <c r="F2" s="5"/>
      <c r="G2" s="13"/>
      <c r="H2" s="14"/>
      <c r="I2" s="14"/>
      <c r="J2" s="14"/>
      <c r="K2" s="14"/>
      <c r="L2" s="15"/>
      <c r="M2" s="13"/>
      <c r="N2" s="14"/>
      <c r="O2" s="13"/>
      <c r="P2" s="14"/>
      <c r="Q2" s="13"/>
      <c r="R2" s="13"/>
      <c r="S2" s="14"/>
      <c r="T2" s="12"/>
    </row>
    <row r="3" spans="1:20" x14ac:dyDescent="0.25">
      <c r="A3" s="5" t="s">
        <v>172</v>
      </c>
      <c r="B3" s="6" t="s">
        <v>16</v>
      </c>
      <c r="C3" s="6" t="s">
        <v>10</v>
      </c>
      <c r="D3" s="6" t="s">
        <v>33</v>
      </c>
      <c r="E3" s="12">
        <v>40</v>
      </c>
      <c r="F3" s="5"/>
      <c r="G3" s="13"/>
      <c r="H3" s="14"/>
      <c r="I3" s="13"/>
      <c r="J3" s="13"/>
      <c r="K3" s="14"/>
      <c r="L3" s="12"/>
      <c r="M3" s="13"/>
      <c r="N3" s="13"/>
      <c r="O3" s="13"/>
      <c r="P3" s="13"/>
      <c r="Q3" s="14"/>
      <c r="R3" s="13"/>
      <c r="S3" s="13"/>
      <c r="T3" s="12"/>
    </row>
    <row r="4" spans="1:20" x14ac:dyDescent="0.25">
      <c r="A4" s="5" t="s">
        <v>173</v>
      </c>
      <c r="B4" s="6" t="s">
        <v>16</v>
      </c>
      <c r="C4" s="6" t="s">
        <v>11</v>
      </c>
      <c r="D4" s="6" t="s">
        <v>33</v>
      </c>
      <c r="E4" s="12">
        <v>40</v>
      </c>
      <c r="F4" s="5"/>
      <c r="G4" s="13"/>
      <c r="H4" s="14"/>
      <c r="I4" s="13"/>
      <c r="J4" s="14"/>
      <c r="K4" s="14"/>
      <c r="L4" s="12"/>
      <c r="M4" s="13"/>
      <c r="N4" s="13"/>
      <c r="O4" s="13"/>
      <c r="P4" s="14"/>
      <c r="Q4" s="14"/>
      <c r="R4" s="14"/>
      <c r="S4" s="14"/>
      <c r="T4" s="12"/>
    </row>
    <row r="5" spans="1:20" x14ac:dyDescent="0.25">
      <c r="A5" s="5" t="s">
        <v>174</v>
      </c>
      <c r="B5" s="6" t="s">
        <v>16</v>
      </c>
      <c r="C5" s="6" t="s">
        <v>33</v>
      </c>
      <c r="D5" s="6" t="s">
        <v>33</v>
      </c>
      <c r="E5" s="16">
        <v>40</v>
      </c>
      <c r="F5" s="8"/>
      <c r="G5" s="17"/>
      <c r="H5" s="17"/>
      <c r="I5" s="17"/>
      <c r="J5" s="17"/>
      <c r="K5" s="17"/>
      <c r="L5" s="16"/>
      <c r="M5" s="17"/>
      <c r="N5" s="17"/>
      <c r="O5" s="17"/>
      <c r="P5" s="17"/>
      <c r="Q5" s="17"/>
      <c r="R5" s="17"/>
      <c r="S5" s="17"/>
      <c r="T5" s="16"/>
    </row>
    <row r="6" spans="1:20" x14ac:dyDescent="0.25">
      <c r="A6" s="2" t="s">
        <v>175</v>
      </c>
      <c r="B6" s="3" t="s">
        <v>17</v>
      </c>
      <c r="C6" s="3" t="s">
        <v>8</v>
      </c>
      <c r="D6" s="3" t="s">
        <v>33</v>
      </c>
      <c r="E6" s="12">
        <v>40</v>
      </c>
      <c r="F6" s="14"/>
      <c r="G6" s="14"/>
      <c r="H6" s="14"/>
      <c r="I6" s="13"/>
      <c r="J6" s="14"/>
      <c r="K6" s="14"/>
      <c r="L6" s="12"/>
      <c r="M6" s="13"/>
      <c r="N6" s="14"/>
      <c r="O6" s="13"/>
      <c r="P6" s="14"/>
      <c r="Q6" s="13"/>
      <c r="R6" s="13"/>
      <c r="S6" s="14"/>
      <c r="T6" s="12"/>
    </row>
    <row r="7" spans="1:20" x14ac:dyDescent="0.25">
      <c r="A7" s="5" t="s">
        <v>176</v>
      </c>
      <c r="B7" s="6" t="s">
        <v>17</v>
      </c>
      <c r="C7" s="6" t="s">
        <v>10</v>
      </c>
      <c r="D7" s="6" t="s">
        <v>33</v>
      </c>
      <c r="E7" s="12">
        <v>40</v>
      </c>
      <c r="F7" s="5"/>
      <c r="G7" s="13"/>
      <c r="H7" s="14"/>
      <c r="I7" s="13"/>
      <c r="J7" s="14"/>
      <c r="K7" s="14"/>
      <c r="L7" s="12"/>
      <c r="M7" s="14"/>
      <c r="N7" s="13"/>
      <c r="O7" s="14"/>
      <c r="P7" s="14"/>
      <c r="Q7" s="14"/>
      <c r="R7" s="14"/>
      <c r="S7" s="14"/>
      <c r="T7" s="12"/>
    </row>
    <row r="8" spans="1:20" x14ac:dyDescent="0.25">
      <c r="A8" s="5" t="s">
        <v>177</v>
      </c>
      <c r="B8" s="6" t="s">
        <v>17</v>
      </c>
      <c r="C8" s="6" t="s">
        <v>11</v>
      </c>
      <c r="D8" s="6" t="s">
        <v>33</v>
      </c>
      <c r="E8" s="12">
        <v>40</v>
      </c>
      <c r="F8" s="5"/>
      <c r="G8" s="14"/>
      <c r="H8" s="14"/>
      <c r="I8" s="14"/>
      <c r="J8" s="14"/>
      <c r="K8" s="14"/>
      <c r="L8" s="12"/>
      <c r="M8" s="14"/>
      <c r="N8" s="14"/>
      <c r="O8" s="14"/>
      <c r="P8" s="14"/>
      <c r="Q8" s="14"/>
      <c r="R8" s="14"/>
      <c r="S8" s="14"/>
      <c r="T8" s="12"/>
    </row>
    <row r="9" spans="1:20" x14ac:dyDescent="0.25">
      <c r="A9" s="8" t="s">
        <v>178</v>
      </c>
      <c r="B9" s="9" t="s">
        <v>17</v>
      </c>
      <c r="C9" s="9" t="s">
        <v>33</v>
      </c>
      <c r="D9" s="9" t="s">
        <v>33</v>
      </c>
      <c r="E9" s="16">
        <v>40</v>
      </c>
      <c r="F9" s="8"/>
      <c r="G9" s="17"/>
      <c r="H9" s="17"/>
      <c r="I9" s="17"/>
      <c r="J9" s="17"/>
      <c r="K9" s="17"/>
      <c r="L9" s="16"/>
      <c r="M9" s="17"/>
      <c r="N9" s="17"/>
      <c r="O9" s="17"/>
      <c r="P9" s="17"/>
      <c r="Q9" s="17"/>
      <c r="R9" s="17"/>
      <c r="S9" s="17"/>
      <c r="T9" s="16"/>
    </row>
    <row r="10" spans="1:20" x14ac:dyDescent="0.25">
      <c r="A10" s="5" t="s">
        <v>179</v>
      </c>
      <c r="B10" s="6" t="s">
        <v>16</v>
      </c>
      <c r="C10" s="6" t="s">
        <v>8</v>
      </c>
      <c r="D10" s="6" t="s">
        <v>33</v>
      </c>
      <c r="E10" s="12">
        <v>60</v>
      </c>
      <c r="F10" s="5"/>
      <c r="G10" s="14"/>
      <c r="H10" s="13"/>
      <c r="I10" s="14"/>
      <c r="J10" s="13"/>
      <c r="K10" s="13"/>
      <c r="L10" s="12"/>
      <c r="M10" s="13"/>
      <c r="N10" s="13"/>
      <c r="O10" s="14"/>
      <c r="P10" s="14"/>
      <c r="Q10" s="13"/>
      <c r="R10" s="13"/>
      <c r="S10" s="13"/>
      <c r="T10" s="12"/>
    </row>
    <row r="11" spans="1:20" x14ac:dyDescent="0.25">
      <c r="A11" s="5" t="s">
        <v>180</v>
      </c>
      <c r="B11" s="6" t="s">
        <v>16</v>
      </c>
      <c r="C11" s="6" t="s">
        <v>10</v>
      </c>
      <c r="D11" s="6" t="s">
        <v>33</v>
      </c>
      <c r="E11" s="12">
        <v>60</v>
      </c>
      <c r="F11" s="5"/>
      <c r="G11" s="13"/>
      <c r="H11" s="14"/>
      <c r="I11" s="14"/>
      <c r="J11" s="14"/>
      <c r="K11" s="14"/>
      <c r="L11" s="12"/>
      <c r="M11" s="14"/>
      <c r="N11" s="14"/>
      <c r="O11" s="14"/>
      <c r="P11" s="14"/>
      <c r="Q11" s="14"/>
      <c r="R11" s="14"/>
      <c r="S11" s="14"/>
      <c r="T11" s="12"/>
    </row>
    <row r="12" spans="1:20" x14ac:dyDescent="0.25">
      <c r="A12" s="5" t="s">
        <v>181</v>
      </c>
      <c r="B12" s="6" t="s">
        <v>16</v>
      </c>
      <c r="C12" s="6" t="s">
        <v>11</v>
      </c>
      <c r="D12" s="6" t="s">
        <v>33</v>
      </c>
      <c r="E12" s="12">
        <v>60</v>
      </c>
      <c r="F12" s="5"/>
      <c r="G12" s="14"/>
      <c r="H12" s="14"/>
      <c r="I12" s="14"/>
      <c r="J12" s="14"/>
      <c r="K12" s="14"/>
      <c r="L12" s="12"/>
      <c r="M12" s="14"/>
      <c r="N12" s="14"/>
      <c r="O12" s="14"/>
      <c r="P12" s="14"/>
      <c r="Q12" s="14"/>
      <c r="R12" s="14"/>
      <c r="S12" s="14"/>
      <c r="T12" s="12"/>
    </row>
    <row r="13" spans="1:20" x14ac:dyDescent="0.25">
      <c r="A13" s="5" t="s">
        <v>182</v>
      </c>
      <c r="B13" s="6" t="s">
        <v>16</v>
      </c>
      <c r="C13" s="6" t="s">
        <v>33</v>
      </c>
      <c r="D13" s="6" t="s">
        <v>33</v>
      </c>
      <c r="E13" s="16">
        <v>60</v>
      </c>
      <c r="F13" s="8"/>
      <c r="G13" s="17"/>
      <c r="H13" s="17"/>
      <c r="I13" s="17"/>
      <c r="J13" s="17"/>
      <c r="K13" s="17"/>
      <c r="L13" s="16"/>
      <c r="M13" s="17"/>
      <c r="N13" s="17"/>
      <c r="O13" s="17"/>
      <c r="P13" s="17"/>
      <c r="Q13" s="17"/>
      <c r="R13" s="17"/>
      <c r="S13" s="17"/>
      <c r="T13" s="16"/>
    </row>
    <row r="14" spans="1:20" x14ac:dyDescent="0.25">
      <c r="A14" s="2" t="s">
        <v>183</v>
      </c>
      <c r="B14" s="3" t="s">
        <v>17</v>
      </c>
      <c r="C14" s="3" t="s">
        <v>8</v>
      </c>
      <c r="D14" s="3" t="s">
        <v>33</v>
      </c>
      <c r="E14" s="12">
        <v>60</v>
      </c>
      <c r="F14" s="5"/>
      <c r="G14" s="13"/>
      <c r="H14" s="13"/>
      <c r="I14" s="14"/>
      <c r="J14" s="13"/>
      <c r="K14" s="13"/>
      <c r="L14" s="12"/>
      <c r="M14" s="13"/>
      <c r="N14" s="14"/>
      <c r="O14" s="13"/>
      <c r="P14" s="13"/>
      <c r="Q14" s="14"/>
      <c r="R14" s="13"/>
      <c r="S14" s="13"/>
      <c r="T14" s="12"/>
    </row>
    <row r="15" spans="1:20" x14ac:dyDescent="0.25">
      <c r="A15" s="5" t="s">
        <v>184</v>
      </c>
      <c r="B15" s="6" t="s">
        <v>17</v>
      </c>
      <c r="C15" s="6" t="s">
        <v>10</v>
      </c>
      <c r="D15" s="6" t="s">
        <v>33</v>
      </c>
      <c r="E15" s="12">
        <v>60</v>
      </c>
      <c r="F15" s="5"/>
      <c r="G15" s="13"/>
      <c r="H15" s="14"/>
      <c r="I15" s="14"/>
      <c r="J15" s="14"/>
      <c r="K15" s="14"/>
      <c r="L15" s="12"/>
      <c r="M15" s="14"/>
      <c r="N15" s="14"/>
      <c r="O15" s="14"/>
      <c r="P15" s="14"/>
      <c r="Q15" s="14"/>
      <c r="R15" s="14"/>
      <c r="S15" s="14"/>
      <c r="T15" s="12"/>
    </row>
    <row r="16" spans="1:20" x14ac:dyDescent="0.25">
      <c r="A16" s="5" t="s">
        <v>185</v>
      </c>
      <c r="B16" s="6" t="s">
        <v>17</v>
      </c>
      <c r="C16" s="6" t="s">
        <v>11</v>
      </c>
      <c r="D16" s="6" t="s">
        <v>33</v>
      </c>
      <c r="E16" s="12">
        <v>60</v>
      </c>
      <c r="F16" s="5"/>
      <c r="G16" s="14"/>
      <c r="H16" s="14"/>
      <c r="I16" s="14"/>
      <c r="J16" s="14"/>
      <c r="K16" s="14"/>
      <c r="L16" s="12"/>
      <c r="M16" s="14"/>
      <c r="N16" s="14"/>
      <c r="O16" s="14"/>
      <c r="P16" s="14"/>
      <c r="Q16" s="14"/>
      <c r="R16" s="14"/>
      <c r="S16" s="14"/>
      <c r="T16" s="12"/>
    </row>
    <row r="17" spans="1:20" x14ac:dyDescent="0.25">
      <c r="A17" s="8" t="s">
        <v>186</v>
      </c>
      <c r="B17" s="9" t="s">
        <v>17</v>
      </c>
      <c r="C17" s="9" t="s">
        <v>33</v>
      </c>
      <c r="D17" s="9" t="s">
        <v>33</v>
      </c>
      <c r="E17" s="16">
        <v>60</v>
      </c>
      <c r="F17" s="8"/>
      <c r="G17" s="17"/>
      <c r="H17" s="17"/>
      <c r="I17" s="17"/>
      <c r="J17" s="17"/>
      <c r="K17" s="17"/>
      <c r="L17" s="16"/>
      <c r="M17" s="17"/>
      <c r="N17" s="17"/>
      <c r="O17" s="17"/>
      <c r="P17" s="17"/>
      <c r="Q17" s="17"/>
      <c r="R17" s="17"/>
      <c r="S17" s="17"/>
      <c r="T17" s="16"/>
    </row>
    <row r="18" spans="1:20" x14ac:dyDescent="0.25">
      <c r="A18" s="5" t="s">
        <v>187</v>
      </c>
      <c r="B18" s="6" t="s">
        <v>16</v>
      </c>
      <c r="C18" s="6" t="s">
        <v>8</v>
      </c>
      <c r="D18" s="6" t="s">
        <v>33</v>
      </c>
      <c r="E18" s="12">
        <v>200</v>
      </c>
      <c r="F18" s="18"/>
      <c r="G18" s="14"/>
      <c r="H18" s="14"/>
      <c r="I18" s="14"/>
      <c r="J18" s="14"/>
      <c r="K18" s="14"/>
      <c r="L18" s="15"/>
      <c r="M18" s="14"/>
      <c r="N18" s="14"/>
      <c r="O18" s="14"/>
      <c r="P18" s="14"/>
      <c r="Q18" s="14"/>
      <c r="R18" s="14"/>
      <c r="S18" s="14"/>
      <c r="T18" s="15"/>
    </row>
    <row r="19" spans="1:20" x14ac:dyDescent="0.25">
      <c r="A19" s="5" t="s">
        <v>188</v>
      </c>
      <c r="B19" s="6" t="s">
        <v>16</v>
      </c>
      <c r="C19" s="6" t="s">
        <v>10</v>
      </c>
      <c r="D19" s="6" t="s">
        <v>33</v>
      </c>
      <c r="E19" s="12">
        <v>200</v>
      </c>
      <c r="F19" s="18"/>
      <c r="G19" s="14"/>
      <c r="H19" s="14"/>
      <c r="I19" s="14"/>
      <c r="J19" s="14"/>
      <c r="K19" s="14"/>
      <c r="L19" s="15"/>
      <c r="M19" s="14"/>
      <c r="N19" s="14"/>
      <c r="O19" s="14"/>
      <c r="P19" s="14"/>
      <c r="Q19" s="14"/>
      <c r="R19" s="14"/>
      <c r="S19" s="14"/>
      <c r="T19" s="15"/>
    </row>
    <row r="20" spans="1:20" x14ac:dyDescent="0.25">
      <c r="A20" s="5" t="s">
        <v>189</v>
      </c>
      <c r="B20" s="6" t="s">
        <v>16</v>
      </c>
      <c r="C20" s="6" t="s">
        <v>11</v>
      </c>
      <c r="D20" s="6" t="s">
        <v>33</v>
      </c>
      <c r="E20" s="12">
        <v>200</v>
      </c>
      <c r="F20" s="18"/>
      <c r="G20" s="14"/>
      <c r="H20" s="14"/>
      <c r="I20" s="14"/>
      <c r="J20" s="14"/>
      <c r="K20" s="14"/>
      <c r="L20" s="15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5" t="s">
        <v>190</v>
      </c>
      <c r="B21" s="6" t="s">
        <v>16</v>
      </c>
      <c r="C21" s="6" t="s">
        <v>33</v>
      </c>
      <c r="D21" s="6" t="s">
        <v>33</v>
      </c>
      <c r="E21" s="12">
        <v>200</v>
      </c>
      <c r="F21" s="19"/>
      <c r="G21" s="20"/>
      <c r="H21" s="20"/>
      <c r="I21" s="20"/>
      <c r="J21" s="20"/>
      <c r="K21" s="20"/>
      <c r="L21" s="21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2" t="s">
        <v>191</v>
      </c>
      <c r="B22" s="3" t="s">
        <v>17</v>
      </c>
      <c r="C22" s="3" t="s">
        <v>8</v>
      </c>
      <c r="D22" s="3" t="s">
        <v>33</v>
      </c>
      <c r="E22" s="22">
        <v>200</v>
      </c>
      <c r="F22" s="18"/>
      <c r="G22" s="14"/>
      <c r="H22" s="14"/>
      <c r="I22" s="14"/>
      <c r="J22" s="14"/>
      <c r="K22" s="14"/>
      <c r="L22" s="15"/>
      <c r="M22" s="14"/>
      <c r="N22" s="14"/>
      <c r="O22" s="14"/>
      <c r="P22" s="14"/>
      <c r="Q22" s="14"/>
      <c r="R22" s="14"/>
      <c r="S22" s="14"/>
      <c r="T22" s="15"/>
    </row>
    <row r="23" spans="1:20" x14ac:dyDescent="0.25">
      <c r="A23" s="5" t="s">
        <v>192</v>
      </c>
      <c r="B23" s="6" t="s">
        <v>17</v>
      </c>
      <c r="C23" s="6" t="s">
        <v>10</v>
      </c>
      <c r="D23" s="6" t="s">
        <v>33</v>
      </c>
      <c r="E23" s="12">
        <v>200</v>
      </c>
      <c r="F23" s="18"/>
      <c r="G23" s="14"/>
      <c r="H23" s="14"/>
      <c r="I23" s="14"/>
      <c r="J23" s="14"/>
      <c r="K23" s="14"/>
      <c r="L23" s="15"/>
      <c r="M23" s="14"/>
      <c r="N23" s="14"/>
      <c r="O23" s="14"/>
      <c r="P23" s="14"/>
      <c r="Q23" s="14"/>
      <c r="R23" s="14"/>
      <c r="S23" s="14"/>
      <c r="T23" s="15"/>
    </row>
    <row r="24" spans="1:20" x14ac:dyDescent="0.25">
      <c r="A24" s="5" t="s">
        <v>193</v>
      </c>
      <c r="B24" s="6" t="s">
        <v>17</v>
      </c>
      <c r="C24" s="6" t="s">
        <v>11</v>
      </c>
      <c r="D24" s="6" t="s">
        <v>33</v>
      </c>
      <c r="E24" s="12">
        <v>200</v>
      </c>
      <c r="F24" s="18"/>
      <c r="G24" s="14"/>
      <c r="H24" s="14"/>
      <c r="I24" s="14"/>
      <c r="J24" s="14"/>
      <c r="K24" s="14"/>
      <c r="L24" s="15"/>
      <c r="M24" s="14"/>
      <c r="N24" s="14"/>
      <c r="O24" s="14"/>
      <c r="P24" s="14"/>
      <c r="Q24" s="14"/>
      <c r="R24" s="14"/>
      <c r="S24" s="14"/>
      <c r="T24" s="15"/>
    </row>
    <row r="25" spans="1:20" x14ac:dyDescent="0.25">
      <c r="A25" s="8" t="s">
        <v>194</v>
      </c>
      <c r="B25" s="9" t="s">
        <v>17</v>
      </c>
      <c r="C25" s="9" t="s">
        <v>33</v>
      </c>
      <c r="D25" s="9" t="s">
        <v>33</v>
      </c>
      <c r="E25" s="16">
        <v>200</v>
      </c>
      <c r="F25" s="19"/>
      <c r="G25" s="20"/>
      <c r="H25" s="20"/>
      <c r="I25" s="20"/>
      <c r="J25" s="20"/>
      <c r="K25" s="20"/>
      <c r="L25" s="21"/>
      <c r="M25" s="20"/>
      <c r="N25" s="20"/>
      <c r="O25" s="20"/>
      <c r="P25" s="20"/>
      <c r="Q25" s="20"/>
      <c r="R25" s="20"/>
      <c r="S25" s="20"/>
      <c r="T25" s="21"/>
    </row>
    <row r="26" spans="1:20" x14ac:dyDescent="0.25">
      <c r="A26" s="5" t="s">
        <v>195</v>
      </c>
      <c r="B26" s="6" t="s">
        <v>16</v>
      </c>
      <c r="C26" s="6" t="s">
        <v>8</v>
      </c>
      <c r="D26" s="6" t="s">
        <v>33</v>
      </c>
      <c r="E26" s="23">
        <v>0</v>
      </c>
      <c r="F26" s="5"/>
      <c r="G26" s="14"/>
      <c r="H26" s="14"/>
      <c r="I26" s="14"/>
      <c r="J26" s="14"/>
      <c r="K26" s="14"/>
      <c r="L26" s="15"/>
      <c r="M26" s="14"/>
      <c r="N26" s="14"/>
      <c r="O26" s="13"/>
      <c r="P26" s="14"/>
      <c r="Q26" s="14"/>
      <c r="R26" s="14"/>
      <c r="S26" s="14"/>
      <c r="T26" s="12"/>
    </row>
    <row r="27" spans="1:20" x14ac:dyDescent="0.25">
      <c r="A27" s="5" t="s">
        <v>196</v>
      </c>
      <c r="B27" s="6" t="s">
        <v>16</v>
      </c>
      <c r="C27" s="6" t="s">
        <v>10</v>
      </c>
      <c r="D27" s="6" t="s">
        <v>33</v>
      </c>
      <c r="E27" s="15">
        <v>0</v>
      </c>
      <c r="F27" s="5"/>
      <c r="G27" s="13"/>
      <c r="H27" s="14"/>
      <c r="I27" s="14"/>
      <c r="J27" s="14"/>
      <c r="K27" s="14"/>
      <c r="L27" s="12"/>
      <c r="M27" s="14"/>
      <c r="N27" s="14"/>
      <c r="O27" s="14"/>
      <c r="P27" s="14"/>
      <c r="Q27" s="14"/>
      <c r="R27" s="14"/>
      <c r="S27" s="14"/>
      <c r="T27" s="12"/>
    </row>
    <row r="28" spans="1:20" x14ac:dyDescent="0.25">
      <c r="A28" s="5" t="s">
        <v>197</v>
      </c>
      <c r="B28" s="6" t="s">
        <v>16</v>
      </c>
      <c r="C28" s="6" t="s">
        <v>11</v>
      </c>
      <c r="D28" s="6" t="s">
        <v>33</v>
      </c>
      <c r="E28" s="15">
        <v>0</v>
      </c>
      <c r="F28" s="5"/>
      <c r="G28" s="13"/>
      <c r="H28" s="14"/>
      <c r="I28" s="14"/>
      <c r="J28" s="14"/>
      <c r="K28" s="14"/>
      <c r="L28" s="12"/>
      <c r="M28" s="14"/>
      <c r="N28" s="14"/>
      <c r="O28" s="14"/>
      <c r="P28" s="14"/>
      <c r="Q28" s="14"/>
      <c r="R28" s="14"/>
      <c r="S28" s="14"/>
      <c r="T28" s="12"/>
    </row>
    <row r="29" spans="1:20" x14ac:dyDescent="0.25">
      <c r="A29" s="5" t="s">
        <v>198</v>
      </c>
      <c r="B29" s="6" t="s">
        <v>16</v>
      </c>
      <c r="C29" s="6" t="s">
        <v>33</v>
      </c>
      <c r="D29" s="6" t="s">
        <v>33</v>
      </c>
      <c r="E29" s="21">
        <v>0</v>
      </c>
      <c r="F29" s="8"/>
      <c r="G29" s="17"/>
      <c r="H29" s="17"/>
      <c r="I29" s="17"/>
      <c r="J29" s="17"/>
      <c r="K29" s="17"/>
      <c r="L29" s="16"/>
      <c r="M29" s="17"/>
      <c r="N29" s="17"/>
      <c r="O29" s="17"/>
      <c r="P29" s="17"/>
      <c r="Q29" s="17"/>
      <c r="R29" s="17"/>
      <c r="S29" s="17"/>
      <c r="T29" s="16"/>
    </row>
    <row r="30" spans="1:20" x14ac:dyDescent="0.25">
      <c r="A30" s="2" t="s">
        <v>199</v>
      </c>
      <c r="B30" s="3" t="s">
        <v>17</v>
      </c>
      <c r="C30" s="3" t="s">
        <v>8</v>
      </c>
      <c r="D30" s="3" t="s">
        <v>33</v>
      </c>
      <c r="E30" s="23">
        <v>0</v>
      </c>
      <c r="F30" s="14"/>
      <c r="G30" s="14"/>
      <c r="H30" s="14"/>
      <c r="I30" s="13"/>
      <c r="J30" s="14"/>
      <c r="K30" s="14"/>
      <c r="L30" s="12"/>
      <c r="M30" s="14"/>
      <c r="N30" s="14"/>
      <c r="O30" s="14"/>
      <c r="P30" s="14"/>
      <c r="Q30" s="14"/>
      <c r="R30" s="14"/>
      <c r="S30" s="14"/>
      <c r="T30" s="12"/>
    </row>
    <row r="31" spans="1:20" x14ac:dyDescent="0.25">
      <c r="A31" s="5" t="s">
        <v>200</v>
      </c>
      <c r="B31" s="6" t="s">
        <v>17</v>
      </c>
      <c r="C31" s="6" t="s">
        <v>10</v>
      </c>
      <c r="D31" s="6" t="s">
        <v>33</v>
      </c>
      <c r="E31" s="15">
        <v>0</v>
      </c>
      <c r="F31" s="5"/>
      <c r="G31" s="13"/>
      <c r="H31" s="14"/>
      <c r="I31" s="14"/>
      <c r="J31" s="14"/>
      <c r="K31" s="14"/>
      <c r="L31" s="12"/>
      <c r="M31" s="14"/>
      <c r="N31" s="14"/>
      <c r="O31" s="14"/>
      <c r="P31" s="14"/>
      <c r="Q31" s="14"/>
      <c r="R31" s="14"/>
      <c r="S31" s="14"/>
      <c r="T31" s="12"/>
    </row>
    <row r="32" spans="1:20" x14ac:dyDescent="0.25">
      <c r="A32" s="5" t="s">
        <v>201</v>
      </c>
      <c r="B32" s="6" t="s">
        <v>17</v>
      </c>
      <c r="C32" s="6" t="s">
        <v>11</v>
      </c>
      <c r="D32" s="6" t="s">
        <v>33</v>
      </c>
      <c r="E32" s="15">
        <v>0</v>
      </c>
      <c r="F32" s="5"/>
      <c r="G32" s="14"/>
      <c r="H32" s="14"/>
      <c r="I32" s="14"/>
      <c r="J32" s="14"/>
      <c r="K32" s="14"/>
      <c r="L32" s="12"/>
      <c r="M32" s="14"/>
      <c r="N32" s="14"/>
      <c r="O32" s="14"/>
      <c r="P32" s="14"/>
      <c r="Q32" s="14"/>
      <c r="R32" s="14"/>
      <c r="S32" s="14"/>
      <c r="T32" s="12"/>
    </row>
    <row r="33" spans="1:20" x14ac:dyDescent="0.25">
      <c r="A33" s="8" t="s">
        <v>202</v>
      </c>
      <c r="B33" s="9" t="s">
        <v>17</v>
      </c>
      <c r="C33" s="9" t="s">
        <v>33</v>
      </c>
      <c r="D33" s="9" t="s">
        <v>33</v>
      </c>
      <c r="E33" s="21">
        <v>0</v>
      </c>
      <c r="F33" s="8"/>
      <c r="G33" s="17"/>
      <c r="H33" s="17"/>
      <c r="I33" s="17"/>
      <c r="J33" s="17"/>
      <c r="K33" s="17"/>
      <c r="L33" s="16"/>
      <c r="M33" s="17"/>
      <c r="N33" s="17"/>
      <c r="O33" s="17"/>
      <c r="P33" s="17"/>
      <c r="Q33" s="17"/>
      <c r="R33" s="17"/>
      <c r="S33" s="17"/>
      <c r="T33" s="16"/>
    </row>
  </sheetData>
  <conditionalFormatting sqref="A2:A33">
    <cfRule type="duplicateValues" dxfId="17" priority="1"/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F2" sqref="F2"/>
    </sheetView>
  </sheetViews>
  <sheetFormatPr defaultRowHeight="15" x14ac:dyDescent="0.25"/>
  <cols>
    <col min="1" max="1" width="15.28515625" customWidth="1"/>
  </cols>
  <sheetData>
    <row r="1" spans="1:20" x14ac:dyDescent="0.25">
      <c r="A1" s="2" t="s">
        <v>38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</row>
    <row r="2" spans="1:20" x14ac:dyDescent="0.25">
      <c r="A2" s="5" t="s">
        <v>171</v>
      </c>
      <c r="B2" s="6" t="s">
        <v>16</v>
      </c>
      <c r="C2" s="6" t="s">
        <v>8</v>
      </c>
      <c r="D2" s="6" t="s">
        <v>33</v>
      </c>
      <c r="E2" s="12">
        <v>40</v>
      </c>
      <c r="F2" s="5"/>
      <c r="G2" s="13"/>
      <c r="H2" s="14"/>
      <c r="I2" s="14"/>
      <c r="J2" s="14"/>
      <c r="K2" s="14"/>
      <c r="L2" s="15"/>
      <c r="M2" s="13"/>
      <c r="N2" s="14"/>
      <c r="O2" s="13"/>
      <c r="P2" s="14"/>
      <c r="Q2" s="13"/>
      <c r="R2" s="13"/>
      <c r="S2" s="14"/>
      <c r="T2" s="12"/>
    </row>
    <row r="3" spans="1:20" x14ac:dyDescent="0.25">
      <c r="A3" s="5" t="s">
        <v>172</v>
      </c>
      <c r="B3" s="6" t="s">
        <v>16</v>
      </c>
      <c r="C3" s="6" t="s">
        <v>10</v>
      </c>
      <c r="D3" s="6" t="s">
        <v>33</v>
      </c>
      <c r="E3" s="12">
        <v>40</v>
      </c>
      <c r="F3" s="5"/>
      <c r="G3" s="13"/>
      <c r="H3" s="14"/>
      <c r="I3" s="13"/>
      <c r="J3" s="13"/>
      <c r="K3" s="14"/>
      <c r="L3" s="12"/>
      <c r="M3" s="13"/>
      <c r="N3" s="13"/>
      <c r="O3" s="13"/>
      <c r="P3" s="13"/>
      <c r="Q3" s="14"/>
      <c r="R3" s="13"/>
      <c r="S3" s="13"/>
      <c r="T3" s="12"/>
    </row>
    <row r="4" spans="1:20" x14ac:dyDescent="0.25">
      <c r="A4" s="5" t="s">
        <v>173</v>
      </c>
      <c r="B4" s="6" t="s">
        <v>16</v>
      </c>
      <c r="C4" s="6" t="s">
        <v>11</v>
      </c>
      <c r="D4" s="6" t="s">
        <v>33</v>
      </c>
      <c r="E4" s="12">
        <v>40</v>
      </c>
      <c r="F4" s="5"/>
      <c r="G4" s="13"/>
      <c r="H4" s="14"/>
      <c r="I4" s="13"/>
      <c r="J4" s="14"/>
      <c r="K4" s="14"/>
      <c r="L4" s="12"/>
      <c r="M4" s="13"/>
      <c r="N4" s="13"/>
      <c r="O4" s="13"/>
      <c r="P4" s="14"/>
      <c r="Q4" s="14"/>
      <c r="R4" s="14"/>
      <c r="S4" s="14"/>
      <c r="T4" s="12"/>
    </row>
    <row r="5" spans="1:20" x14ac:dyDescent="0.25">
      <c r="A5" s="5" t="s">
        <v>174</v>
      </c>
      <c r="B5" s="6" t="s">
        <v>16</v>
      </c>
      <c r="C5" s="6" t="s">
        <v>33</v>
      </c>
      <c r="D5" s="6" t="s">
        <v>33</v>
      </c>
      <c r="E5" s="16">
        <v>40</v>
      </c>
      <c r="F5" s="8"/>
      <c r="G5" s="17"/>
      <c r="H5" s="17"/>
      <c r="I5" s="17"/>
      <c r="J5" s="17"/>
      <c r="K5" s="17"/>
      <c r="L5" s="16"/>
      <c r="M5" s="17"/>
      <c r="N5" s="17"/>
      <c r="O5" s="17"/>
      <c r="P5" s="17"/>
      <c r="Q5" s="17"/>
      <c r="R5" s="17"/>
      <c r="S5" s="17"/>
      <c r="T5" s="16"/>
    </row>
    <row r="6" spans="1:20" x14ac:dyDescent="0.25">
      <c r="A6" s="2" t="s">
        <v>175</v>
      </c>
      <c r="B6" s="3" t="s">
        <v>17</v>
      </c>
      <c r="C6" s="3" t="s">
        <v>8</v>
      </c>
      <c r="D6" s="3" t="s">
        <v>33</v>
      </c>
      <c r="E6" s="12">
        <v>40</v>
      </c>
      <c r="F6" s="14"/>
      <c r="G6" s="14"/>
      <c r="H6" s="14"/>
      <c r="I6" s="13"/>
      <c r="J6" s="14"/>
      <c r="K6" s="14"/>
      <c r="L6" s="12"/>
      <c r="M6" s="13"/>
      <c r="N6" s="14"/>
      <c r="O6" s="13"/>
      <c r="P6" s="14"/>
      <c r="Q6" s="13"/>
      <c r="R6" s="13"/>
      <c r="S6" s="14"/>
      <c r="T6" s="12"/>
    </row>
    <row r="7" spans="1:20" x14ac:dyDescent="0.25">
      <c r="A7" s="5" t="s">
        <v>176</v>
      </c>
      <c r="B7" s="6" t="s">
        <v>17</v>
      </c>
      <c r="C7" s="6" t="s">
        <v>10</v>
      </c>
      <c r="D7" s="6" t="s">
        <v>33</v>
      </c>
      <c r="E7" s="12">
        <v>40</v>
      </c>
      <c r="F7" s="5"/>
      <c r="G7" s="13"/>
      <c r="H7" s="14"/>
      <c r="I7" s="13"/>
      <c r="J7" s="14"/>
      <c r="K7" s="14"/>
      <c r="L7" s="12"/>
      <c r="M7" s="14"/>
      <c r="N7" s="13"/>
      <c r="O7" s="14"/>
      <c r="P7" s="14"/>
      <c r="Q7" s="14"/>
      <c r="R7" s="14"/>
      <c r="S7" s="14"/>
      <c r="T7" s="12"/>
    </row>
    <row r="8" spans="1:20" x14ac:dyDescent="0.25">
      <c r="A8" s="5" t="s">
        <v>177</v>
      </c>
      <c r="B8" s="6" t="s">
        <v>17</v>
      </c>
      <c r="C8" s="6" t="s">
        <v>11</v>
      </c>
      <c r="D8" s="6" t="s">
        <v>33</v>
      </c>
      <c r="E8" s="12">
        <v>40</v>
      </c>
      <c r="F8" s="5"/>
      <c r="G8" s="14"/>
      <c r="H8" s="14"/>
      <c r="I8" s="14"/>
      <c r="J8" s="14"/>
      <c r="K8" s="14"/>
      <c r="L8" s="12"/>
      <c r="M8" s="14"/>
      <c r="N8" s="14"/>
      <c r="O8" s="14"/>
      <c r="P8" s="14"/>
      <c r="Q8" s="14"/>
      <c r="R8" s="14"/>
      <c r="S8" s="14"/>
      <c r="T8" s="12"/>
    </row>
    <row r="9" spans="1:20" x14ac:dyDescent="0.25">
      <c r="A9" s="8" t="s">
        <v>178</v>
      </c>
      <c r="B9" s="9" t="s">
        <v>17</v>
      </c>
      <c r="C9" s="9" t="s">
        <v>33</v>
      </c>
      <c r="D9" s="9" t="s">
        <v>33</v>
      </c>
      <c r="E9" s="16">
        <v>40</v>
      </c>
      <c r="F9" s="8"/>
      <c r="G9" s="17"/>
      <c r="H9" s="17"/>
      <c r="I9" s="17"/>
      <c r="J9" s="17"/>
      <c r="K9" s="17"/>
      <c r="L9" s="16"/>
      <c r="M9" s="17"/>
      <c r="N9" s="17"/>
      <c r="O9" s="17"/>
      <c r="P9" s="17"/>
      <c r="Q9" s="17"/>
      <c r="R9" s="17"/>
      <c r="S9" s="17"/>
      <c r="T9" s="16"/>
    </row>
    <row r="10" spans="1:20" x14ac:dyDescent="0.25">
      <c r="A10" s="5" t="s">
        <v>179</v>
      </c>
      <c r="B10" s="6" t="s">
        <v>16</v>
      </c>
      <c r="C10" s="6" t="s">
        <v>8</v>
      </c>
      <c r="D10" s="6" t="s">
        <v>33</v>
      </c>
      <c r="E10" s="12">
        <v>60</v>
      </c>
      <c r="F10" s="5"/>
      <c r="G10" s="14"/>
      <c r="H10" s="13"/>
      <c r="I10" s="14"/>
      <c r="J10" s="13"/>
      <c r="K10" s="13"/>
      <c r="L10" s="12"/>
      <c r="M10" s="13"/>
      <c r="N10" s="13"/>
      <c r="O10" s="14"/>
      <c r="P10" s="14"/>
      <c r="Q10" s="13"/>
      <c r="R10" s="13"/>
      <c r="S10" s="13"/>
      <c r="T10" s="12"/>
    </row>
    <row r="11" spans="1:20" x14ac:dyDescent="0.25">
      <c r="A11" s="5" t="s">
        <v>180</v>
      </c>
      <c r="B11" s="6" t="s">
        <v>16</v>
      </c>
      <c r="C11" s="6" t="s">
        <v>10</v>
      </c>
      <c r="D11" s="6" t="s">
        <v>33</v>
      </c>
      <c r="E11" s="12">
        <v>60</v>
      </c>
      <c r="F11" s="5"/>
      <c r="G11" s="13"/>
      <c r="H11" s="14"/>
      <c r="I11" s="14"/>
      <c r="J11" s="14"/>
      <c r="K11" s="14"/>
      <c r="L11" s="12"/>
      <c r="M11" s="14"/>
      <c r="N11" s="14"/>
      <c r="O11" s="14"/>
      <c r="P11" s="14"/>
      <c r="Q11" s="14"/>
      <c r="R11" s="14"/>
      <c r="S11" s="14"/>
      <c r="T11" s="12"/>
    </row>
    <row r="12" spans="1:20" x14ac:dyDescent="0.25">
      <c r="A12" s="5" t="s">
        <v>181</v>
      </c>
      <c r="B12" s="6" t="s">
        <v>16</v>
      </c>
      <c r="C12" s="6" t="s">
        <v>11</v>
      </c>
      <c r="D12" s="6" t="s">
        <v>33</v>
      </c>
      <c r="E12" s="12">
        <v>60</v>
      </c>
      <c r="F12" s="5"/>
      <c r="G12" s="14"/>
      <c r="H12" s="14"/>
      <c r="I12" s="14"/>
      <c r="J12" s="14"/>
      <c r="K12" s="14"/>
      <c r="L12" s="12"/>
      <c r="M12" s="14"/>
      <c r="N12" s="14"/>
      <c r="O12" s="14"/>
      <c r="P12" s="14"/>
      <c r="Q12" s="14"/>
      <c r="R12" s="14"/>
      <c r="S12" s="14"/>
      <c r="T12" s="12"/>
    </row>
    <row r="13" spans="1:20" x14ac:dyDescent="0.25">
      <c r="A13" s="5" t="s">
        <v>182</v>
      </c>
      <c r="B13" s="6" t="s">
        <v>16</v>
      </c>
      <c r="C13" s="6" t="s">
        <v>33</v>
      </c>
      <c r="D13" s="6" t="s">
        <v>33</v>
      </c>
      <c r="E13" s="16">
        <v>60</v>
      </c>
      <c r="F13" s="8"/>
      <c r="G13" s="17"/>
      <c r="H13" s="17"/>
      <c r="I13" s="17"/>
      <c r="J13" s="17"/>
      <c r="K13" s="17"/>
      <c r="L13" s="16"/>
      <c r="M13" s="17"/>
      <c r="N13" s="17"/>
      <c r="O13" s="17"/>
      <c r="P13" s="17"/>
      <c r="Q13" s="17"/>
      <c r="R13" s="17"/>
      <c r="S13" s="17"/>
      <c r="T13" s="16"/>
    </row>
    <row r="14" spans="1:20" x14ac:dyDescent="0.25">
      <c r="A14" s="2" t="s">
        <v>183</v>
      </c>
      <c r="B14" s="3" t="s">
        <v>17</v>
      </c>
      <c r="C14" s="3" t="s">
        <v>8</v>
      </c>
      <c r="D14" s="3" t="s">
        <v>33</v>
      </c>
      <c r="E14" s="12">
        <v>60</v>
      </c>
      <c r="F14" s="5"/>
      <c r="G14" s="13"/>
      <c r="H14" s="13"/>
      <c r="I14" s="14"/>
      <c r="J14" s="13"/>
      <c r="K14" s="13"/>
      <c r="L14" s="12"/>
      <c r="M14" s="13"/>
      <c r="N14" s="14"/>
      <c r="O14" s="13"/>
      <c r="P14" s="13"/>
      <c r="Q14" s="14"/>
      <c r="R14" s="13"/>
      <c r="S14" s="13"/>
      <c r="T14" s="12"/>
    </row>
    <row r="15" spans="1:20" x14ac:dyDescent="0.25">
      <c r="A15" s="5" t="s">
        <v>184</v>
      </c>
      <c r="B15" s="6" t="s">
        <v>17</v>
      </c>
      <c r="C15" s="6" t="s">
        <v>10</v>
      </c>
      <c r="D15" s="6" t="s">
        <v>33</v>
      </c>
      <c r="E15" s="12">
        <v>60</v>
      </c>
      <c r="F15" s="5"/>
      <c r="G15" s="13"/>
      <c r="H15" s="14"/>
      <c r="I15" s="14"/>
      <c r="J15" s="14"/>
      <c r="K15" s="14"/>
      <c r="L15" s="12"/>
      <c r="M15" s="14"/>
      <c r="N15" s="14"/>
      <c r="O15" s="14"/>
      <c r="P15" s="14"/>
      <c r="Q15" s="14"/>
      <c r="R15" s="14"/>
      <c r="S15" s="14"/>
      <c r="T15" s="12"/>
    </row>
    <row r="16" spans="1:20" x14ac:dyDescent="0.25">
      <c r="A16" s="5" t="s">
        <v>185</v>
      </c>
      <c r="B16" s="6" t="s">
        <v>17</v>
      </c>
      <c r="C16" s="6" t="s">
        <v>11</v>
      </c>
      <c r="D16" s="6" t="s">
        <v>33</v>
      </c>
      <c r="E16" s="12">
        <v>60</v>
      </c>
      <c r="F16" s="5"/>
      <c r="G16" s="14"/>
      <c r="H16" s="14"/>
      <c r="I16" s="14"/>
      <c r="J16" s="14"/>
      <c r="K16" s="14"/>
      <c r="L16" s="12"/>
      <c r="M16" s="14"/>
      <c r="N16" s="14"/>
      <c r="O16" s="14"/>
      <c r="P16" s="14"/>
      <c r="Q16" s="14"/>
      <c r="R16" s="14"/>
      <c r="S16" s="14"/>
      <c r="T16" s="12"/>
    </row>
    <row r="17" spans="1:20" x14ac:dyDescent="0.25">
      <c r="A17" s="8" t="s">
        <v>186</v>
      </c>
      <c r="B17" s="9" t="s">
        <v>17</v>
      </c>
      <c r="C17" s="9" t="s">
        <v>33</v>
      </c>
      <c r="D17" s="9" t="s">
        <v>33</v>
      </c>
      <c r="E17" s="16">
        <v>60</v>
      </c>
      <c r="F17" s="8"/>
      <c r="G17" s="17"/>
      <c r="H17" s="17"/>
      <c r="I17" s="17"/>
      <c r="J17" s="17"/>
      <c r="K17" s="17"/>
      <c r="L17" s="16"/>
      <c r="M17" s="17"/>
      <c r="N17" s="17"/>
      <c r="O17" s="17"/>
      <c r="P17" s="17"/>
      <c r="Q17" s="17"/>
      <c r="R17" s="17"/>
      <c r="S17" s="17"/>
      <c r="T17" s="16"/>
    </row>
    <row r="18" spans="1:20" x14ac:dyDescent="0.25">
      <c r="A18" s="5" t="s">
        <v>187</v>
      </c>
      <c r="B18" s="6" t="s">
        <v>16</v>
      </c>
      <c r="C18" s="6" t="s">
        <v>8</v>
      </c>
      <c r="D18" s="6" t="s">
        <v>33</v>
      </c>
      <c r="E18" s="12">
        <v>200</v>
      </c>
      <c r="F18" s="18"/>
      <c r="G18" s="14"/>
      <c r="H18" s="14"/>
      <c r="I18" s="14"/>
      <c r="J18" s="14"/>
      <c r="K18" s="14"/>
      <c r="L18" s="15"/>
      <c r="M18" s="14"/>
      <c r="N18" s="14"/>
      <c r="O18" s="14"/>
      <c r="P18" s="14"/>
      <c r="Q18" s="14"/>
      <c r="R18" s="14"/>
      <c r="S18" s="14"/>
      <c r="T18" s="15"/>
    </row>
    <row r="19" spans="1:20" x14ac:dyDescent="0.25">
      <c r="A19" s="5" t="s">
        <v>188</v>
      </c>
      <c r="B19" s="6" t="s">
        <v>16</v>
      </c>
      <c r="C19" s="6" t="s">
        <v>10</v>
      </c>
      <c r="D19" s="6" t="s">
        <v>33</v>
      </c>
      <c r="E19" s="12">
        <v>200</v>
      </c>
      <c r="F19" s="18"/>
      <c r="G19" s="14"/>
      <c r="H19" s="14"/>
      <c r="I19" s="14"/>
      <c r="J19" s="14"/>
      <c r="K19" s="14"/>
      <c r="L19" s="15"/>
      <c r="M19" s="14"/>
      <c r="N19" s="14"/>
      <c r="O19" s="14"/>
      <c r="P19" s="14"/>
      <c r="Q19" s="14"/>
      <c r="R19" s="14"/>
      <c r="S19" s="14"/>
      <c r="T19" s="15"/>
    </row>
    <row r="20" spans="1:20" x14ac:dyDescent="0.25">
      <c r="A20" s="5" t="s">
        <v>189</v>
      </c>
      <c r="B20" s="6" t="s">
        <v>16</v>
      </c>
      <c r="C20" s="6" t="s">
        <v>11</v>
      </c>
      <c r="D20" s="6" t="s">
        <v>33</v>
      </c>
      <c r="E20" s="12">
        <v>200</v>
      </c>
      <c r="F20" s="18"/>
      <c r="G20" s="14"/>
      <c r="H20" s="14"/>
      <c r="I20" s="14"/>
      <c r="J20" s="14"/>
      <c r="K20" s="14"/>
      <c r="L20" s="15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5" t="s">
        <v>190</v>
      </c>
      <c r="B21" s="6" t="s">
        <v>16</v>
      </c>
      <c r="C21" s="6" t="s">
        <v>33</v>
      </c>
      <c r="D21" s="6" t="s">
        <v>33</v>
      </c>
      <c r="E21" s="12">
        <v>200</v>
      </c>
      <c r="F21" s="19"/>
      <c r="G21" s="20"/>
      <c r="H21" s="20"/>
      <c r="I21" s="20"/>
      <c r="J21" s="20"/>
      <c r="K21" s="20"/>
      <c r="L21" s="21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2" t="s">
        <v>191</v>
      </c>
      <c r="B22" s="3" t="s">
        <v>17</v>
      </c>
      <c r="C22" s="3" t="s">
        <v>8</v>
      </c>
      <c r="D22" s="3" t="s">
        <v>33</v>
      </c>
      <c r="E22" s="22">
        <v>200</v>
      </c>
      <c r="F22" s="18"/>
      <c r="G22" s="14"/>
      <c r="H22" s="14"/>
      <c r="I22" s="14"/>
      <c r="J22" s="14"/>
      <c r="K22" s="14"/>
      <c r="L22" s="15"/>
      <c r="M22" s="14"/>
      <c r="N22" s="14"/>
      <c r="O22" s="14"/>
      <c r="P22" s="14"/>
      <c r="Q22" s="14"/>
      <c r="R22" s="14"/>
      <c r="S22" s="14"/>
      <c r="T22" s="15"/>
    </row>
    <row r="23" spans="1:20" x14ac:dyDescent="0.25">
      <c r="A23" s="5" t="s">
        <v>192</v>
      </c>
      <c r="B23" s="6" t="s">
        <v>17</v>
      </c>
      <c r="C23" s="6" t="s">
        <v>10</v>
      </c>
      <c r="D23" s="6" t="s">
        <v>33</v>
      </c>
      <c r="E23" s="12">
        <v>200</v>
      </c>
      <c r="F23" s="18"/>
      <c r="G23" s="14"/>
      <c r="H23" s="14"/>
      <c r="I23" s="14"/>
      <c r="J23" s="14"/>
      <c r="K23" s="14"/>
      <c r="L23" s="15"/>
      <c r="M23" s="14"/>
      <c r="N23" s="14"/>
      <c r="O23" s="14"/>
      <c r="P23" s="14"/>
      <c r="Q23" s="14"/>
      <c r="R23" s="14"/>
      <c r="S23" s="14"/>
      <c r="T23" s="15"/>
    </row>
    <row r="24" spans="1:20" x14ac:dyDescent="0.25">
      <c r="A24" s="5" t="s">
        <v>193</v>
      </c>
      <c r="B24" s="6" t="s">
        <v>17</v>
      </c>
      <c r="C24" s="6" t="s">
        <v>11</v>
      </c>
      <c r="D24" s="6" t="s">
        <v>33</v>
      </c>
      <c r="E24" s="12">
        <v>200</v>
      </c>
      <c r="F24" s="18"/>
      <c r="G24" s="14"/>
      <c r="H24" s="14"/>
      <c r="I24" s="14"/>
      <c r="J24" s="14"/>
      <c r="K24" s="14"/>
      <c r="L24" s="15"/>
      <c r="M24" s="14"/>
      <c r="N24" s="14"/>
      <c r="O24" s="14"/>
      <c r="P24" s="14"/>
      <c r="Q24" s="14"/>
      <c r="R24" s="14"/>
      <c r="S24" s="14"/>
      <c r="T24" s="15"/>
    </row>
    <row r="25" spans="1:20" x14ac:dyDescent="0.25">
      <c r="A25" s="8" t="s">
        <v>194</v>
      </c>
      <c r="B25" s="9" t="s">
        <v>17</v>
      </c>
      <c r="C25" s="9" t="s">
        <v>33</v>
      </c>
      <c r="D25" s="9" t="s">
        <v>33</v>
      </c>
      <c r="E25" s="16">
        <v>200</v>
      </c>
      <c r="F25" s="19"/>
      <c r="G25" s="20"/>
      <c r="H25" s="20"/>
      <c r="I25" s="20"/>
      <c r="J25" s="20"/>
      <c r="K25" s="20"/>
      <c r="L25" s="21"/>
      <c r="M25" s="20"/>
      <c r="N25" s="20"/>
      <c r="O25" s="20"/>
      <c r="P25" s="20"/>
      <c r="Q25" s="20"/>
      <c r="R25" s="20"/>
      <c r="S25" s="20"/>
      <c r="T25" s="21"/>
    </row>
    <row r="26" spans="1:20" x14ac:dyDescent="0.25">
      <c r="A26" s="5" t="s">
        <v>195</v>
      </c>
      <c r="B26" s="6" t="s">
        <v>16</v>
      </c>
      <c r="C26" s="6" t="s">
        <v>8</v>
      </c>
      <c r="D26" s="6" t="s">
        <v>33</v>
      </c>
      <c r="E26" s="23">
        <v>0</v>
      </c>
      <c r="F26" s="5"/>
      <c r="G26" s="14"/>
      <c r="H26" s="14"/>
      <c r="I26" s="14"/>
      <c r="J26" s="14"/>
      <c r="K26" s="14"/>
      <c r="L26" s="15"/>
      <c r="M26" s="14"/>
      <c r="N26" s="14"/>
      <c r="O26" s="13"/>
      <c r="P26" s="14"/>
      <c r="Q26" s="14"/>
      <c r="R26" s="14"/>
      <c r="S26" s="14"/>
      <c r="T26" s="12"/>
    </row>
    <row r="27" spans="1:20" x14ac:dyDescent="0.25">
      <c r="A27" s="5" t="s">
        <v>196</v>
      </c>
      <c r="B27" s="6" t="s">
        <v>16</v>
      </c>
      <c r="C27" s="6" t="s">
        <v>10</v>
      </c>
      <c r="D27" s="6" t="s">
        <v>33</v>
      </c>
      <c r="E27" s="15">
        <v>0</v>
      </c>
      <c r="F27" s="5"/>
      <c r="G27" s="13"/>
      <c r="H27" s="14"/>
      <c r="I27" s="14"/>
      <c r="J27" s="14"/>
      <c r="K27" s="14"/>
      <c r="L27" s="12"/>
      <c r="M27" s="14"/>
      <c r="N27" s="14"/>
      <c r="O27" s="14"/>
      <c r="P27" s="14"/>
      <c r="Q27" s="14"/>
      <c r="R27" s="14"/>
      <c r="S27" s="14"/>
      <c r="T27" s="12"/>
    </row>
    <row r="28" spans="1:20" x14ac:dyDescent="0.25">
      <c r="A28" s="5" t="s">
        <v>197</v>
      </c>
      <c r="B28" s="6" t="s">
        <v>16</v>
      </c>
      <c r="C28" s="6" t="s">
        <v>11</v>
      </c>
      <c r="D28" s="6" t="s">
        <v>33</v>
      </c>
      <c r="E28" s="15">
        <v>0</v>
      </c>
      <c r="F28" s="5"/>
      <c r="G28" s="13"/>
      <c r="H28" s="14"/>
      <c r="I28" s="14"/>
      <c r="J28" s="14"/>
      <c r="K28" s="14"/>
      <c r="L28" s="12"/>
      <c r="M28" s="14"/>
      <c r="N28" s="14"/>
      <c r="O28" s="14"/>
      <c r="P28" s="14"/>
      <c r="Q28" s="14"/>
      <c r="R28" s="14"/>
      <c r="S28" s="14"/>
      <c r="T28" s="12"/>
    </row>
    <row r="29" spans="1:20" x14ac:dyDescent="0.25">
      <c r="A29" s="5" t="s">
        <v>198</v>
      </c>
      <c r="B29" s="6" t="s">
        <v>16</v>
      </c>
      <c r="C29" s="6" t="s">
        <v>33</v>
      </c>
      <c r="D29" s="6" t="s">
        <v>33</v>
      </c>
      <c r="E29" s="21">
        <v>0</v>
      </c>
      <c r="F29" s="8"/>
      <c r="G29" s="17"/>
      <c r="H29" s="17"/>
      <c r="I29" s="17"/>
      <c r="J29" s="17"/>
      <c r="K29" s="17"/>
      <c r="L29" s="16"/>
      <c r="M29" s="17"/>
      <c r="N29" s="17"/>
      <c r="O29" s="17"/>
      <c r="P29" s="17"/>
      <c r="Q29" s="17"/>
      <c r="R29" s="17"/>
      <c r="S29" s="17"/>
      <c r="T29" s="16"/>
    </row>
    <row r="30" spans="1:20" x14ac:dyDescent="0.25">
      <c r="A30" s="2" t="s">
        <v>199</v>
      </c>
      <c r="B30" s="3" t="s">
        <v>17</v>
      </c>
      <c r="C30" s="3" t="s">
        <v>8</v>
      </c>
      <c r="D30" s="3" t="s">
        <v>33</v>
      </c>
      <c r="E30" s="23">
        <v>0</v>
      </c>
      <c r="F30" s="14"/>
      <c r="G30" s="14"/>
      <c r="H30" s="14"/>
      <c r="I30" s="13"/>
      <c r="J30" s="14"/>
      <c r="K30" s="14"/>
      <c r="L30" s="12"/>
      <c r="M30" s="14"/>
      <c r="N30" s="14"/>
      <c r="O30" s="14"/>
      <c r="P30" s="14"/>
      <c r="Q30" s="14"/>
      <c r="R30" s="14"/>
      <c r="S30" s="14"/>
      <c r="T30" s="12"/>
    </row>
    <row r="31" spans="1:20" x14ac:dyDescent="0.25">
      <c r="A31" s="5" t="s">
        <v>200</v>
      </c>
      <c r="B31" s="6" t="s">
        <v>17</v>
      </c>
      <c r="C31" s="6" t="s">
        <v>10</v>
      </c>
      <c r="D31" s="6" t="s">
        <v>33</v>
      </c>
      <c r="E31" s="15">
        <v>0</v>
      </c>
      <c r="F31" s="5"/>
      <c r="G31" s="13"/>
      <c r="H31" s="14"/>
      <c r="I31" s="14"/>
      <c r="J31" s="14"/>
      <c r="K31" s="14"/>
      <c r="L31" s="12"/>
      <c r="M31" s="14"/>
      <c r="N31" s="14"/>
      <c r="O31" s="14"/>
      <c r="P31" s="14"/>
      <c r="Q31" s="14"/>
      <c r="R31" s="14"/>
      <c r="S31" s="14"/>
      <c r="T31" s="12"/>
    </row>
    <row r="32" spans="1:20" x14ac:dyDescent="0.25">
      <c r="A32" s="5" t="s">
        <v>201</v>
      </c>
      <c r="B32" s="6" t="s">
        <v>17</v>
      </c>
      <c r="C32" s="6" t="s">
        <v>11</v>
      </c>
      <c r="D32" s="6" t="s">
        <v>33</v>
      </c>
      <c r="E32" s="15">
        <v>0</v>
      </c>
      <c r="F32" s="5"/>
      <c r="G32" s="14"/>
      <c r="H32" s="14"/>
      <c r="I32" s="14"/>
      <c r="J32" s="14"/>
      <c r="K32" s="14"/>
      <c r="L32" s="12"/>
      <c r="M32" s="14"/>
      <c r="N32" s="14"/>
      <c r="O32" s="14"/>
      <c r="P32" s="14"/>
      <c r="Q32" s="14"/>
      <c r="R32" s="14"/>
      <c r="S32" s="14"/>
      <c r="T32" s="12"/>
    </row>
    <row r="33" spans="1:20" x14ac:dyDescent="0.25">
      <c r="A33" s="8" t="s">
        <v>202</v>
      </c>
      <c r="B33" s="9" t="s">
        <v>17</v>
      </c>
      <c r="C33" s="9" t="s">
        <v>33</v>
      </c>
      <c r="D33" s="9" t="s">
        <v>33</v>
      </c>
      <c r="E33" s="21">
        <v>0</v>
      </c>
      <c r="F33" s="8"/>
      <c r="G33" s="17"/>
      <c r="H33" s="17"/>
      <c r="I33" s="17"/>
      <c r="J33" s="17"/>
      <c r="K33" s="17"/>
      <c r="L33" s="16"/>
      <c r="M33" s="17"/>
      <c r="N33" s="17"/>
      <c r="O33" s="17"/>
      <c r="P33" s="17"/>
      <c r="Q33" s="17"/>
      <c r="R33" s="17"/>
      <c r="S33" s="17"/>
      <c r="T33" s="16"/>
    </row>
  </sheetData>
  <conditionalFormatting sqref="A2:A33">
    <cfRule type="duplicateValues" dxfId="16" priority="1"/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F2" sqref="F2"/>
    </sheetView>
  </sheetViews>
  <sheetFormatPr defaultRowHeight="15" x14ac:dyDescent="0.25"/>
  <cols>
    <col min="1" max="1" width="15.28515625" customWidth="1"/>
  </cols>
  <sheetData>
    <row r="1" spans="1:20" x14ac:dyDescent="0.25">
      <c r="A1" s="2" t="s">
        <v>38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</row>
    <row r="2" spans="1:20" x14ac:dyDescent="0.25">
      <c r="A2" s="5" t="s">
        <v>171</v>
      </c>
      <c r="B2" s="6" t="s">
        <v>16</v>
      </c>
      <c r="C2" s="6" t="s">
        <v>8</v>
      </c>
      <c r="D2" s="6" t="s">
        <v>33</v>
      </c>
      <c r="E2" s="12">
        <v>40</v>
      </c>
      <c r="F2" s="5"/>
      <c r="G2" s="13"/>
      <c r="H2" s="14"/>
      <c r="I2" s="14"/>
      <c r="J2" s="14"/>
      <c r="K2" s="14"/>
      <c r="L2" s="15"/>
      <c r="M2" s="13"/>
      <c r="N2" s="14"/>
      <c r="O2" s="13"/>
      <c r="P2" s="14"/>
      <c r="Q2" s="13"/>
      <c r="R2" s="13"/>
      <c r="S2" s="14"/>
      <c r="T2" s="12"/>
    </row>
    <row r="3" spans="1:20" x14ac:dyDescent="0.25">
      <c r="A3" s="5" t="s">
        <v>172</v>
      </c>
      <c r="B3" s="6" t="s">
        <v>16</v>
      </c>
      <c r="C3" s="6" t="s">
        <v>10</v>
      </c>
      <c r="D3" s="6" t="s">
        <v>33</v>
      </c>
      <c r="E3" s="12">
        <v>40</v>
      </c>
      <c r="F3" s="5"/>
      <c r="G3" s="13"/>
      <c r="H3" s="14"/>
      <c r="I3" s="13"/>
      <c r="J3" s="13"/>
      <c r="K3" s="14"/>
      <c r="L3" s="12"/>
      <c r="M3" s="13"/>
      <c r="N3" s="13"/>
      <c r="O3" s="13"/>
      <c r="P3" s="13"/>
      <c r="Q3" s="14"/>
      <c r="R3" s="13"/>
      <c r="S3" s="13"/>
      <c r="T3" s="12"/>
    </row>
    <row r="4" spans="1:20" x14ac:dyDescent="0.25">
      <c r="A4" s="5" t="s">
        <v>173</v>
      </c>
      <c r="B4" s="6" t="s">
        <v>16</v>
      </c>
      <c r="C4" s="6" t="s">
        <v>11</v>
      </c>
      <c r="D4" s="6" t="s">
        <v>33</v>
      </c>
      <c r="E4" s="12">
        <v>40</v>
      </c>
      <c r="F4" s="5"/>
      <c r="G4" s="13"/>
      <c r="H4" s="14"/>
      <c r="I4" s="13"/>
      <c r="J4" s="14"/>
      <c r="K4" s="14"/>
      <c r="L4" s="12"/>
      <c r="M4" s="13"/>
      <c r="N4" s="13"/>
      <c r="O4" s="13"/>
      <c r="P4" s="14"/>
      <c r="Q4" s="14"/>
      <c r="R4" s="14"/>
      <c r="S4" s="14"/>
      <c r="T4" s="12"/>
    </row>
    <row r="5" spans="1:20" x14ac:dyDescent="0.25">
      <c r="A5" s="5" t="s">
        <v>174</v>
      </c>
      <c r="B5" s="6" t="s">
        <v>16</v>
      </c>
      <c r="C5" s="6" t="s">
        <v>33</v>
      </c>
      <c r="D5" s="6" t="s">
        <v>33</v>
      </c>
      <c r="E5" s="16">
        <v>40</v>
      </c>
      <c r="F5" s="8"/>
      <c r="G5" s="17"/>
      <c r="H5" s="17"/>
      <c r="I5" s="17"/>
      <c r="J5" s="17"/>
      <c r="K5" s="17"/>
      <c r="L5" s="16"/>
      <c r="M5" s="17"/>
      <c r="N5" s="17"/>
      <c r="O5" s="17"/>
      <c r="P5" s="17"/>
      <c r="Q5" s="17"/>
      <c r="R5" s="17"/>
      <c r="S5" s="17"/>
      <c r="T5" s="16"/>
    </row>
    <row r="6" spans="1:20" x14ac:dyDescent="0.25">
      <c r="A6" s="2" t="s">
        <v>175</v>
      </c>
      <c r="B6" s="3" t="s">
        <v>17</v>
      </c>
      <c r="C6" s="3" t="s">
        <v>8</v>
      </c>
      <c r="D6" s="3" t="s">
        <v>33</v>
      </c>
      <c r="E6" s="12">
        <v>40</v>
      </c>
      <c r="F6" s="14"/>
      <c r="G6" s="14"/>
      <c r="H6" s="14"/>
      <c r="I6" s="13"/>
      <c r="J6" s="14"/>
      <c r="K6" s="14"/>
      <c r="L6" s="12"/>
      <c r="M6" s="13"/>
      <c r="N6" s="14"/>
      <c r="O6" s="13"/>
      <c r="P6" s="14"/>
      <c r="Q6" s="13"/>
      <c r="R6" s="13"/>
      <c r="S6" s="14"/>
      <c r="T6" s="12"/>
    </row>
    <row r="7" spans="1:20" x14ac:dyDescent="0.25">
      <c r="A7" s="5" t="s">
        <v>176</v>
      </c>
      <c r="B7" s="6" t="s">
        <v>17</v>
      </c>
      <c r="C7" s="6" t="s">
        <v>10</v>
      </c>
      <c r="D7" s="6" t="s">
        <v>33</v>
      </c>
      <c r="E7" s="12">
        <v>40</v>
      </c>
      <c r="F7" s="5"/>
      <c r="G7" s="13"/>
      <c r="H7" s="14"/>
      <c r="I7" s="13"/>
      <c r="J7" s="14"/>
      <c r="K7" s="14"/>
      <c r="L7" s="12"/>
      <c r="M7" s="14"/>
      <c r="N7" s="13"/>
      <c r="O7" s="14"/>
      <c r="P7" s="14"/>
      <c r="Q7" s="14"/>
      <c r="R7" s="14"/>
      <c r="S7" s="14"/>
      <c r="T7" s="12"/>
    </row>
    <row r="8" spans="1:20" x14ac:dyDescent="0.25">
      <c r="A8" s="5" t="s">
        <v>177</v>
      </c>
      <c r="B8" s="6" t="s">
        <v>17</v>
      </c>
      <c r="C8" s="6" t="s">
        <v>11</v>
      </c>
      <c r="D8" s="6" t="s">
        <v>33</v>
      </c>
      <c r="E8" s="12">
        <v>40</v>
      </c>
      <c r="F8" s="5"/>
      <c r="G8" s="14"/>
      <c r="H8" s="14"/>
      <c r="I8" s="14"/>
      <c r="J8" s="14"/>
      <c r="K8" s="14"/>
      <c r="L8" s="12"/>
      <c r="M8" s="14"/>
      <c r="N8" s="14"/>
      <c r="O8" s="14"/>
      <c r="P8" s="14"/>
      <c r="Q8" s="14"/>
      <c r="R8" s="14"/>
      <c r="S8" s="14"/>
      <c r="T8" s="12"/>
    </row>
    <row r="9" spans="1:20" x14ac:dyDescent="0.25">
      <c r="A9" s="8" t="s">
        <v>178</v>
      </c>
      <c r="B9" s="9" t="s">
        <v>17</v>
      </c>
      <c r="C9" s="9" t="s">
        <v>33</v>
      </c>
      <c r="D9" s="9" t="s">
        <v>33</v>
      </c>
      <c r="E9" s="16">
        <v>40</v>
      </c>
      <c r="F9" s="8"/>
      <c r="G9" s="17"/>
      <c r="H9" s="17"/>
      <c r="I9" s="17"/>
      <c r="J9" s="17"/>
      <c r="K9" s="17"/>
      <c r="L9" s="16"/>
      <c r="M9" s="17"/>
      <c r="N9" s="17"/>
      <c r="O9" s="17"/>
      <c r="P9" s="17"/>
      <c r="Q9" s="17"/>
      <c r="R9" s="17"/>
      <c r="S9" s="17"/>
      <c r="T9" s="16"/>
    </row>
    <row r="10" spans="1:20" x14ac:dyDescent="0.25">
      <c r="A10" s="5" t="s">
        <v>179</v>
      </c>
      <c r="B10" s="6" t="s">
        <v>16</v>
      </c>
      <c r="C10" s="6" t="s">
        <v>8</v>
      </c>
      <c r="D10" s="6" t="s">
        <v>33</v>
      </c>
      <c r="E10" s="12">
        <v>60</v>
      </c>
      <c r="F10" s="5"/>
      <c r="G10" s="14"/>
      <c r="H10" s="13"/>
      <c r="I10" s="14"/>
      <c r="J10" s="13"/>
      <c r="K10" s="13"/>
      <c r="L10" s="12"/>
      <c r="M10" s="13"/>
      <c r="N10" s="13"/>
      <c r="O10" s="14"/>
      <c r="P10" s="14"/>
      <c r="Q10" s="13"/>
      <c r="R10" s="13"/>
      <c r="S10" s="13"/>
      <c r="T10" s="12"/>
    </row>
    <row r="11" spans="1:20" x14ac:dyDescent="0.25">
      <c r="A11" s="5" t="s">
        <v>180</v>
      </c>
      <c r="B11" s="6" t="s">
        <v>16</v>
      </c>
      <c r="C11" s="6" t="s">
        <v>10</v>
      </c>
      <c r="D11" s="6" t="s">
        <v>33</v>
      </c>
      <c r="E11" s="12">
        <v>60</v>
      </c>
      <c r="F11" s="5"/>
      <c r="G11" s="13"/>
      <c r="H11" s="14"/>
      <c r="I11" s="14"/>
      <c r="J11" s="14"/>
      <c r="K11" s="14"/>
      <c r="L11" s="12"/>
      <c r="M11" s="14"/>
      <c r="N11" s="14"/>
      <c r="O11" s="14"/>
      <c r="P11" s="14"/>
      <c r="Q11" s="14"/>
      <c r="R11" s="14"/>
      <c r="S11" s="14"/>
      <c r="T11" s="12"/>
    </row>
    <row r="12" spans="1:20" x14ac:dyDescent="0.25">
      <c r="A12" s="5" t="s">
        <v>181</v>
      </c>
      <c r="B12" s="6" t="s">
        <v>16</v>
      </c>
      <c r="C12" s="6" t="s">
        <v>11</v>
      </c>
      <c r="D12" s="6" t="s">
        <v>33</v>
      </c>
      <c r="E12" s="12">
        <v>60</v>
      </c>
      <c r="F12" s="5"/>
      <c r="G12" s="14"/>
      <c r="H12" s="14"/>
      <c r="I12" s="14"/>
      <c r="J12" s="14"/>
      <c r="K12" s="14"/>
      <c r="L12" s="12"/>
      <c r="M12" s="14"/>
      <c r="N12" s="14"/>
      <c r="O12" s="14"/>
      <c r="P12" s="14"/>
      <c r="Q12" s="14"/>
      <c r="R12" s="14"/>
      <c r="S12" s="14"/>
      <c r="T12" s="12"/>
    </row>
    <row r="13" spans="1:20" x14ac:dyDescent="0.25">
      <c r="A13" s="5" t="s">
        <v>182</v>
      </c>
      <c r="B13" s="6" t="s">
        <v>16</v>
      </c>
      <c r="C13" s="6" t="s">
        <v>33</v>
      </c>
      <c r="D13" s="6" t="s">
        <v>33</v>
      </c>
      <c r="E13" s="16">
        <v>60</v>
      </c>
      <c r="F13" s="8"/>
      <c r="G13" s="17"/>
      <c r="H13" s="17"/>
      <c r="I13" s="17"/>
      <c r="J13" s="17"/>
      <c r="K13" s="17"/>
      <c r="L13" s="16"/>
      <c r="M13" s="17"/>
      <c r="N13" s="17"/>
      <c r="O13" s="17"/>
      <c r="P13" s="17"/>
      <c r="Q13" s="17"/>
      <c r="R13" s="17"/>
      <c r="S13" s="17"/>
      <c r="T13" s="16"/>
    </row>
    <row r="14" spans="1:20" x14ac:dyDescent="0.25">
      <c r="A14" s="2" t="s">
        <v>183</v>
      </c>
      <c r="B14" s="3" t="s">
        <v>17</v>
      </c>
      <c r="C14" s="3" t="s">
        <v>8</v>
      </c>
      <c r="D14" s="3" t="s">
        <v>33</v>
      </c>
      <c r="E14" s="12">
        <v>60</v>
      </c>
      <c r="F14" s="5"/>
      <c r="G14" s="13"/>
      <c r="H14" s="13"/>
      <c r="I14" s="14"/>
      <c r="J14" s="13"/>
      <c r="K14" s="13"/>
      <c r="L14" s="12"/>
      <c r="M14" s="13"/>
      <c r="N14" s="14"/>
      <c r="O14" s="13"/>
      <c r="P14" s="13"/>
      <c r="Q14" s="14"/>
      <c r="R14" s="13"/>
      <c r="S14" s="13"/>
      <c r="T14" s="12"/>
    </row>
    <row r="15" spans="1:20" x14ac:dyDescent="0.25">
      <c r="A15" s="5" t="s">
        <v>184</v>
      </c>
      <c r="B15" s="6" t="s">
        <v>17</v>
      </c>
      <c r="C15" s="6" t="s">
        <v>10</v>
      </c>
      <c r="D15" s="6" t="s">
        <v>33</v>
      </c>
      <c r="E15" s="12">
        <v>60</v>
      </c>
      <c r="F15" s="5"/>
      <c r="G15" s="13"/>
      <c r="H15" s="14"/>
      <c r="I15" s="14"/>
      <c r="J15" s="14"/>
      <c r="K15" s="14"/>
      <c r="L15" s="12"/>
      <c r="M15" s="14"/>
      <c r="N15" s="14"/>
      <c r="O15" s="14"/>
      <c r="P15" s="14"/>
      <c r="Q15" s="14"/>
      <c r="R15" s="14"/>
      <c r="S15" s="14"/>
      <c r="T15" s="12"/>
    </row>
    <row r="16" spans="1:20" x14ac:dyDescent="0.25">
      <c r="A16" s="5" t="s">
        <v>185</v>
      </c>
      <c r="B16" s="6" t="s">
        <v>17</v>
      </c>
      <c r="C16" s="6" t="s">
        <v>11</v>
      </c>
      <c r="D16" s="6" t="s">
        <v>33</v>
      </c>
      <c r="E16" s="12">
        <v>60</v>
      </c>
      <c r="F16" s="5"/>
      <c r="G16" s="14"/>
      <c r="H16" s="14"/>
      <c r="I16" s="14"/>
      <c r="J16" s="14"/>
      <c r="K16" s="14"/>
      <c r="L16" s="12"/>
      <c r="M16" s="14"/>
      <c r="N16" s="14"/>
      <c r="O16" s="14"/>
      <c r="P16" s="14"/>
      <c r="Q16" s="14"/>
      <c r="R16" s="14"/>
      <c r="S16" s="14"/>
      <c r="T16" s="12"/>
    </row>
    <row r="17" spans="1:20" x14ac:dyDescent="0.25">
      <c r="A17" s="8" t="s">
        <v>186</v>
      </c>
      <c r="B17" s="9" t="s">
        <v>17</v>
      </c>
      <c r="C17" s="9" t="s">
        <v>33</v>
      </c>
      <c r="D17" s="9" t="s">
        <v>33</v>
      </c>
      <c r="E17" s="16">
        <v>60</v>
      </c>
      <c r="F17" s="8"/>
      <c r="G17" s="17"/>
      <c r="H17" s="17"/>
      <c r="I17" s="17"/>
      <c r="J17" s="17"/>
      <c r="K17" s="17"/>
      <c r="L17" s="16"/>
      <c r="M17" s="17"/>
      <c r="N17" s="17"/>
      <c r="O17" s="17"/>
      <c r="P17" s="17"/>
      <c r="Q17" s="17"/>
      <c r="R17" s="17"/>
      <c r="S17" s="17"/>
      <c r="T17" s="16"/>
    </row>
    <row r="18" spans="1:20" x14ac:dyDescent="0.25">
      <c r="A18" s="5" t="s">
        <v>187</v>
      </c>
      <c r="B18" s="6" t="s">
        <v>16</v>
      </c>
      <c r="C18" s="6" t="s">
        <v>8</v>
      </c>
      <c r="D18" s="6" t="s">
        <v>33</v>
      </c>
      <c r="E18" s="12">
        <v>200</v>
      </c>
      <c r="F18" s="18"/>
      <c r="G18" s="14"/>
      <c r="H18" s="14"/>
      <c r="I18" s="14"/>
      <c r="J18" s="14"/>
      <c r="K18" s="14"/>
      <c r="L18" s="15"/>
      <c r="M18" s="14"/>
      <c r="N18" s="14"/>
      <c r="O18" s="14"/>
      <c r="P18" s="14"/>
      <c r="Q18" s="14"/>
      <c r="R18" s="14"/>
      <c r="S18" s="14"/>
      <c r="T18" s="15"/>
    </row>
    <row r="19" spans="1:20" x14ac:dyDescent="0.25">
      <c r="A19" s="5" t="s">
        <v>188</v>
      </c>
      <c r="B19" s="6" t="s">
        <v>16</v>
      </c>
      <c r="C19" s="6" t="s">
        <v>10</v>
      </c>
      <c r="D19" s="6" t="s">
        <v>33</v>
      </c>
      <c r="E19" s="12">
        <v>200</v>
      </c>
      <c r="F19" s="18"/>
      <c r="G19" s="14"/>
      <c r="H19" s="14"/>
      <c r="I19" s="14"/>
      <c r="J19" s="14"/>
      <c r="K19" s="14"/>
      <c r="L19" s="15"/>
      <c r="M19" s="14"/>
      <c r="N19" s="14"/>
      <c r="O19" s="14"/>
      <c r="P19" s="14"/>
      <c r="Q19" s="14"/>
      <c r="R19" s="14"/>
      <c r="S19" s="14"/>
      <c r="T19" s="15"/>
    </row>
    <row r="20" spans="1:20" x14ac:dyDescent="0.25">
      <c r="A20" s="5" t="s">
        <v>189</v>
      </c>
      <c r="B20" s="6" t="s">
        <v>16</v>
      </c>
      <c r="C20" s="6" t="s">
        <v>11</v>
      </c>
      <c r="D20" s="6" t="s">
        <v>33</v>
      </c>
      <c r="E20" s="12">
        <v>200</v>
      </c>
      <c r="F20" s="18"/>
      <c r="G20" s="14"/>
      <c r="H20" s="14"/>
      <c r="I20" s="14"/>
      <c r="J20" s="14"/>
      <c r="K20" s="14"/>
      <c r="L20" s="15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5" t="s">
        <v>190</v>
      </c>
      <c r="B21" s="6" t="s">
        <v>16</v>
      </c>
      <c r="C21" s="6" t="s">
        <v>33</v>
      </c>
      <c r="D21" s="6" t="s">
        <v>33</v>
      </c>
      <c r="E21" s="12">
        <v>200</v>
      </c>
      <c r="F21" s="19"/>
      <c r="G21" s="20"/>
      <c r="H21" s="20"/>
      <c r="I21" s="20"/>
      <c r="J21" s="20"/>
      <c r="K21" s="20"/>
      <c r="L21" s="21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2" t="s">
        <v>191</v>
      </c>
      <c r="B22" s="3" t="s">
        <v>17</v>
      </c>
      <c r="C22" s="3" t="s">
        <v>8</v>
      </c>
      <c r="D22" s="3" t="s">
        <v>33</v>
      </c>
      <c r="E22" s="22">
        <v>200</v>
      </c>
      <c r="F22" s="18"/>
      <c r="G22" s="14"/>
      <c r="H22" s="14"/>
      <c r="I22" s="14"/>
      <c r="J22" s="14"/>
      <c r="K22" s="14"/>
      <c r="L22" s="15"/>
      <c r="M22" s="14"/>
      <c r="N22" s="14"/>
      <c r="O22" s="14"/>
      <c r="P22" s="14"/>
      <c r="Q22" s="14"/>
      <c r="R22" s="14"/>
      <c r="S22" s="14"/>
      <c r="T22" s="15"/>
    </row>
    <row r="23" spans="1:20" x14ac:dyDescent="0.25">
      <c r="A23" s="5" t="s">
        <v>192</v>
      </c>
      <c r="B23" s="6" t="s">
        <v>17</v>
      </c>
      <c r="C23" s="6" t="s">
        <v>10</v>
      </c>
      <c r="D23" s="6" t="s">
        <v>33</v>
      </c>
      <c r="E23" s="12">
        <v>200</v>
      </c>
      <c r="F23" s="18"/>
      <c r="G23" s="14"/>
      <c r="H23" s="14"/>
      <c r="I23" s="14"/>
      <c r="J23" s="14"/>
      <c r="K23" s="14"/>
      <c r="L23" s="15"/>
      <c r="M23" s="14"/>
      <c r="N23" s="14"/>
      <c r="O23" s="14"/>
      <c r="P23" s="14"/>
      <c r="Q23" s="14"/>
      <c r="R23" s="14"/>
      <c r="S23" s="14"/>
      <c r="T23" s="15"/>
    </row>
    <row r="24" spans="1:20" x14ac:dyDescent="0.25">
      <c r="A24" s="5" t="s">
        <v>193</v>
      </c>
      <c r="B24" s="6" t="s">
        <v>17</v>
      </c>
      <c r="C24" s="6" t="s">
        <v>11</v>
      </c>
      <c r="D24" s="6" t="s">
        <v>33</v>
      </c>
      <c r="E24" s="12">
        <v>200</v>
      </c>
      <c r="F24" s="18"/>
      <c r="G24" s="14"/>
      <c r="H24" s="14"/>
      <c r="I24" s="14"/>
      <c r="J24" s="14"/>
      <c r="K24" s="14"/>
      <c r="L24" s="15"/>
      <c r="M24" s="14"/>
      <c r="N24" s="14"/>
      <c r="O24" s="14"/>
      <c r="P24" s="14"/>
      <c r="Q24" s="14"/>
      <c r="R24" s="14"/>
      <c r="S24" s="14"/>
      <c r="T24" s="15"/>
    </row>
    <row r="25" spans="1:20" x14ac:dyDescent="0.25">
      <c r="A25" s="8" t="s">
        <v>194</v>
      </c>
      <c r="B25" s="9" t="s">
        <v>17</v>
      </c>
      <c r="C25" s="9" t="s">
        <v>33</v>
      </c>
      <c r="D25" s="9" t="s">
        <v>33</v>
      </c>
      <c r="E25" s="16">
        <v>200</v>
      </c>
      <c r="F25" s="19"/>
      <c r="G25" s="20"/>
      <c r="H25" s="20"/>
      <c r="I25" s="20"/>
      <c r="J25" s="20"/>
      <c r="K25" s="20"/>
      <c r="L25" s="21"/>
      <c r="M25" s="20"/>
      <c r="N25" s="20"/>
      <c r="O25" s="20"/>
      <c r="P25" s="20"/>
      <c r="Q25" s="20"/>
      <c r="R25" s="20"/>
      <c r="S25" s="20"/>
      <c r="T25" s="21"/>
    </row>
    <row r="26" spans="1:20" x14ac:dyDescent="0.25">
      <c r="A26" s="5" t="s">
        <v>195</v>
      </c>
      <c r="B26" s="6" t="s">
        <v>16</v>
      </c>
      <c r="C26" s="6" t="s">
        <v>8</v>
      </c>
      <c r="D26" s="6" t="s">
        <v>33</v>
      </c>
      <c r="E26" s="23">
        <v>0</v>
      </c>
      <c r="F26" s="5"/>
      <c r="G26" s="14"/>
      <c r="H26" s="14"/>
      <c r="I26" s="14"/>
      <c r="J26" s="14"/>
      <c r="K26" s="14"/>
      <c r="L26" s="15"/>
      <c r="M26" s="14"/>
      <c r="N26" s="14"/>
      <c r="O26" s="13"/>
      <c r="P26" s="14"/>
      <c r="Q26" s="14"/>
      <c r="R26" s="14"/>
      <c r="S26" s="14"/>
      <c r="T26" s="12"/>
    </row>
    <row r="27" spans="1:20" x14ac:dyDescent="0.25">
      <c r="A27" s="5" t="s">
        <v>196</v>
      </c>
      <c r="B27" s="6" t="s">
        <v>16</v>
      </c>
      <c r="C27" s="6" t="s">
        <v>10</v>
      </c>
      <c r="D27" s="6" t="s">
        <v>33</v>
      </c>
      <c r="E27" s="15">
        <v>0</v>
      </c>
      <c r="F27" s="5"/>
      <c r="G27" s="13"/>
      <c r="H27" s="14"/>
      <c r="I27" s="14"/>
      <c r="J27" s="14"/>
      <c r="K27" s="14"/>
      <c r="L27" s="12"/>
      <c r="M27" s="14"/>
      <c r="N27" s="14"/>
      <c r="O27" s="14"/>
      <c r="P27" s="14"/>
      <c r="Q27" s="14"/>
      <c r="R27" s="14"/>
      <c r="S27" s="14"/>
      <c r="T27" s="12"/>
    </row>
    <row r="28" spans="1:20" x14ac:dyDescent="0.25">
      <c r="A28" s="5" t="s">
        <v>197</v>
      </c>
      <c r="B28" s="6" t="s">
        <v>16</v>
      </c>
      <c r="C28" s="6" t="s">
        <v>11</v>
      </c>
      <c r="D28" s="6" t="s">
        <v>33</v>
      </c>
      <c r="E28" s="15">
        <v>0</v>
      </c>
      <c r="F28" s="5"/>
      <c r="G28" s="13"/>
      <c r="H28" s="14"/>
      <c r="I28" s="14"/>
      <c r="J28" s="14"/>
      <c r="K28" s="14"/>
      <c r="L28" s="12"/>
      <c r="M28" s="14"/>
      <c r="N28" s="14"/>
      <c r="O28" s="14"/>
      <c r="P28" s="14"/>
      <c r="Q28" s="14"/>
      <c r="R28" s="14"/>
      <c r="S28" s="14"/>
      <c r="T28" s="12"/>
    </row>
    <row r="29" spans="1:20" x14ac:dyDescent="0.25">
      <c r="A29" s="5" t="s">
        <v>198</v>
      </c>
      <c r="B29" s="6" t="s">
        <v>16</v>
      </c>
      <c r="C29" s="6" t="s">
        <v>33</v>
      </c>
      <c r="D29" s="6" t="s">
        <v>33</v>
      </c>
      <c r="E29" s="21">
        <v>0</v>
      </c>
      <c r="F29" s="8"/>
      <c r="G29" s="17"/>
      <c r="H29" s="17"/>
      <c r="I29" s="17"/>
      <c r="J29" s="17"/>
      <c r="K29" s="17"/>
      <c r="L29" s="16"/>
      <c r="M29" s="17"/>
      <c r="N29" s="17"/>
      <c r="O29" s="17"/>
      <c r="P29" s="17"/>
      <c r="Q29" s="17"/>
      <c r="R29" s="17"/>
      <c r="S29" s="17"/>
      <c r="T29" s="16"/>
    </row>
    <row r="30" spans="1:20" x14ac:dyDescent="0.25">
      <c r="A30" s="2" t="s">
        <v>199</v>
      </c>
      <c r="B30" s="3" t="s">
        <v>17</v>
      </c>
      <c r="C30" s="3" t="s">
        <v>8</v>
      </c>
      <c r="D30" s="3" t="s">
        <v>33</v>
      </c>
      <c r="E30" s="23">
        <v>0</v>
      </c>
      <c r="F30" s="14"/>
      <c r="G30" s="14"/>
      <c r="H30" s="14"/>
      <c r="I30" s="13"/>
      <c r="J30" s="14"/>
      <c r="K30" s="14"/>
      <c r="L30" s="12"/>
      <c r="M30" s="14"/>
      <c r="N30" s="14"/>
      <c r="O30" s="14"/>
      <c r="P30" s="14"/>
      <c r="Q30" s="14"/>
      <c r="R30" s="14"/>
      <c r="S30" s="14"/>
      <c r="T30" s="12"/>
    </row>
    <row r="31" spans="1:20" x14ac:dyDescent="0.25">
      <c r="A31" s="5" t="s">
        <v>200</v>
      </c>
      <c r="B31" s="6" t="s">
        <v>17</v>
      </c>
      <c r="C31" s="6" t="s">
        <v>10</v>
      </c>
      <c r="D31" s="6" t="s">
        <v>33</v>
      </c>
      <c r="E31" s="15">
        <v>0</v>
      </c>
      <c r="F31" s="5"/>
      <c r="G31" s="13"/>
      <c r="H31" s="14"/>
      <c r="I31" s="14"/>
      <c r="J31" s="14"/>
      <c r="K31" s="14"/>
      <c r="L31" s="12"/>
      <c r="M31" s="14"/>
      <c r="N31" s="14"/>
      <c r="O31" s="14"/>
      <c r="P31" s="14"/>
      <c r="Q31" s="14"/>
      <c r="R31" s="14"/>
      <c r="S31" s="14"/>
      <c r="T31" s="12"/>
    </row>
    <row r="32" spans="1:20" x14ac:dyDescent="0.25">
      <c r="A32" s="5" t="s">
        <v>201</v>
      </c>
      <c r="B32" s="6" t="s">
        <v>17</v>
      </c>
      <c r="C32" s="6" t="s">
        <v>11</v>
      </c>
      <c r="D32" s="6" t="s">
        <v>33</v>
      </c>
      <c r="E32" s="15">
        <v>0</v>
      </c>
      <c r="F32" s="5"/>
      <c r="G32" s="14"/>
      <c r="H32" s="14"/>
      <c r="I32" s="14"/>
      <c r="J32" s="14"/>
      <c r="K32" s="14"/>
      <c r="L32" s="12"/>
      <c r="M32" s="14"/>
      <c r="N32" s="14"/>
      <c r="O32" s="14"/>
      <c r="P32" s="14"/>
      <c r="Q32" s="14"/>
      <c r="R32" s="14"/>
      <c r="S32" s="14"/>
      <c r="T32" s="12"/>
    </row>
    <row r="33" spans="1:20" x14ac:dyDescent="0.25">
      <c r="A33" s="8" t="s">
        <v>202</v>
      </c>
      <c r="B33" s="9" t="s">
        <v>17</v>
      </c>
      <c r="C33" s="9" t="s">
        <v>33</v>
      </c>
      <c r="D33" s="9" t="s">
        <v>33</v>
      </c>
      <c r="E33" s="21">
        <v>0</v>
      </c>
      <c r="F33" s="8"/>
      <c r="G33" s="17"/>
      <c r="H33" s="17"/>
      <c r="I33" s="17"/>
      <c r="J33" s="17"/>
      <c r="K33" s="17"/>
      <c r="L33" s="16"/>
      <c r="M33" s="17"/>
      <c r="N33" s="17"/>
      <c r="O33" s="17"/>
      <c r="P33" s="17"/>
      <c r="Q33" s="17"/>
      <c r="R33" s="17"/>
      <c r="S33" s="17"/>
      <c r="T33" s="16"/>
    </row>
  </sheetData>
  <conditionalFormatting sqref="A2:A33">
    <cfRule type="duplicateValues" dxfId="1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full_model_set</vt:lpstr>
      <vt:lpstr>reduced_model_set_results</vt:lpstr>
      <vt:lpstr>no_capacity_results</vt:lpstr>
      <vt:lpstr>dist_duration_results</vt:lpstr>
      <vt:lpstr>test_model_set</vt:lpstr>
      <vt:lpstr>model_rerun_results_tracker (2</vt:lpstr>
      <vt:lpstr>model_rerun_results_tracker</vt:lpstr>
      <vt:lpstr>solution_file_tracker</vt:lpstr>
      <vt:lpstr>map_file_tracker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SCLS Delivery - Tim Drexler</cp:lastModifiedBy>
  <dcterms:created xsi:type="dcterms:W3CDTF">2021-07-25T16:43:13Z</dcterms:created>
  <dcterms:modified xsi:type="dcterms:W3CDTF">2021-08-18T18:13:10Z</dcterms:modified>
</cp:coreProperties>
</file>