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365-my.sharepoint.com/personal/hirose_taichi_599_s_kyushu-u_ac_jp/Documents/workspace/Intro_to_NA2022/Intro2ResSim/WellTest/"/>
    </mc:Choice>
  </mc:AlternateContent>
  <xr:revisionPtr revIDLastSave="125" documentId="8_{7D856849-F618-4D7B-92F9-0B4E93E75453}" xr6:coauthVersionLast="47" xr6:coauthVersionMax="47" xr10:uidLastSave="{D777F050-DB6C-4CED-83A6-7CAF4ABAB005}"/>
  <bookViews>
    <workbookView xWindow="-110" yWindow="-110" windowWidth="38620" windowHeight="21100" xr2:uid="{B3F6310A-7871-42BD-B3E4-A755D891AC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F5" i="1" s="1"/>
  <c r="E7" i="1"/>
  <c r="F6" i="1" s="1"/>
  <c r="E8" i="1"/>
  <c r="F7" i="1" s="1"/>
  <c r="E9" i="1"/>
  <c r="F8" i="1" s="1"/>
  <c r="E10" i="1"/>
  <c r="F9" i="1" s="1"/>
  <c r="E11" i="1"/>
  <c r="F10" i="1" s="1"/>
  <c r="E12" i="1"/>
  <c r="F11" i="1" s="1"/>
  <c r="E13" i="1"/>
  <c r="F12" i="1" s="1"/>
  <c r="E14" i="1"/>
  <c r="F13" i="1" s="1"/>
  <c r="E15" i="1"/>
  <c r="F14" i="1" s="1"/>
  <c r="E16" i="1"/>
  <c r="F15" i="1" s="1"/>
  <c r="E17" i="1"/>
  <c r="F16" i="1" s="1"/>
  <c r="E18" i="1"/>
  <c r="F17" i="1" s="1"/>
  <c r="E19" i="1"/>
  <c r="F18" i="1" s="1"/>
  <c r="E20" i="1"/>
  <c r="F19" i="1" s="1"/>
  <c r="E21" i="1"/>
  <c r="F20" i="1" s="1"/>
  <c r="E22" i="1"/>
  <c r="F21" i="1" s="1"/>
  <c r="E23" i="1"/>
  <c r="F22" i="1" s="1"/>
  <c r="E24" i="1"/>
  <c r="F23" i="1" s="1"/>
  <c r="E25" i="1"/>
  <c r="F24" i="1" s="1"/>
  <c r="E26" i="1"/>
  <c r="F25" i="1" s="1"/>
  <c r="E27" i="1"/>
  <c r="F26" i="1" s="1"/>
  <c r="E28" i="1"/>
  <c r="F27" i="1" s="1"/>
  <c r="E29" i="1"/>
  <c r="F28" i="1" s="1"/>
  <c r="E30" i="1"/>
  <c r="F29" i="1" s="1"/>
  <c r="E31" i="1"/>
  <c r="F30" i="1" s="1"/>
  <c r="E32" i="1"/>
  <c r="F31" i="1" s="1"/>
  <c r="E33" i="1"/>
  <c r="F32" i="1" s="1"/>
  <c r="E34" i="1"/>
  <c r="F33" i="1" s="1"/>
  <c r="E35" i="1"/>
  <c r="F34" i="1" s="1"/>
  <c r="E36" i="1"/>
  <c r="F35" i="1" s="1"/>
  <c r="E37" i="1"/>
  <c r="F36" i="1" s="1"/>
  <c r="E38" i="1"/>
  <c r="F37" i="1" s="1"/>
  <c r="E39" i="1"/>
  <c r="F38" i="1" s="1"/>
  <c r="E40" i="1"/>
  <c r="F39" i="1" s="1"/>
  <c r="E41" i="1"/>
  <c r="F40" i="1" s="1"/>
  <c r="P3" i="1" l="1"/>
  <c r="M3" i="1"/>
  <c r="K3" i="1"/>
  <c r="J3" i="1"/>
  <c r="N2" i="1"/>
  <c r="N3" i="1" s="1"/>
</calcChain>
</file>

<file path=xl/sharedStrings.xml><?xml version="1.0" encoding="utf-8"?>
<sst xmlns="http://schemas.openxmlformats.org/spreadsheetml/2006/main" count="17" uniqueCount="17">
  <si>
    <t>q</t>
    <phoneticPr fontId="1"/>
  </si>
  <si>
    <t>tp(hr)</t>
    <phoneticPr fontId="1"/>
  </si>
  <si>
    <t>h</t>
    <phoneticPr fontId="1"/>
  </si>
  <si>
    <t>rw</t>
    <phoneticPr fontId="1"/>
  </si>
  <si>
    <t>φ</t>
    <phoneticPr fontId="1"/>
  </si>
  <si>
    <t>μ</t>
    <phoneticPr fontId="1"/>
  </si>
  <si>
    <t>ｃｔ</t>
    <phoneticPr fontId="1"/>
  </si>
  <si>
    <t>Bo</t>
    <phoneticPr fontId="1"/>
  </si>
  <si>
    <t>qrb</t>
    <phoneticPr fontId="1"/>
  </si>
  <si>
    <t>pws(psi)</t>
    <phoneticPr fontId="1"/>
  </si>
  <si>
    <t>dt(h)</t>
    <phoneticPr fontId="1"/>
  </si>
  <si>
    <t>ビルドアップ</t>
    <phoneticPr fontId="1"/>
  </si>
  <si>
    <t>ドローダウン</t>
    <phoneticPr fontId="1"/>
  </si>
  <si>
    <t>通し番号</t>
    <rPh sb="0" eb="1">
      <t>トオ</t>
    </rPh>
    <rPh sb="2" eb="4">
      <t>バンゴウ</t>
    </rPh>
    <phoneticPr fontId="1"/>
  </si>
  <si>
    <t>Δp(psi)</t>
  </si>
  <si>
    <t>pwf(psi)</t>
    <phoneticPr fontId="1"/>
  </si>
  <si>
    <t>(dp/d lnt)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</si>
</sst>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Sheet1!$B$4:$B$41</c:f>
              <c:numCache>
                <c:formatCode>General</c:formatCode>
                <c:ptCount val="38"/>
                <c:pt idx="0">
                  <c:v>1E-4</c:v>
                </c:pt>
                <c:pt idx="1">
                  <c:v>2.0000000000000001E-4</c:v>
                </c:pt>
                <c:pt idx="2">
                  <c:v>5.0000000000000001E-4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8.0000000000000002E-3</c:v>
                </c:pt>
                <c:pt idx="8">
                  <c:v>0.01</c:v>
                </c:pt>
                <c:pt idx="9">
                  <c:v>1.6E-2</c:v>
                </c:pt>
                <c:pt idx="10">
                  <c:v>2.5499999999999998E-2</c:v>
                </c:pt>
                <c:pt idx="11">
                  <c:v>4.0599999999999997E-2</c:v>
                </c:pt>
                <c:pt idx="12">
                  <c:v>6.4899999999999999E-2</c:v>
                </c:pt>
                <c:pt idx="13">
                  <c:v>0.104</c:v>
                </c:pt>
                <c:pt idx="14">
                  <c:v>0.16500000000000001</c:v>
                </c:pt>
                <c:pt idx="15">
                  <c:v>0.26400000000000001</c:v>
                </c:pt>
                <c:pt idx="16">
                  <c:v>0.42099999999999999</c:v>
                </c:pt>
                <c:pt idx="17">
                  <c:v>0.67200000000000004</c:v>
                </c:pt>
                <c:pt idx="18">
                  <c:v>1.07</c:v>
                </c:pt>
                <c:pt idx="19">
                  <c:v>1.71</c:v>
                </c:pt>
                <c:pt idx="20">
                  <c:v>2.73</c:v>
                </c:pt>
                <c:pt idx="21">
                  <c:v>4.3600000000000003</c:v>
                </c:pt>
                <c:pt idx="22">
                  <c:v>6.5</c:v>
                </c:pt>
                <c:pt idx="23">
                  <c:v>10.5</c:v>
                </c:pt>
                <c:pt idx="24">
                  <c:v>15.1</c:v>
                </c:pt>
                <c:pt idx="25">
                  <c:v>20</c:v>
                </c:pt>
                <c:pt idx="26">
                  <c:v>25</c:v>
                </c:pt>
                <c:pt idx="27">
                  <c:v>30</c:v>
                </c:pt>
                <c:pt idx="28">
                  <c:v>35</c:v>
                </c:pt>
                <c:pt idx="29">
                  <c:v>40</c:v>
                </c:pt>
                <c:pt idx="30">
                  <c:v>45</c:v>
                </c:pt>
                <c:pt idx="31">
                  <c:v>50</c:v>
                </c:pt>
                <c:pt idx="32">
                  <c:v>55</c:v>
                </c:pt>
                <c:pt idx="33">
                  <c:v>60</c:v>
                </c:pt>
                <c:pt idx="34">
                  <c:v>65</c:v>
                </c:pt>
                <c:pt idx="35">
                  <c:v>70</c:v>
                </c:pt>
                <c:pt idx="36">
                  <c:v>72</c:v>
                </c:pt>
                <c:pt idx="37">
                  <c:v>80</c:v>
                </c:pt>
              </c:numCache>
            </c:numRef>
          </c:xVal>
          <c:yVal>
            <c:numRef>
              <c:f>Sheet1!$C$4:$C$41</c:f>
              <c:numCache>
                <c:formatCode>General</c:formatCode>
                <c:ptCount val="38"/>
                <c:pt idx="0">
                  <c:v>254.09</c:v>
                </c:pt>
                <c:pt idx="1">
                  <c:v>258.16000000000003</c:v>
                </c:pt>
                <c:pt idx="2">
                  <c:v>270.3</c:v>
                </c:pt>
                <c:pt idx="3">
                  <c:v>282.33</c:v>
                </c:pt>
                <c:pt idx="4">
                  <c:v>290.29000000000002</c:v>
                </c:pt>
                <c:pt idx="5">
                  <c:v>367.39</c:v>
                </c:pt>
                <c:pt idx="6">
                  <c:v>440.4</c:v>
                </c:pt>
                <c:pt idx="7">
                  <c:v>542.99</c:v>
                </c:pt>
                <c:pt idx="8">
                  <c:v>607.11</c:v>
                </c:pt>
                <c:pt idx="9">
                  <c:v>780.68</c:v>
                </c:pt>
                <c:pt idx="10">
                  <c:v>1005.1</c:v>
                </c:pt>
                <c:pt idx="11">
                  <c:v>1263.2</c:v>
                </c:pt>
                <c:pt idx="12">
                  <c:v>1515.6</c:v>
                </c:pt>
                <c:pt idx="13">
                  <c:v>1714</c:v>
                </c:pt>
                <c:pt idx="14">
                  <c:v>1837</c:v>
                </c:pt>
                <c:pt idx="15">
                  <c:v>1907.4</c:v>
                </c:pt>
                <c:pt idx="16">
                  <c:v>1950</c:v>
                </c:pt>
                <c:pt idx="17">
                  <c:v>1983.2</c:v>
                </c:pt>
                <c:pt idx="18">
                  <c:v>2013.5</c:v>
                </c:pt>
                <c:pt idx="19">
                  <c:v>2043.1</c:v>
                </c:pt>
                <c:pt idx="20">
                  <c:v>2072.1</c:v>
                </c:pt>
                <c:pt idx="21">
                  <c:v>2100.6999999999998</c:v>
                </c:pt>
                <c:pt idx="22">
                  <c:v>2124.9</c:v>
                </c:pt>
                <c:pt idx="23">
                  <c:v>2153.6999999999998</c:v>
                </c:pt>
                <c:pt idx="24">
                  <c:v>2175.4</c:v>
                </c:pt>
                <c:pt idx="25">
                  <c:v>2192</c:v>
                </c:pt>
                <c:pt idx="26">
                  <c:v>2205.1999999999998</c:v>
                </c:pt>
                <c:pt idx="27">
                  <c:v>2215.9</c:v>
                </c:pt>
                <c:pt idx="28">
                  <c:v>2225</c:v>
                </c:pt>
                <c:pt idx="29">
                  <c:v>2232.8000000000002</c:v>
                </c:pt>
                <c:pt idx="30">
                  <c:v>2239.6</c:v>
                </c:pt>
                <c:pt idx="31">
                  <c:v>2245.6999999999998</c:v>
                </c:pt>
                <c:pt idx="32">
                  <c:v>2251.1999999999998</c:v>
                </c:pt>
                <c:pt idx="33">
                  <c:v>2256.1999999999998</c:v>
                </c:pt>
                <c:pt idx="34">
                  <c:v>2260.8000000000002</c:v>
                </c:pt>
                <c:pt idx="35">
                  <c:v>2265</c:v>
                </c:pt>
                <c:pt idx="36">
                  <c:v>2266.6</c:v>
                </c:pt>
                <c:pt idx="37">
                  <c:v>2272.6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8-4444-B1BA-B0A759E17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85968"/>
        <c:axId val="802083056"/>
      </c:scatterChart>
      <c:valAx>
        <c:axId val="802085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2083056"/>
        <c:crosses val="autoZero"/>
        <c:crossBetween val="midCat"/>
      </c:valAx>
      <c:valAx>
        <c:axId val="8020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20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Sheet1!$B$3:$B$41</c:f>
              <c:numCache>
                <c:formatCode>General</c:formatCode>
                <c:ptCount val="39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5.0000000000000001E-4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8.0000000000000002E-3</c:v>
                </c:pt>
                <c:pt idx="9">
                  <c:v>0.01</c:v>
                </c:pt>
                <c:pt idx="10">
                  <c:v>1.6E-2</c:v>
                </c:pt>
                <c:pt idx="11">
                  <c:v>2.5499999999999998E-2</c:v>
                </c:pt>
                <c:pt idx="12">
                  <c:v>4.0599999999999997E-2</c:v>
                </c:pt>
                <c:pt idx="13">
                  <c:v>6.4899999999999999E-2</c:v>
                </c:pt>
                <c:pt idx="14">
                  <c:v>0.104</c:v>
                </c:pt>
                <c:pt idx="15">
                  <c:v>0.16500000000000001</c:v>
                </c:pt>
                <c:pt idx="16">
                  <c:v>0.26400000000000001</c:v>
                </c:pt>
                <c:pt idx="17">
                  <c:v>0.42099999999999999</c:v>
                </c:pt>
                <c:pt idx="18">
                  <c:v>0.67200000000000004</c:v>
                </c:pt>
                <c:pt idx="19">
                  <c:v>1.07</c:v>
                </c:pt>
                <c:pt idx="20">
                  <c:v>1.71</c:v>
                </c:pt>
                <c:pt idx="21">
                  <c:v>2.73</c:v>
                </c:pt>
                <c:pt idx="22">
                  <c:v>4.3600000000000003</c:v>
                </c:pt>
                <c:pt idx="23">
                  <c:v>6.5</c:v>
                </c:pt>
                <c:pt idx="24">
                  <c:v>10.5</c:v>
                </c:pt>
                <c:pt idx="25">
                  <c:v>15.1</c:v>
                </c:pt>
                <c:pt idx="26">
                  <c:v>20</c:v>
                </c:pt>
                <c:pt idx="27">
                  <c:v>25</c:v>
                </c:pt>
                <c:pt idx="28">
                  <c:v>30</c:v>
                </c:pt>
                <c:pt idx="29">
                  <c:v>35</c:v>
                </c:pt>
                <c:pt idx="30">
                  <c:v>40</c:v>
                </c:pt>
                <c:pt idx="31">
                  <c:v>45</c:v>
                </c:pt>
                <c:pt idx="32">
                  <c:v>50</c:v>
                </c:pt>
                <c:pt idx="33">
                  <c:v>55</c:v>
                </c:pt>
                <c:pt idx="34">
                  <c:v>60</c:v>
                </c:pt>
                <c:pt idx="35">
                  <c:v>65</c:v>
                </c:pt>
                <c:pt idx="36">
                  <c:v>70</c:v>
                </c:pt>
                <c:pt idx="37">
                  <c:v>72</c:v>
                </c:pt>
                <c:pt idx="38">
                  <c:v>80</c:v>
                </c:pt>
              </c:numCache>
            </c:numRef>
          </c:xVal>
          <c:yVal>
            <c:numRef>
              <c:f>Sheet1!$C$3:$C$41</c:f>
              <c:numCache>
                <c:formatCode>General</c:formatCode>
                <c:ptCount val="39"/>
                <c:pt idx="0">
                  <c:v>250</c:v>
                </c:pt>
                <c:pt idx="1">
                  <c:v>254.09</c:v>
                </c:pt>
                <c:pt idx="2">
                  <c:v>258.16000000000003</c:v>
                </c:pt>
                <c:pt idx="3">
                  <c:v>270.3</c:v>
                </c:pt>
                <c:pt idx="4">
                  <c:v>282.33</c:v>
                </c:pt>
                <c:pt idx="5">
                  <c:v>290.29000000000002</c:v>
                </c:pt>
                <c:pt idx="6">
                  <c:v>367.39</c:v>
                </c:pt>
                <c:pt idx="7">
                  <c:v>440.4</c:v>
                </c:pt>
                <c:pt idx="8">
                  <c:v>542.99</c:v>
                </c:pt>
                <c:pt idx="9">
                  <c:v>607.11</c:v>
                </c:pt>
                <c:pt idx="10">
                  <c:v>780.68</c:v>
                </c:pt>
                <c:pt idx="11">
                  <c:v>1005.1</c:v>
                </c:pt>
                <c:pt idx="12">
                  <c:v>1263.2</c:v>
                </c:pt>
                <c:pt idx="13">
                  <c:v>1515.6</c:v>
                </c:pt>
                <c:pt idx="14">
                  <c:v>1714</c:v>
                </c:pt>
                <c:pt idx="15">
                  <c:v>1837</c:v>
                </c:pt>
                <c:pt idx="16">
                  <c:v>1907.4</c:v>
                </c:pt>
                <c:pt idx="17">
                  <c:v>1950</c:v>
                </c:pt>
                <c:pt idx="18">
                  <c:v>1983.2</c:v>
                </c:pt>
                <c:pt idx="19">
                  <c:v>2013.5</c:v>
                </c:pt>
                <c:pt idx="20">
                  <c:v>2043.1</c:v>
                </c:pt>
                <c:pt idx="21">
                  <c:v>2072.1</c:v>
                </c:pt>
                <c:pt idx="22">
                  <c:v>2100.6999999999998</c:v>
                </c:pt>
                <c:pt idx="23">
                  <c:v>2124.9</c:v>
                </c:pt>
                <c:pt idx="24">
                  <c:v>2153.6999999999998</c:v>
                </c:pt>
                <c:pt idx="25">
                  <c:v>2175.4</c:v>
                </c:pt>
                <c:pt idx="26">
                  <c:v>2192</c:v>
                </c:pt>
                <c:pt idx="27">
                  <c:v>2205.1999999999998</c:v>
                </c:pt>
                <c:pt idx="28">
                  <c:v>2215.9</c:v>
                </c:pt>
                <c:pt idx="29">
                  <c:v>2225</c:v>
                </c:pt>
                <c:pt idx="30">
                  <c:v>2232.8000000000002</c:v>
                </c:pt>
                <c:pt idx="31">
                  <c:v>2239.6</c:v>
                </c:pt>
                <c:pt idx="32">
                  <c:v>2245.6999999999998</c:v>
                </c:pt>
                <c:pt idx="33">
                  <c:v>2251.1999999999998</c:v>
                </c:pt>
                <c:pt idx="34">
                  <c:v>2256.1999999999998</c:v>
                </c:pt>
                <c:pt idx="35">
                  <c:v>2260.8000000000002</c:v>
                </c:pt>
                <c:pt idx="36">
                  <c:v>2265</c:v>
                </c:pt>
                <c:pt idx="37">
                  <c:v>2266.6</c:v>
                </c:pt>
                <c:pt idx="38">
                  <c:v>2272.6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1-4836-B27C-8CF86B473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866112"/>
        <c:axId val="903866528"/>
      </c:scatterChart>
      <c:valAx>
        <c:axId val="90386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3866528"/>
        <c:crosses val="autoZero"/>
        <c:crossBetween val="midCat"/>
      </c:valAx>
      <c:valAx>
        <c:axId val="9038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386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Sheet1!$B$3:$B$41</c:f>
              <c:numCache>
                <c:formatCode>General</c:formatCode>
                <c:ptCount val="39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5.0000000000000001E-4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8.0000000000000002E-3</c:v>
                </c:pt>
                <c:pt idx="9">
                  <c:v>0.01</c:v>
                </c:pt>
                <c:pt idx="10">
                  <c:v>1.6E-2</c:v>
                </c:pt>
                <c:pt idx="11">
                  <c:v>2.5499999999999998E-2</c:v>
                </c:pt>
                <c:pt idx="12">
                  <c:v>4.0599999999999997E-2</c:v>
                </c:pt>
                <c:pt idx="13">
                  <c:v>6.4899999999999999E-2</c:v>
                </c:pt>
                <c:pt idx="14">
                  <c:v>0.104</c:v>
                </c:pt>
                <c:pt idx="15">
                  <c:v>0.16500000000000001</c:v>
                </c:pt>
                <c:pt idx="16">
                  <c:v>0.26400000000000001</c:v>
                </c:pt>
                <c:pt idx="17">
                  <c:v>0.42099999999999999</c:v>
                </c:pt>
                <c:pt idx="18">
                  <c:v>0.67200000000000004</c:v>
                </c:pt>
                <c:pt idx="19">
                  <c:v>1.07</c:v>
                </c:pt>
                <c:pt idx="20">
                  <c:v>1.71</c:v>
                </c:pt>
                <c:pt idx="21">
                  <c:v>2.73</c:v>
                </c:pt>
                <c:pt idx="22">
                  <c:v>4.3600000000000003</c:v>
                </c:pt>
                <c:pt idx="23">
                  <c:v>6.5</c:v>
                </c:pt>
                <c:pt idx="24">
                  <c:v>10.5</c:v>
                </c:pt>
                <c:pt idx="25">
                  <c:v>15.1</c:v>
                </c:pt>
                <c:pt idx="26">
                  <c:v>20</c:v>
                </c:pt>
                <c:pt idx="27">
                  <c:v>25</c:v>
                </c:pt>
                <c:pt idx="28">
                  <c:v>30</c:v>
                </c:pt>
                <c:pt idx="29">
                  <c:v>35</c:v>
                </c:pt>
                <c:pt idx="30">
                  <c:v>40</c:v>
                </c:pt>
                <c:pt idx="31">
                  <c:v>45</c:v>
                </c:pt>
                <c:pt idx="32">
                  <c:v>50</c:v>
                </c:pt>
                <c:pt idx="33">
                  <c:v>55</c:v>
                </c:pt>
                <c:pt idx="34">
                  <c:v>60</c:v>
                </c:pt>
                <c:pt idx="35">
                  <c:v>65</c:v>
                </c:pt>
                <c:pt idx="36">
                  <c:v>70</c:v>
                </c:pt>
                <c:pt idx="37">
                  <c:v>72</c:v>
                </c:pt>
                <c:pt idx="38">
                  <c:v>80</c:v>
                </c:pt>
              </c:numCache>
            </c:numRef>
          </c:xVal>
          <c:yVal>
            <c:numRef>
              <c:f>Sheet1!$D$3:$D$41</c:f>
              <c:numCache>
                <c:formatCode>General</c:formatCode>
                <c:ptCount val="39"/>
                <c:pt idx="0">
                  <c:v>2250</c:v>
                </c:pt>
                <c:pt idx="1">
                  <c:v>2245.91</c:v>
                </c:pt>
                <c:pt idx="2">
                  <c:v>2241.84</c:v>
                </c:pt>
                <c:pt idx="3">
                  <c:v>2229.6999999999998</c:v>
                </c:pt>
                <c:pt idx="4">
                  <c:v>2217.67</c:v>
                </c:pt>
                <c:pt idx="5">
                  <c:v>2209.71</c:v>
                </c:pt>
                <c:pt idx="6">
                  <c:v>2132.61</c:v>
                </c:pt>
                <c:pt idx="7">
                  <c:v>2059.6</c:v>
                </c:pt>
                <c:pt idx="8">
                  <c:v>1957.01</c:v>
                </c:pt>
                <c:pt idx="9">
                  <c:v>1892.8899999999999</c:v>
                </c:pt>
                <c:pt idx="10">
                  <c:v>1719.3200000000002</c:v>
                </c:pt>
                <c:pt idx="11">
                  <c:v>1494.9</c:v>
                </c:pt>
                <c:pt idx="12">
                  <c:v>1236.8</c:v>
                </c:pt>
                <c:pt idx="13">
                  <c:v>984.40000000000009</c:v>
                </c:pt>
                <c:pt idx="14">
                  <c:v>786</c:v>
                </c:pt>
                <c:pt idx="15">
                  <c:v>663</c:v>
                </c:pt>
                <c:pt idx="16">
                  <c:v>592.59999999999991</c:v>
                </c:pt>
                <c:pt idx="17">
                  <c:v>550</c:v>
                </c:pt>
                <c:pt idx="18">
                  <c:v>516.79999999999995</c:v>
                </c:pt>
                <c:pt idx="19">
                  <c:v>486.5</c:v>
                </c:pt>
                <c:pt idx="20">
                  <c:v>456.90000000000009</c:v>
                </c:pt>
                <c:pt idx="21">
                  <c:v>427.90000000000009</c:v>
                </c:pt>
                <c:pt idx="22">
                  <c:v>399.30000000000018</c:v>
                </c:pt>
                <c:pt idx="23">
                  <c:v>375.09999999999991</c:v>
                </c:pt>
                <c:pt idx="24">
                  <c:v>346.30000000000018</c:v>
                </c:pt>
                <c:pt idx="25">
                  <c:v>324.59999999999991</c:v>
                </c:pt>
                <c:pt idx="26">
                  <c:v>308</c:v>
                </c:pt>
                <c:pt idx="27">
                  <c:v>294.80000000000018</c:v>
                </c:pt>
                <c:pt idx="28">
                  <c:v>284.09999999999991</c:v>
                </c:pt>
                <c:pt idx="29">
                  <c:v>275</c:v>
                </c:pt>
                <c:pt idx="30">
                  <c:v>267.19999999999982</c:v>
                </c:pt>
                <c:pt idx="31">
                  <c:v>260.40000000000009</c:v>
                </c:pt>
                <c:pt idx="32">
                  <c:v>254.30000000000018</c:v>
                </c:pt>
                <c:pt idx="33">
                  <c:v>248.80000000000018</c:v>
                </c:pt>
                <c:pt idx="34">
                  <c:v>243.80000000000018</c:v>
                </c:pt>
                <c:pt idx="35">
                  <c:v>239.19999999999982</c:v>
                </c:pt>
                <c:pt idx="36">
                  <c:v>235</c:v>
                </c:pt>
                <c:pt idx="37">
                  <c:v>233.40000000000009</c:v>
                </c:pt>
                <c:pt idx="38">
                  <c:v>227.40000000000009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2-4B4D-A309-611791350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45840"/>
        <c:axId val="404537520"/>
      </c:scatterChart>
      <c:valAx>
        <c:axId val="40454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4537520"/>
        <c:crosses val="autoZero"/>
        <c:crossBetween val="midCat"/>
      </c:valAx>
      <c:valAx>
        <c:axId val="4045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454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Sheet1!$B$4:$B$41</c:f>
              <c:numCache>
                <c:formatCode>General</c:formatCode>
                <c:ptCount val="38"/>
                <c:pt idx="0">
                  <c:v>1E-4</c:v>
                </c:pt>
                <c:pt idx="1">
                  <c:v>2.0000000000000001E-4</c:v>
                </c:pt>
                <c:pt idx="2">
                  <c:v>5.0000000000000001E-4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8.0000000000000002E-3</c:v>
                </c:pt>
                <c:pt idx="8">
                  <c:v>0.01</c:v>
                </c:pt>
                <c:pt idx="9">
                  <c:v>1.6E-2</c:v>
                </c:pt>
                <c:pt idx="10">
                  <c:v>2.5499999999999998E-2</c:v>
                </c:pt>
                <c:pt idx="11">
                  <c:v>4.0599999999999997E-2</c:v>
                </c:pt>
                <c:pt idx="12">
                  <c:v>6.4899999999999999E-2</c:v>
                </c:pt>
                <c:pt idx="13">
                  <c:v>0.104</c:v>
                </c:pt>
                <c:pt idx="14">
                  <c:v>0.16500000000000001</c:v>
                </c:pt>
                <c:pt idx="15">
                  <c:v>0.26400000000000001</c:v>
                </c:pt>
                <c:pt idx="16">
                  <c:v>0.42099999999999999</c:v>
                </c:pt>
                <c:pt idx="17">
                  <c:v>0.67200000000000004</c:v>
                </c:pt>
                <c:pt idx="18">
                  <c:v>1.07</c:v>
                </c:pt>
                <c:pt idx="19">
                  <c:v>1.71</c:v>
                </c:pt>
                <c:pt idx="20">
                  <c:v>2.73</c:v>
                </c:pt>
                <c:pt idx="21">
                  <c:v>4.3600000000000003</c:v>
                </c:pt>
                <c:pt idx="22">
                  <c:v>6.5</c:v>
                </c:pt>
                <c:pt idx="23">
                  <c:v>10.5</c:v>
                </c:pt>
                <c:pt idx="24">
                  <c:v>15.1</c:v>
                </c:pt>
                <c:pt idx="25">
                  <c:v>20</c:v>
                </c:pt>
                <c:pt idx="26">
                  <c:v>25</c:v>
                </c:pt>
                <c:pt idx="27">
                  <c:v>30</c:v>
                </c:pt>
                <c:pt idx="28">
                  <c:v>35</c:v>
                </c:pt>
                <c:pt idx="29">
                  <c:v>40</c:v>
                </c:pt>
                <c:pt idx="30">
                  <c:v>45</c:v>
                </c:pt>
                <c:pt idx="31">
                  <c:v>50</c:v>
                </c:pt>
                <c:pt idx="32">
                  <c:v>55</c:v>
                </c:pt>
                <c:pt idx="33">
                  <c:v>60</c:v>
                </c:pt>
                <c:pt idx="34">
                  <c:v>65</c:v>
                </c:pt>
                <c:pt idx="35">
                  <c:v>70</c:v>
                </c:pt>
                <c:pt idx="36">
                  <c:v>72</c:v>
                </c:pt>
                <c:pt idx="37">
                  <c:v>80</c:v>
                </c:pt>
              </c:numCache>
            </c:numRef>
          </c:xVal>
          <c:yVal>
            <c:numRef>
              <c:f>Sheet1!$E$4:$E$41</c:f>
              <c:numCache>
                <c:formatCode>General</c:formatCode>
                <c:ptCount val="38"/>
                <c:pt idx="0">
                  <c:v>4.0900000000001455</c:v>
                </c:pt>
                <c:pt idx="1">
                  <c:v>8.1599999999998545</c:v>
                </c:pt>
                <c:pt idx="2">
                  <c:v>20.300000000000182</c:v>
                </c:pt>
                <c:pt idx="3">
                  <c:v>32.329999999999927</c:v>
                </c:pt>
                <c:pt idx="4">
                  <c:v>40.289999999999964</c:v>
                </c:pt>
                <c:pt idx="5">
                  <c:v>117.38999999999987</c:v>
                </c:pt>
                <c:pt idx="6">
                  <c:v>190.40000000000009</c:v>
                </c:pt>
                <c:pt idx="7">
                  <c:v>292.99</c:v>
                </c:pt>
                <c:pt idx="8">
                  <c:v>357.11000000000013</c:v>
                </c:pt>
                <c:pt idx="9">
                  <c:v>530.67999999999984</c:v>
                </c:pt>
                <c:pt idx="10">
                  <c:v>755.09999999999991</c:v>
                </c:pt>
                <c:pt idx="11">
                  <c:v>1013.2</c:v>
                </c:pt>
                <c:pt idx="12">
                  <c:v>1265.5999999999999</c:v>
                </c:pt>
                <c:pt idx="13">
                  <c:v>1464</c:v>
                </c:pt>
                <c:pt idx="14">
                  <c:v>1587</c:v>
                </c:pt>
                <c:pt idx="15">
                  <c:v>1657.4</c:v>
                </c:pt>
                <c:pt idx="16">
                  <c:v>1700</c:v>
                </c:pt>
                <c:pt idx="17">
                  <c:v>1733.2</c:v>
                </c:pt>
                <c:pt idx="18">
                  <c:v>1763.5</c:v>
                </c:pt>
                <c:pt idx="19">
                  <c:v>1793.1</c:v>
                </c:pt>
                <c:pt idx="20">
                  <c:v>1822.1</c:v>
                </c:pt>
                <c:pt idx="21">
                  <c:v>1850.6999999999998</c:v>
                </c:pt>
                <c:pt idx="22">
                  <c:v>1874.9</c:v>
                </c:pt>
                <c:pt idx="23">
                  <c:v>1903.6999999999998</c:v>
                </c:pt>
                <c:pt idx="24">
                  <c:v>1925.4</c:v>
                </c:pt>
                <c:pt idx="25">
                  <c:v>1942</c:v>
                </c:pt>
                <c:pt idx="26">
                  <c:v>1955.1999999999998</c:v>
                </c:pt>
                <c:pt idx="27">
                  <c:v>1965.9</c:v>
                </c:pt>
                <c:pt idx="28">
                  <c:v>1975</c:v>
                </c:pt>
                <c:pt idx="29">
                  <c:v>1982.8000000000002</c:v>
                </c:pt>
                <c:pt idx="30">
                  <c:v>1989.6</c:v>
                </c:pt>
                <c:pt idx="31">
                  <c:v>1995.6999999999998</c:v>
                </c:pt>
                <c:pt idx="32">
                  <c:v>2001.1999999999998</c:v>
                </c:pt>
                <c:pt idx="33">
                  <c:v>2006.1999999999998</c:v>
                </c:pt>
                <c:pt idx="34">
                  <c:v>2010.8000000000002</c:v>
                </c:pt>
                <c:pt idx="35">
                  <c:v>2015</c:v>
                </c:pt>
                <c:pt idx="36">
                  <c:v>2016.6</c:v>
                </c:pt>
                <c:pt idx="37">
                  <c:v>2022.6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D-4EEE-AA47-4BB4552E870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Sheet1!$B$5:$B$40</c:f>
              <c:numCache>
                <c:formatCode>General</c:formatCode>
                <c:ptCount val="36"/>
                <c:pt idx="0">
                  <c:v>2.0000000000000001E-4</c:v>
                </c:pt>
                <c:pt idx="1">
                  <c:v>5.0000000000000001E-4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8.0000000000000002E-3</c:v>
                </c:pt>
                <c:pt idx="7">
                  <c:v>0.01</c:v>
                </c:pt>
                <c:pt idx="8">
                  <c:v>1.6E-2</c:v>
                </c:pt>
                <c:pt idx="9">
                  <c:v>2.5499999999999998E-2</c:v>
                </c:pt>
                <c:pt idx="10">
                  <c:v>4.0599999999999997E-2</c:v>
                </c:pt>
                <c:pt idx="11">
                  <c:v>6.4899999999999999E-2</c:v>
                </c:pt>
                <c:pt idx="12">
                  <c:v>0.104</c:v>
                </c:pt>
                <c:pt idx="13">
                  <c:v>0.16500000000000001</c:v>
                </c:pt>
                <c:pt idx="14">
                  <c:v>0.26400000000000001</c:v>
                </c:pt>
                <c:pt idx="15">
                  <c:v>0.42099999999999999</c:v>
                </c:pt>
                <c:pt idx="16">
                  <c:v>0.67200000000000004</c:v>
                </c:pt>
                <c:pt idx="17">
                  <c:v>1.07</c:v>
                </c:pt>
                <c:pt idx="18">
                  <c:v>1.71</c:v>
                </c:pt>
                <c:pt idx="19">
                  <c:v>2.73</c:v>
                </c:pt>
                <c:pt idx="20">
                  <c:v>4.3600000000000003</c:v>
                </c:pt>
                <c:pt idx="21">
                  <c:v>6.5</c:v>
                </c:pt>
                <c:pt idx="22">
                  <c:v>10.5</c:v>
                </c:pt>
                <c:pt idx="23">
                  <c:v>15.1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72</c:v>
                </c:pt>
              </c:numCache>
            </c:numRef>
          </c:xVal>
          <c:yVal>
            <c:numRef>
              <c:f>Sheet1!$F$5:$F$40</c:f>
              <c:numCache>
                <c:formatCode>General</c:formatCode>
                <c:ptCount val="36"/>
                <c:pt idx="0">
                  <c:v>9.048999475965406</c:v>
                </c:pt>
                <c:pt idx="1">
                  <c:v>21.409647416785717</c:v>
                </c:pt>
                <c:pt idx="2">
                  <c:v>32.428177306887363</c:v>
                </c:pt>
                <c:pt idx="3">
                  <c:v>41.497756813406681</c:v>
                </c:pt>
                <c:pt idx="4">
                  <c:v>119.83634229297478</c:v>
                </c:pt>
                <c:pt idx="5">
                  <c:v>182.16821457862466</c:v>
                </c:pt>
                <c:pt idx="6">
                  <c:v>265.11187795150164</c:v>
                </c:pt>
                <c:pt idx="7">
                  <c:v>313.72949439794195</c:v>
                </c:pt>
                <c:pt idx="8">
                  <c:v>425.62970517134113</c:v>
                </c:pt>
                <c:pt idx="9">
                  <c:v>518.26048649645008</c:v>
                </c:pt>
                <c:pt idx="10">
                  <c:v>546.54695635100165</c:v>
                </c:pt>
                <c:pt idx="11">
                  <c:v>479.56423108142485</c:v>
                </c:pt>
                <c:pt idx="12">
                  <c:v>342.7927615043991</c:v>
                </c:pt>
                <c:pt idx="13">
                  <c:v>208.66763112370199</c:v>
                </c:pt>
                <c:pt idx="14">
                  <c:v>120.43054970346589</c:v>
                </c:pt>
                <c:pt idx="15">
                  <c:v>81.149903340490255</c:v>
                </c:pt>
                <c:pt idx="16">
                  <c:v>68.060483749339483</c:v>
                </c:pt>
                <c:pt idx="17">
                  <c:v>64.141322765145105</c:v>
                </c:pt>
                <c:pt idx="18">
                  <c:v>62.562607221997496</c:v>
                </c:pt>
                <c:pt idx="19">
                  <c:v>61.540212025506435</c:v>
                </c:pt>
                <c:pt idx="20">
                  <c:v>60.825838113174996</c:v>
                </c:pt>
                <c:pt idx="21">
                  <c:v>60.352470358433493</c:v>
                </c:pt>
                <c:pt idx="22">
                  <c:v>59.867723128177886</c:v>
                </c:pt>
                <c:pt idx="23">
                  <c:v>59.354792865344734</c:v>
                </c:pt>
                <c:pt idx="24">
                  <c:v>59.115841660887327</c:v>
                </c:pt>
                <c:pt idx="25">
                  <c:v>58.897612744062371</c:v>
                </c:pt>
                <c:pt idx="26">
                  <c:v>58.874803054657605</c:v>
                </c:pt>
                <c:pt idx="27">
                  <c:v>58.700973552996402</c:v>
                </c:pt>
                <c:pt idx="28">
                  <c:v>58.051946591069282</c:v>
                </c:pt>
                <c:pt idx="29">
                  <c:v>57.819403832403623</c:v>
                </c:pt>
                <c:pt idx="30">
                  <c:v>57.796626031244159</c:v>
                </c:pt>
                <c:pt idx="31">
                  <c:v>57.579515662106132</c:v>
                </c:pt>
                <c:pt idx="32">
                  <c:v>57.46665122055856</c:v>
                </c:pt>
                <c:pt idx="33">
                  <c:v>57.056383908744465</c:v>
                </c:pt>
                <c:pt idx="34">
                  <c:v>56.762591819496265</c:v>
                </c:pt>
                <c:pt idx="35">
                  <c:v>56.828118179189914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D-4EEE-AA47-4BB4552E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31536"/>
        <c:axId val="535631952"/>
      </c:scatterChart>
      <c:valAx>
        <c:axId val="535631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631952"/>
        <c:crosses val="autoZero"/>
        <c:crossBetween val="midCat"/>
      </c:valAx>
      <c:valAx>
        <c:axId val="535631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63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265111</xdr:colOff>
      <xdr:row>4</xdr:row>
      <xdr:rowOff>107950</xdr:rowOff>
    </xdr:from>
    <xdr:to>
      <xdr:col>15</xdr:col>
      <xdr:colOff>3174</xdr:colOff>
      <xdr:row>15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1EAF21-A393-4478-8FDA-FE07A284D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</xdr:colOff>
      <xdr:row>30</xdr:row>
      <xdr:rowOff>28575</xdr:rowOff>
    </xdr:from>
    <xdr:to>
      <xdr:col>12</xdr:col>
      <xdr:colOff>576262</xdr:colOff>
      <xdr:row>41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84AAE-C143-4D11-BF46-3E077A573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538162</xdr:colOff>
      <xdr:row>20</xdr:row>
      <xdr:rowOff>76200</xdr:rowOff>
    </xdr:from>
    <xdr:to>
      <xdr:col>13</xdr:col>
      <xdr:colOff>309562</xdr:colOff>
      <xdr:row>31</xdr:row>
      <xdr:rowOff>200025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A4161AB-B51E-49FA-9033-E780F6CDF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209550</xdr:colOff>
      <xdr:row>14</xdr:row>
      <xdr:rowOff>85725</xdr:rowOff>
    </xdr:from>
    <xdr:to>
      <xdr:col>13</xdr:col>
      <xdr:colOff>158750</xdr:colOff>
      <xdr:row>26</xdr:row>
      <xdr:rowOff>85725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6BE0306-049D-4CFF-9B96-DA59A7745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8CB0-15A0-4E48-9278-9E8E39937B94}">
  <dimension ref="A1:P41"/>
  <sheetViews>
    <sheetView tabSelected="1" workbookViewId="0">
      <selection activeCell="B41" sqref="B41"/>
    </sheetView>
  </sheetViews>
  <sheetFormatPr defaultRowHeight="18" x14ac:dyDescent="0.55000000000000004"/>
  <cols>
    <col min="1" max="1" width="13.83203125" customWidth="1"/>
    <col min="3" max="3" width="13.75" customWidth="1"/>
  </cols>
  <sheetData>
    <row r="1" spans="1:16" x14ac:dyDescent="0.55000000000000004">
      <c r="C1" t="s">
        <v>11</v>
      </c>
      <c r="D1" t="s">
        <v>12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</row>
    <row r="2" spans="1:16" x14ac:dyDescent="0.55000000000000004">
      <c r="A2" s="3" t="s">
        <v>13</v>
      </c>
      <c r="B2" s="3" t="s">
        <v>10</v>
      </c>
      <c r="C2" s="3" t="s">
        <v>9</v>
      </c>
      <c r="D2" s="3" t="s">
        <v>15</v>
      </c>
      <c r="E2" s="3" t="s">
        <v>14</v>
      </c>
      <c r="F2" s="3" t="s">
        <v>16</v>
      </c>
      <c r="H2" s="2">
        <v>600</v>
      </c>
      <c r="I2" s="2">
        <v>1400</v>
      </c>
      <c r="J2" s="2">
        <v>78</v>
      </c>
      <c r="K2" s="2">
        <v>0.36499999999999999</v>
      </c>
      <c r="L2" s="2">
        <v>0.2</v>
      </c>
      <c r="M2" s="2">
        <v>1</v>
      </c>
      <c r="N2" s="2">
        <f>1.61*10^-5</f>
        <v>1.6100000000000002E-5</v>
      </c>
      <c r="O2" s="2">
        <v>1.1000000000000001</v>
      </c>
      <c r="P2" s="2"/>
    </row>
    <row r="3" spans="1:16" x14ac:dyDescent="0.55000000000000004">
      <c r="A3">
        <v>0</v>
      </c>
      <c r="B3">
        <v>0</v>
      </c>
      <c r="C3">
        <v>250</v>
      </c>
      <c r="D3">
        <v>2250</v>
      </c>
      <c r="H3" s="2"/>
      <c r="I3" s="2">
        <v>1400</v>
      </c>
      <c r="J3" s="2">
        <f>$J$2*3.045*10^-1</f>
        <v>23.751000000000001</v>
      </c>
      <c r="K3" s="2">
        <f>$K$2*3.045*10-1</f>
        <v>10.114249999999998</v>
      </c>
      <c r="L3" s="2">
        <v>0.2</v>
      </c>
      <c r="M3" s="2">
        <f>$M$2*10^-3</f>
        <v>1E-3</v>
      </c>
      <c r="N3" s="2">
        <f>$N$2/(6.894757*10^3)</f>
        <v>2.335107676746258E-9</v>
      </c>
      <c r="O3" s="2"/>
      <c r="P3" s="2">
        <f>O2*H2*1.840131*10^-6</f>
        <v>1.21448646E-3</v>
      </c>
    </row>
    <row r="4" spans="1:16" x14ac:dyDescent="0.55000000000000004">
      <c r="A4">
        <v>1</v>
      </c>
      <c r="B4">
        <v>1E-4</v>
      </c>
      <c r="C4">
        <v>254.09</v>
      </c>
      <c r="D4">
        <v>2245.91</v>
      </c>
      <c r="E4">
        <f>$D$3-D4</f>
        <v>4.0900000000001455</v>
      </c>
    </row>
    <row r="5" spans="1:16" x14ac:dyDescent="0.55000000000000004">
      <c r="A5">
        <v>2</v>
      </c>
      <c r="B5">
        <v>2.0000000000000001E-4</v>
      </c>
      <c r="C5">
        <v>258.16000000000003</v>
      </c>
      <c r="D5">
        <v>2241.84</v>
      </c>
      <c r="E5">
        <f t="shared" ref="E5:E41" si="0">$D$3-D5</f>
        <v>8.1599999999998545</v>
      </c>
      <c r="F5">
        <f t="shared" ref="F5:F40" si="1">((LN(B5/B4)*E6/(LN(B6/B5)*LN(B6/B4)))+(LN(B6*B4/(B5^2))*E5/(LN(B6/B5)*LN(B5/B4)))-(LN(B6/B5)*E4/(LN(B5/B4)*LN(B6/B4))))</f>
        <v>9.048999475965406</v>
      </c>
    </row>
    <row r="6" spans="1:16" x14ac:dyDescent="0.55000000000000004">
      <c r="A6">
        <v>3</v>
      </c>
      <c r="B6">
        <v>5.0000000000000001E-4</v>
      </c>
      <c r="C6">
        <v>270.3</v>
      </c>
      <c r="D6">
        <v>2229.6999999999998</v>
      </c>
      <c r="E6">
        <f t="shared" si="0"/>
        <v>20.300000000000182</v>
      </c>
      <c r="F6">
        <f t="shared" si="1"/>
        <v>21.409647416785717</v>
      </c>
    </row>
    <row r="7" spans="1:16" x14ac:dyDescent="0.55000000000000004">
      <c r="A7">
        <v>4</v>
      </c>
      <c r="B7">
        <v>8.0000000000000004E-4</v>
      </c>
      <c r="C7">
        <v>282.33</v>
      </c>
      <c r="D7">
        <v>2217.67</v>
      </c>
      <c r="E7">
        <f t="shared" si="0"/>
        <v>32.329999999999927</v>
      </c>
      <c r="F7">
        <f t="shared" si="1"/>
        <v>32.428177306887363</v>
      </c>
    </row>
    <row r="8" spans="1:16" x14ac:dyDescent="0.55000000000000004">
      <c r="A8">
        <v>5</v>
      </c>
      <c r="B8">
        <v>1E-3</v>
      </c>
      <c r="C8">
        <v>290.29000000000002</v>
      </c>
      <c r="D8">
        <v>2209.71</v>
      </c>
      <c r="E8">
        <f t="shared" si="0"/>
        <v>40.289999999999964</v>
      </c>
      <c r="F8">
        <f t="shared" si="1"/>
        <v>41.497756813406681</v>
      </c>
    </row>
    <row r="9" spans="1:16" x14ac:dyDescent="0.55000000000000004">
      <c r="A9">
        <v>6</v>
      </c>
      <c r="B9">
        <v>3.0000000000000001E-3</v>
      </c>
      <c r="C9">
        <v>367.39</v>
      </c>
      <c r="D9">
        <v>2132.61</v>
      </c>
      <c r="E9">
        <f t="shared" si="0"/>
        <v>117.38999999999987</v>
      </c>
      <c r="F9">
        <f t="shared" si="1"/>
        <v>119.83634229297478</v>
      </c>
    </row>
    <row r="10" spans="1:16" x14ac:dyDescent="0.55000000000000004">
      <c r="A10">
        <v>7</v>
      </c>
      <c r="B10">
        <v>5.0000000000000001E-3</v>
      </c>
      <c r="C10">
        <v>440.4</v>
      </c>
      <c r="D10">
        <v>2059.6</v>
      </c>
      <c r="E10">
        <f t="shared" si="0"/>
        <v>190.40000000000009</v>
      </c>
      <c r="F10">
        <f t="shared" si="1"/>
        <v>182.16821457862466</v>
      </c>
    </row>
    <row r="11" spans="1:16" x14ac:dyDescent="0.55000000000000004">
      <c r="A11">
        <v>8</v>
      </c>
      <c r="B11">
        <v>8.0000000000000002E-3</v>
      </c>
      <c r="C11">
        <v>542.99</v>
      </c>
      <c r="D11">
        <v>1957.01</v>
      </c>
      <c r="E11">
        <f t="shared" si="0"/>
        <v>292.99</v>
      </c>
      <c r="F11">
        <f t="shared" si="1"/>
        <v>265.11187795150164</v>
      </c>
    </row>
    <row r="12" spans="1:16" x14ac:dyDescent="0.55000000000000004">
      <c r="A12">
        <v>9</v>
      </c>
      <c r="B12">
        <v>0.01</v>
      </c>
      <c r="C12">
        <v>607.11</v>
      </c>
      <c r="D12">
        <v>1892.8899999999999</v>
      </c>
      <c r="E12">
        <f t="shared" si="0"/>
        <v>357.11000000000013</v>
      </c>
      <c r="F12">
        <f t="shared" si="1"/>
        <v>313.72949439794195</v>
      </c>
    </row>
    <row r="13" spans="1:16" x14ac:dyDescent="0.55000000000000004">
      <c r="A13">
        <v>10</v>
      </c>
      <c r="B13">
        <v>1.6E-2</v>
      </c>
      <c r="C13">
        <v>780.68</v>
      </c>
      <c r="D13">
        <v>1719.3200000000002</v>
      </c>
      <c r="E13">
        <f t="shared" si="0"/>
        <v>530.67999999999984</v>
      </c>
      <c r="F13">
        <f t="shared" si="1"/>
        <v>425.62970517134113</v>
      </c>
    </row>
    <row r="14" spans="1:16" x14ac:dyDescent="0.55000000000000004">
      <c r="A14">
        <v>11</v>
      </c>
      <c r="B14">
        <v>2.5499999999999998E-2</v>
      </c>
      <c r="C14">
        <v>1005.1</v>
      </c>
      <c r="D14">
        <v>1494.9</v>
      </c>
      <c r="E14">
        <f t="shared" si="0"/>
        <v>755.09999999999991</v>
      </c>
      <c r="F14">
        <f t="shared" si="1"/>
        <v>518.26048649645008</v>
      </c>
    </row>
    <row r="15" spans="1:16" x14ac:dyDescent="0.55000000000000004">
      <c r="A15">
        <v>12</v>
      </c>
      <c r="B15">
        <v>4.0599999999999997E-2</v>
      </c>
      <c r="C15">
        <v>1263.2</v>
      </c>
      <c r="D15">
        <v>1236.8</v>
      </c>
      <c r="E15">
        <f t="shared" si="0"/>
        <v>1013.2</v>
      </c>
      <c r="F15">
        <f t="shared" si="1"/>
        <v>546.54695635100165</v>
      </c>
    </row>
    <row r="16" spans="1:16" x14ac:dyDescent="0.55000000000000004">
      <c r="A16">
        <v>13</v>
      </c>
      <c r="B16">
        <v>6.4899999999999999E-2</v>
      </c>
      <c r="C16">
        <v>1515.6</v>
      </c>
      <c r="D16">
        <v>984.40000000000009</v>
      </c>
      <c r="E16">
        <f t="shared" si="0"/>
        <v>1265.5999999999999</v>
      </c>
      <c r="F16">
        <f t="shared" si="1"/>
        <v>479.56423108142485</v>
      </c>
    </row>
    <row r="17" spans="1:6" x14ac:dyDescent="0.55000000000000004">
      <c r="A17">
        <v>14</v>
      </c>
      <c r="B17">
        <v>0.104</v>
      </c>
      <c r="C17">
        <v>1714</v>
      </c>
      <c r="D17">
        <v>786</v>
      </c>
      <c r="E17">
        <f t="shared" si="0"/>
        <v>1464</v>
      </c>
      <c r="F17">
        <f t="shared" si="1"/>
        <v>342.7927615043991</v>
      </c>
    </row>
    <row r="18" spans="1:6" x14ac:dyDescent="0.55000000000000004">
      <c r="A18">
        <v>15</v>
      </c>
      <c r="B18">
        <v>0.16500000000000001</v>
      </c>
      <c r="C18">
        <v>1837</v>
      </c>
      <c r="D18">
        <v>663</v>
      </c>
      <c r="E18">
        <f t="shared" si="0"/>
        <v>1587</v>
      </c>
      <c r="F18">
        <f t="shared" si="1"/>
        <v>208.66763112370199</v>
      </c>
    </row>
    <row r="19" spans="1:6" x14ac:dyDescent="0.55000000000000004">
      <c r="A19">
        <v>16</v>
      </c>
      <c r="B19">
        <v>0.26400000000000001</v>
      </c>
      <c r="C19">
        <v>1907.4</v>
      </c>
      <c r="D19">
        <v>592.59999999999991</v>
      </c>
      <c r="E19">
        <f t="shared" si="0"/>
        <v>1657.4</v>
      </c>
      <c r="F19">
        <f t="shared" si="1"/>
        <v>120.43054970346589</v>
      </c>
    </row>
    <row r="20" spans="1:6" x14ac:dyDescent="0.55000000000000004">
      <c r="A20">
        <v>17</v>
      </c>
      <c r="B20">
        <v>0.42099999999999999</v>
      </c>
      <c r="C20">
        <v>1950</v>
      </c>
      <c r="D20">
        <v>550</v>
      </c>
      <c r="E20">
        <f t="shared" si="0"/>
        <v>1700</v>
      </c>
      <c r="F20">
        <f t="shared" si="1"/>
        <v>81.149903340490255</v>
      </c>
    </row>
    <row r="21" spans="1:6" x14ac:dyDescent="0.55000000000000004">
      <c r="A21">
        <v>18</v>
      </c>
      <c r="B21">
        <v>0.67200000000000004</v>
      </c>
      <c r="C21">
        <v>1983.2</v>
      </c>
      <c r="D21">
        <v>516.79999999999995</v>
      </c>
      <c r="E21">
        <f t="shared" si="0"/>
        <v>1733.2</v>
      </c>
      <c r="F21">
        <f t="shared" si="1"/>
        <v>68.060483749339483</v>
      </c>
    </row>
    <row r="22" spans="1:6" x14ac:dyDescent="0.55000000000000004">
      <c r="A22">
        <v>19</v>
      </c>
      <c r="B22">
        <v>1.07</v>
      </c>
      <c r="C22">
        <v>2013.5</v>
      </c>
      <c r="D22">
        <v>486.5</v>
      </c>
      <c r="E22">
        <f t="shared" si="0"/>
        <v>1763.5</v>
      </c>
      <c r="F22">
        <f t="shared" si="1"/>
        <v>64.141322765145105</v>
      </c>
    </row>
    <row r="23" spans="1:6" x14ac:dyDescent="0.55000000000000004">
      <c r="A23">
        <v>20</v>
      </c>
      <c r="B23">
        <v>1.71</v>
      </c>
      <c r="C23">
        <v>2043.1</v>
      </c>
      <c r="D23">
        <v>456.90000000000009</v>
      </c>
      <c r="E23">
        <f t="shared" si="0"/>
        <v>1793.1</v>
      </c>
      <c r="F23">
        <f t="shared" si="1"/>
        <v>62.562607221997496</v>
      </c>
    </row>
    <row r="24" spans="1:6" x14ac:dyDescent="0.55000000000000004">
      <c r="A24">
        <v>21</v>
      </c>
      <c r="B24">
        <v>2.73</v>
      </c>
      <c r="C24">
        <v>2072.1</v>
      </c>
      <c r="D24">
        <v>427.90000000000009</v>
      </c>
      <c r="E24">
        <f t="shared" si="0"/>
        <v>1822.1</v>
      </c>
      <c r="F24">
        <f t="shared" si="1"/>
        <v>61.540212025506435</v>
      </c>
    </row>
    <row r="25" spans="1:6" x14ac:dyDescent="0.55000000000000004">
      <c r="A25">
        <v>22</v>
      </c>
      <c r="B25">
        <v>4.3600000000000003</v>
      </c>
      <c r="C25">
        <v>2100.6999999999998</v>
      </c>
      <c r="D25">
        <v>399.30000000000018</v>
      </c>
      <c r="E25">
        <f t="shared" si="0"/>
        <v>1850.6999999999998</v>
      </c>
      <c r="F25">
        <f t="shared" si="1"/>
        <v>60.825838113174996</v>
      </c>
    </row>
    <row r="26" spans="1:6" x14ac:dyDescent="0.55000000000000004">
      <c r="A26">
        <v>23</v>
      </c>
      <c r="B26">
        <v>6.5</v>
      </c>
      <c r="C26">
        <v>2124.9</v>
      </c>
      <c r="D26">
        <v>375.09999999999991</v>
      </c>
      <c r="E26">
        <f t="shared" si="0"/>
        <v>1874.9</v>
      </c>
      <c r="F26">
        <f t="shared" si="1"/>
        <v>60.352470358433493</v>
      </c>
    </row>
    <row r="27" spans="1:6" x14ac:dyDescent="0.55000000000000004">
      <c r="A27">
        <v>24</v>
      </c>
      <c r="B27">
        <v>10.5</v>
      </c>
      <c r="C27">
        <v>2153.6999999999998</v>
      </c>
      <c r="D27">
        <v>346.30000000000018</v>
      </c>
      <c r="E27">
        <f t="shared" si="0"/>
        <v>1903.6999999999998</v>
      </c>
      <c r="F27">
        <f t="shared" si="1"/>
        <v>59.867723128177886</v>
      </c>
    </row>
    <row r="28" spans="1:6" x14ac:dyDescent="0.55000000000000004">
      <c r="A28">
        <v>25</v>
      </c>
      <c r="B28">
        <v>15.1</v>
      </c>
      <c r="C28">
        <v>2175.4</v>
      </c>
      <c r="D28">
        <v>324.59999999999991</v>
      </c>
      <c r="E28">
        <f t="shared" si="0"/>
        <v>1925.4</v>
      </c>
      <c r="F28">
        <f t="shared" si="1"/>
        <v>59.354792865344734</v>
      </c>
    </row>
    <row r="29" spans="1:6" x14ac:dyDescent="0.55000000000000004">
      <c r="A29">
        <v>26</v>
      </c>
      <c r="B29">
        <v>20</v>
      </c>
      <c r="C29">
        <v>2192</v>
      </c>
      <c r="D29">
        <v>308</v>
      </c>
      <c r="E29">
        <f t="shared" si="0"/>
        <v>1942</v>
      </c>
      <c r="F29">
        <f t="shared" si="1"/>
        <v>59.115841660887327</v>
      </c>
    </row>
    <row r="30" spans="1:6" x14ac:dyDescent="0.55000000000000004">
      <c r="A30">
        <v>27</v>
      </c>
      <c r="B30">
        <v>25</v>
      </c>
      <c r="C30">
        <v>2205.1999999999998</v>
      </c>
      <c r="D30">
        <v>294.80000000000018</v>
      </c>
      <c r="E30">
        <f t="shared" si="0"/>
        <v>1955.1999999999998</v>
      </c>
      <c r="F30">
        <f t="shared" si="1"/>
        <v>58.897612744062371</v>
      </c>
    </row>
    <row r="31" spans="1:6" x14ac:dyDescent="0.55000000000000004">
      <c r="A31">
        <v>28</v>
      </c>
      <c r="B31">
        <v>30</v>
      </c>
      <c r="C31">
        <v>2215.9</v>
      </c>
      <c r="D31">
        <v>284.09999999999991</v>
      </c>
      <c r="E31">
        <f t="shared" si="0"/>
        <v>1965.9</v>
      </c>
      <c r="F31">
        <f t="shared" si="1"/>
        <v>58.874803054657605</v>
      </c>
    </row>
    <row r="32" spans="1:6" x14ac:dyDescent="0.55000000000000004">
      <c r="A32">
        <v>29</v>
      </c>
      <c r="B32">
        <v>35</v>
      </c>
      <c r="C32">
        <v>2225</v>
      </c>
      <c r="D32">
        <v>275</v>
      </c>
      <c r="E32">
        <f t="shared" si="0"/>
        <v>1975</v>
      </c>
      <c r="F32">
        <f t="shared" si="1"/>
        <v>58.700973552996402</v>
      </c>
    </row>
    <row r="33" spans="1:6" x14ac:dyDescent="0.55000000000000004">
      <c r="A33">
        <v>30</v>
      </c>
      <c r="B33">
        <v>40</v>
      </c>
      <c r="C33">
        <v>2232.8000000000002</v>
      </c>
      <c r="D33">
        <v>267.19999999999982</v>
      </c>
      <c r="E33">
        <f t="shared" si="0"/>
        <v>1982.8000000000002</v>
      </c>
      <c r="F33">
        <f t="shared" si="1"/>
        <v>58.051946591069282</v>
      </c>
    </row>
    <row r="34" spans="1:6" x14ac:dyDescent="0.55000000000000004">
      <c r="A34">
        <v>31</v>
      </c>
      <c r="B34">
        <v>45</v>
      </c>
      <c r="C34">
        <v>2239.6</v>
      </c>
      <c r="D34">
        <v>260.40000000000009</v>
      </c>
      <c r="E34">
        <f t="shared" si="0"/>
        <v>1989.6</v>
      </c>
      <c r="F34">
        <f t="shared" si="1"/>
        <v>57.819403832403623</v>
      </c>
    </row>
    <row r="35" spans="1:6" x14ac:dyDescent="0.55000000000000004">
      <c r="A35">
        <v>32</v>
      </c>
      <c r="B35">
        <v>50</v>
      </c>
      <c r="C35">
        <v>2245.6999999999998</v>
      </c>
      <c r="D35">
        <v>254.30000000000018</v>
      </c>
      <c r="E35">
        <f t="shared" si="0"/>
        <v>1995.6999999999998</v>
      </c>
      <c r="F35">
        <f t="shared" si="1"/>
        <v>57.796626031244159</v>
      </c>
    </row>
    <row r="36" spans="1:6" x14ac:dyDescent="0.55000000000000004">
      <c r="A36">
        <v>33</v>
      </c>
      <c r="B36">
        <v>55</v>
      </c>
      <c r="C36">
        <v>2251.1999999999998</v>
      </c>
      <c r="D36">
        <v>248.80000000000018</v>
      </c>
      <c r="E36">
        <f t="shared" si="0"/>
        <v>2001.1999999999998</v>
      </c>
      <c r="F36">
        <f t="shared" si="1"/>
        <v>57.579515662106132</v>
      </c>
    </row>
    <row r="37" spans="1:6" x14ac:dyDescent="0.55000000000000004">
      <c r="A37">
        <v>34</v>
      </c>
      <c r="B37">
        <v>60</v>
      </c>
      <c r="C37">
        <v>2256.1999999999998</v>
      </c>
      <c r="D37">
        <v>243.80000000000018</v>
      </c>
      <c r="E37">
        <f t="shared" si="0"/>
        <v>2006.1999999999998</v>
      </c>
      <c r="F37">
        <f t="shared" si="1"/>
        <v>57.46665122055856</v>
      </c>
    </row>
    <row r="38" spans="1:6" x14ac:dyDescent="0.55000000000000004">
      <c r="A38">
        <v>35</v>
      </c>
      <c r="B38">
        <v>65</v>
      </c>
      <c r="C38">
        <v>2260.8000000000002</v>
      </c>
      <c r="D38">
        <v>239.19999999999982</v>
      </c>
      <c r="E38">
        <f t="shared" si="0"/>
        <v>2010.8000000000002</v>
      </c>
      <c r="F38">
        <f t="shared" si="1"/>
        <v>57.056383908744465</v>
      </c>
    </row>
    <row r="39" spans="1:6" x14ac:dyDescent="0.55000000000000004">
      <c r="A39">
        <v>36</v>
      </c>
      <c r="B39">
        <v>70</v>
      </c>
      <c r="C39">
        <v>2265</v>
      </c>
      <c r="D39">
        <v>235</v>
      </c>
      <c r="E39">
        <f t="shared" si="0"/>
        <v>2015</v>
      </c>
      <c r="F39">
        <f t="shared" si="1"/>
        <v>56.762591819496265</v>
      </c>
    </row>
    <row r="40" spans="1:6" x14ac:dyDescent="0.55000000000000004">
      <c r="A40">
        <v>37</v>
      </c>
      <c r="B40">
        <v>72</v>
      </c>
      <c r="C40">
        <v>2266.6</v>
      </c>
      <c r="D40">
        <v>233.40000000000009</v>
      </c>
      <c r="E40">
        <f t="shared" si="0"/>
        <v>2016.6</v>
      </c>
      <c r="F40">
        <f t="shared" si="1"/>
        <v>56.828118179189914</v>
      </c>
    </row>
    <row r="41" spans="1:6" x14ac:dyDescent="0.55000000000000004">
      <c r="A41">
        <v>38</v>
      </c>
      <c r="B41">
        <v>80</v>
      </c>
      <c r="C41">
        <v>2272.6</v>
      </c>
      <c r="D41">
        <v>227.40000000000009</v>
      </c>
      <c r="E41">
        <f t="shared" si="0"/>
        <v>2022.6</v>
      </c>
    </row>
  </sheetData>
  <sortState xmlns:xlrd2="http://schemas.microsoft.com/office/spreadsheetml/2017/richdata2" ref="C7:C45">
    <sortCondition descending="1" ref="C7:C45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hirose taichi</cp:lastModifiedBy>
  <dcterms:created xsi:type="dcterms:W3CDTF">2022-11-22T09:55:21Z</dcterms:created>
  <dcterms:modified xsi:type="dcterms:W3CDTF">2022-11-23T04:17:16Z</dcterms:modified>
</cp:coreProperties>
</file>