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myunt-my.sharepoint.com/personal/trevorexley_my_unt_edu/Documents/PhD/TA Actuator/Sensors and Actuators A- Physical/Data/"/>
    </mc:Choice>
  </mc:AlternateContent>
  <xr:revisionPtr revIDLastSave="12" documentId="11_718EC67764E71DE36975066643153189C503705B" xr6:coauthVersionLast="47" xr6:coauthVersionMax="47" xr10:uidLastSave="{7309E986-E9E3-421F-9A76-9C5A912039FB}"/>
  <bookViews>
    <workbookView xWindow="-93" yWindow="-93" windowWidth="25786" windowHeight="15466" xr2:uid="{00000000-000D-0000-FFFF-FFFF00000000}"/>
  </bookViews>
  <sheets>
    <sheet name="flexheat" sheetId="1" r:id="rId1"/>
    <sheet name="nofan" sheetId="2" r:id="rId2"/>
    <sheet name="fan" sheetId="3" r:id="rId3"/>
    <sheet name="energypeltier" sheetId="4" r:id="rId4"/>
    <sheet name="energyheat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" i="3" l="1"/>
  <c r="I74" i="3" s="1"/>
  <c r="F74" i="3"/>
  <c r="D74" i="3"/>
  <c r="H73" i="3"/>
  <c r="G73" i="3"/>
  <c r="I73" i="3" s="1"/>
  <c r="D73" i="3"/>
  <c r="F73" i="3" s="1"/>
  <c r="G72" i="3"/>
  <c r="I72" i="3" s="1"/>
  <c r="D72" i="3"/>
  <c r="F72" i="3" s="1"/>
  <c r="G71" i="3"/>
  <c r="I71" i="3" s="1"/>
  <c r="F71" i="3"/>
  <c r="D71" i="3"/>
  <c r="G70" i="3"/>
  <c r="I70" i="3" s="1"/>
  <c r="D70" i="3"/>
  <c r="F70" i="3" s="1"/>
  <c r="G69" i="3"/>
  <c r="I69" i="3" s="1"/>
  <c r="D69" i="3"/>
  <c r="F69" i="3" s="1"/>
  <c r="G68" i="3"/>
  <c r="I68" i="3" s="1"/>
  <c r="D68" i="3"/>
  <c r="F68" i="3" s="1"/>
  <c r="I67" i="3"/>
  <c r="H67" i="3"/>
  <c r="G67" i="3"/>
  <c r="F67" i="3"/>
  <c r="D67" i="3"/>
  <c r="H66" i="3"/>
  <c r="G66" i="3"/>
  <c r="I66" i="3" s="1"/>
  <c r="D66" i="3"/>
  <c r="F66" i="3" s="1"/>
  <c r="H65" i="3"/>
  <c r="G65" i="3"/>
  <c r="I65" i="3" s="1"/>
  <c r="D65" i="3"/>
  <c r="F65" i="3" s="1"/>
  <c r="G64" i="3"/>
  <c r="I64" i="3" s="1"/>
  <c r="D64" i="3"/>
  <c r="F64" i="3" s="1"/>
  <c r="G63" i="3"/>
  <c r="I63" i="3" s="1"/>
  <c r="D63" i="3"/>
  <c r="F63" i="3" s="1"/>
  <c r="H62" i="3"/>
  <c r="G62" i="3"/>
  <c r="I62" i="3" s="1"/>
  <c r="D62" i="3"/>
  <c r="F62" i="3" s="1"/>
  <c r="G61" i="3"/>
  <c r="I61" i="3" s="1"/>
  <c r="F61" i="3"/>
  <c r="D61" i="3"/>
  <c r="I60" i="3"/>
  <c r="G60" i="3"/>
  <c r="H60" i="3" s="1"/>
  <c r="F60" i="3"/>
  <c r="D60" i="3"/>
  <c r="H59" i="3"/>
  <c r="G59" i="3"/>
  <c r="I59" i="3" s="1"/>
  <c r="F59" i="3"/>
  <c r="D59" i="3"/>
  <c r="H58" i="3"/>
  <c r="G58" i="3"/>
  <c r="I58" i="3" s="1"/>
  <c r="D58" i="3"/>
  <c r="F58" i="3" s="1"/>
  <c r="I57" i="3"/>
  <c r="H57" i="3"/>
  <c r="G57" i="3"/>
  <c r="D57" i="3"/>
  <c r="F57" i="3" s="1"/>
  <c r="I56" i="3"/>
  <c r="H56" i="3"/>
  <c r="G56" i="3"/>
  <c r="F56" i="3"/>
  <c r="D56" i="3"/>
  <c r="H55" i="3"/>
  <c r="G55" i="3"/>
  <c r="I55" i="3" s="1"/>
  <c r="D55" i="3"/>
  <c r="F55" i="3" s="1"/>
  <c r="G54" i="3"/>
  <c r="I54" i="3" s="1"/>
  <c r="D54" i="3"/>
  <c r="F54" i="3" s="1"/>
  <c r="I53" i="3"/>
  <c r="H53" i="3"/>
  <c r="G53" i="3"/>
  <c r="F53" i="3"/>
  <c r="D53" i="3"/>
  <c r="I52" i="3"/>
  <c r="H52" i="3"/>
  <c r="G52" i="3"/>
  <c r="F52" i="3"/>
  <c r="D52" i="3"/>
  <c r="G51" i="3"/>
  <c r="H51" i="3" s="1"/>
  <c r="F51" i="3"/>
  <c r="D51" i="3"/>
  <c r="G50" i="3"/>
  <c r="I50" i="3" s="1"/>
  <c r="F50" i="3"/>
  <c r="D50" i="3"/>
  <c r="I49" i="3"/>
  <c r="G49" i="3"/>
  <c r="H49" i="3" s="1"/>
  <c r="F49" i="3"/>
  <c r="D49" i="3"/>
  <c r="H48" i="3"/>
  <c r="G48" i="3"/>
  <c r="I48" i="3" s="1"/>
  <c r="D48" i="3"/>
  <c r="F48" i="3" s="1"/>
  <c r="G47" i="3"/>
  <c r="I47" i="3" s="1"/>
  <c r="F47" i="3"/>
  <c r="D47" i="3"/>
  <c r="G46" i="3"/>
  <c r="I46" i="3" s="1"/>
  <c r="F46" i="3"/>
  <c r="D46" i="3"/>
  <c r="I45" i="3"/>
  <c r="H45" i="3"/>
  <c r="G45" i="3"/>
  <c r="D45" i="3"/>
  <c r="F45" i="3" s="1"/>
  <c r="I44" i="3"/>
  <c r="G44" i="3"/>
  <c r="H44" i="3" s="1"/>
  <c r="D44" i="3"/>
  <c r="F44" i="3" s="1"/>
  <c r="I43" i="3"/>
  <c r="G43" i="3"/>
  <c r="H43" i="3" s="1"/>
  <c r="D43" i="3"/>
  <c r="F43" i="3" s="1"/>
  <c r="I42" i="3"/>
  <c r="G42" i="3"/>
  <c r="H42" i="3" s="1"/>
  <c r="F42" i="3"/>
  <c r="D42" i="3"/>
  <c r="I41" i="3"/>
  <c r="H41" i="3"/>
  <c r="G41" i="3"/>
  <c r="D41" i="3"/>
  <c r="F41" i="3" s="1"/>
  <c r="G40" i="3"/>
  <c r="I40" i="3" s="1"/>
  <c r="D40" i="3"/>
  <c r="F40" i="3" s="1"/>
  <c r="G39" i="3"/>
  <c r="I39" i="3" s="1"/>
  <c r="F39" i="3"/>
  <c r="D39" i="3"/>
  <c r="G38" i="3"/>
  <c r="H38" i="3" s="1"/>
  <c r="D38" i="3"/>
  <c r="F38" i="3" s="1"/>
  <c r="G37" i="3"/>
  <c r="H37" i="3" s="1"/>
  <c r="D37" i="3"/>
  <c r="F37" i="3" s="1"/>
  <c r="G36" i="3"/>
  <c r="I36" i="3" s="1"/>
  <c r="D36" i="3"/>
  <c r="F36" i="3" s="1"/>
  <c r="I35" i="3"/>
  <c r="G35" i="3"/>
  <c r="H35" i="3" s="1"/>
  <c r="F35" i="3"/>
  <c r="D35" i="3"/>
  <c r="I34" i="3"/>
  <c r="H34" i="3"/>
  <c r="G34" i="3"/>
  <c r="D34" i="3"/>
  <c r="F34" i="3" s="1"/>
  <c r="I33" i="3"/>
  <c r="H33" i="3"/>
  <c r="G33" i="3"/>
  <c r="D33" i="3"/>
  <c r="F33" i="3" s="1"/>
  <c r="G32" i="3"/>
  <c r="I32" i="3" s="1"/>
  <c r="D32" i="3"/>
  <c r="F32" i="3" s="1"/>
  <c r="G31" i="3"/>
  <c r="I31" i="3" s="1"/>
  <c r="D31" i="3"/>
  <c r="F31" i="3" s="1"/>
  <c r="I30" i="3"/>
  <c r="H30" i="3"/>
  <c r="G30" i="3"/>
  <c r="D30" i="3"/>
  <c r="F30" i="3" s="1"/>
  <c r="G29" i="3"/>
  <c r="I29" i="3" s="1"/>
  <c r="D29" i="3"/>
  <c r="F29" i="3" s="1"/>
  <c r="I28" i="3"/>
  <c r="G28" i="3"/>
  <c r="H28" i="3" s="1"/>
  <c r="F28" i="3"/>
  <c r="D28" i="3"/>
  <c r="H27" i="3"/>
  <c r="G27" i="3"/>
  <c r="I27" i="3" s="1"/>
  <c r="F27" i="3"/>
  <c r="D27" i="3"/>
  <c r="H26" i="3"/>
  <c r="G26" i="3"/>
  <c r="I26" i="3" s="1"/>
  <c r="D26" i="3"/>
  <c r="F26" i="3" s="1"/>
  <c r="I25" i="3"/>
  <c r="H25" i="3"/>
  <c r="G25" i="3"/>
  <c r="D25" i="3"/>
  <c r="F25" i="3" s="1"/>
  <c r="I24" i="3"/>
  <c r="H24" i="3"/>
  <c r="G24" i="3"/>
  <c r="F24" i="3"/>
  <c r="D24" i="3"/>
  <c r="H23" i="3"/>
  <c r="G23" i="3"/>
  <c r="I23" i="3" s="1"/>
  <c r="D23" i="3"/>
  <c r="F23" i="3" s="1"/>
  <c r="G22" i="3"/>
  <c r="I22" i="3" s="1"/>
  <c r="D22" i="3"/>
  <c r="F22" i="3" s="1"/>
  <c r="I21" i="3"/>
  <c r="G21" i="3"/>
  <c r="H21" i="3" s="1"/>
  <c r="D21" i="3"/>
  <c r="F21" i="3" s="1"/>
  <c r="I20" i="3"/>
  <c r="H20" i="3"/>
  <c r="G20" i="3"/>
  <c r="F20" i="3"/>
  <c r="D20" i="3"/>
  <c r="G19" i="3"/>
  <c r="H19" i="3" s="1"/>
  <c r="F19" i="3"/>
  <c r="D19" i="3"/>
  <c r="G18" i="3"/>
  <c r="I18" i="3" s="1"/>
  <c r="F18" i="3"/>
  <c r="D18" i="3"/>
  <c r="I17" i="3"/>
  <c r="G17" i="3"/>
  <c r="H17" i="3" s="1"/>
  <c r="F17" i="3"/>
  <c r="D17" i="3"/>
  <c r="H16" i="3"/>
  <c r="G16" i="3"/>
  <c r="I16" i="3" s="1"/>
  <c r="D16" i="3"/>
  <c r="F16" i="3" s="1"/>
  <c r="G15" i="3"/>
  <c r="I15" i="3" s="1"/>
  <c r="D15" i="3"/>
  <c r="F15" i="3" s="1"/>
  <c r="G14" i="3"/>
  <c r="I14" i="3" s="1"/>
  <c r="F14" i="3"/>
  <c r="D14" i="3"/>
  <c r="I13" i="3"/>
  <c r="H13" i="3"/>
  <c r="G13" i="3"/>
  <c r="D13" i="3"/>
  <c r="F13" i="3" s="1"/>
  <c r="I12" i="3"/>
  <c r="G12" i="3"/>
  <c r="H12" i="3" s="1"/>
  <c r="D12" i="3"/>
  <c r="F12" i="3" s="1"/>
  <c r="I11" i="3"/>
  <c r="G11" i="3"/>
  <c r="H11" i="3" s="1"/>
  <c r="D11" i="3"/>
  <c r="F11" i="3" s="1"/>
  <c r="I10" i="3"/>
  <c r="G10" i="3"/>
  <c r="H10" i="3" s="1"/>
  <c r="F10" i="3"/>
  <c r="D10" i="3"/>
  <c r="I9" i="3"/>
  <c r="H9" i="3"/>
  <c r="G9" i="3"/>
  <c r="F9" i="3"/>
  <c r="D9" i="3"/>
  <c r="G8" i="3"/>
  <c r="I8" i="3" s="1"/>
  <c r="D8" i="3"/>
  <c r="F8" i="3" s="1"/>
  <c r="G7" i="3"/>
  <c r="I7" i="3" s="1"/>
  <c r="D7" i="3"/>
  <c r="F7" i="3" s="1"/>
  <c r="G6" i="3"/>
  <c r="I6" i="3" s="1"/>
  <c r="D6" i="3"/>
  <c r="F6" i="3" s="1"/>
  <c r="G5" i="3"/>
  <c r="H5" i="3" s="1"/>
  <c r="D5" i="3"/>
  <c r="F5" i="3" s="1"/>
  <c r="G4" i="3"/>
  <c r="I4" i="3" s="1"/>
  <c r="D4" i="3"/>
  <c r="F4" i="3" s="1"/>
  <c r="I3" i="3"/>
  <c r="H3" i="3"/>
  <c r="G3" i="3"/>
  <c r="F3" i="3"/>
  <c r="D3" i="3"/>
  <c r="F2" i="3"/>
  <c r="D2" i="3"/>
  <c r="I69" i="2"/>
  <c r="K69" i="2" s="1"/>
  <c r="G69" i="2"/>
  <c r="H69" i="2" s="1"/>
  <c r="I68" i="2"/>
  <c r="K68" i="2" s="1"/>
  <c r="G68" i="2"/>
  <c r="H68" i="2" s="1"/>
  <c r="I67" i="2"/>
  <c r="K67" i="2" s="1"/>
  <c r="G67" i="2"/>
  <c r="H67" i="2" s="1"/>
  <c r="I66" i="2"/>
  <c r="J66" i="2" s="1"/>
  <c r="G66" i="2"/>
  <c r="H66" i="2" s="1"/>
  <c r="I65" i="2"/>
  <c r="K65" i="2" s="1"/>
  <c r="G65" i="2"/>
  <c r="H65" i="2" s="1"/>
  <c r="K64" i="2"/>
  <c r="I64" i="2"/>
  <c r="J64" i="2" s="1"/>
  <c r="H64" i="2"/>
  <c r="G64" i="2"/>
  <c r="K63" i="2"/>
  <c r="J63" i="2"/>
  <c r="I63" i="2"/>
  <c r="G63" i="2"/>
  <c r="H63" i="2" s="1"/>
  <c r="K62" i="2"/>
  <c r="J62" i="2"/>
  <c r="I62" i="2"/>
  <c r="G62" i="2"/>
  <c r="H62" i="2" s="1"/>
  <c r="I61" i="2"/>
  <c r="K61" i="2" s="1"/>
  <c r="G61" i="2"/>
  <c r="H61" i="2" s="1"/>
  <c r="I60" i="2"/>
  <c r="K60" i="2" s="1"/>
  <c r="G60" i="2"/>
  <c r="H60" i="2" s="1"/>
  <c r="K59" i="2"/>
  <c r="J59" i="2"/>
  <c r="I59" i="2"/>
  <c r="G59" i="2"/>
  <c r="H59" i="2" s="1"/>
  <c r="I58" i="2"/>
  <c r="K58" i="2" s="1"/>
  <c r="G58" i="2"/>
  <c r="H58" i="2" s="1"/>
  <c r="K57" i="2"/>
  <c r="I57" i="2"/>
  <c r="J57" i="2" s="1"/>
  <c r="H57" i="2"/>
  <c r="G57" i="2"/>
  <c r="J56" i="2"/>
  <c r="I56" i="2"/>
  <c r="K56" i="2" s="1"/>
  <c r="H56" i="2"/>
  <c r="G56" i="2"/>
  <c r="J55" i="2"/>
  <c r="I55" i="2"/>
  <c r="K55" i="2" s="1"/>
  <c r="G55" i="2"/>
  <c r="H55" i="2" s="1"/>
  <c r="K54" i="2"/>
  <c r="J54" i="2"/>
  <c r="I54" i="2"/>
  <c r="G54" i="2"/>
  <c r="H54" i="2" s="1"/>
  <c r="K53" i="2"/>
  <c r="J53" i="2"/>
  <c r="I53" i="2"/>
  <c r="H53" i="2"/>
  <c r="G53" i="2"/>
  <c r="J52" i="2"/>
  <c r="I52" i="2"/>
  <c r="K52" i="2" s="1"/>
  <c r="G52" i="2"/>
  <c r="H52" i="2" s="1"/>
  <c r="I51" i="2"/>
  <c r="K51" i="2" s="1"/>
  <c r="G51" i="2"/>
  <c r="H51" i="2" s="1"/>
  <c r="K50" i="2"/>
  <c r="J50" i="2"/>
  <c r="I50" i="2"/>
  <c r="H50" i="2"/>
  <c r="G50" i="2"/>
  <c r="K49" i="2"/>
  <c r="J49" i="2"/>
  <c r="I49" i="2"/>
  <c r="H49" i="2"/>
  <c r="G49" i="2"/>
  <c r="I48" i="2"/>
  <c r="J48" i="2" s="1"/>
  <c r="H48" i="2"/>
  <c r="G48" i="2"/>
  <c r="I47" i="2"/>
  <c r="K47" i="2" s="1"/>
  <c r="H47" i="2"/>
  <c r="G47" i="2"/>
  <c r="K46" i="2"/>
  <c r="J46" i="2"/>
  <c r="I46" i="2"/>
  <c r="H46" i="2"/>
  <c r="G46" i="2"/>
  <c r="J45" i="2"/>
  <c r="I45" i="2"/>
  <c r="K45" i="2" s="1"/>
  <c r="G45" i="2"/>
  <c r="H45" i="2" s="1"/>
  <c r="J44" i="2"/>
  <c r="I44" i="2"/>
  <c r="K44" i="2" s="1"/>
  <c r="G44" i="2"/>
  <c r="H44" i="2" s="1"/>
  <c r="I43" i="2"/>
  <c r="K43" i="2" s="1"/>
  <c r="H43" i="2"/>
  <c r="G43" i="2"/>
  <c r="K42" i="2"/>
  <c r="I42" i="2"/>
  <c r="J42" i="2" s="1"/>
  <c r="G42" i="2"/>
  <c r="H42" i="2" s="1"/>
  <c r="K41" i="2"/>
  <c r="I41" i="2"/>
  <c r="J41" i="2" s="1"/>
  <c r="G41" i="2"/>
  <c r="H41" i="2" s="1"/>
  <c r="K40" i="2"/>
  <c r="I40" i="2"/>
  <c r="J40" i="2" s="1"/>
  <c r="H40" i="2"/>
  <c r="G40" i="2"/>
  <c r="K39" i="2"/>
  <c r="I39" i="2"/>
  <c r="J39" i="2" s="1"/>
  <c r="H39" i="2"/>
  <c r="G39" i="2"/>
  <c r="K38" i="2"/>
  <c r="J38" i="2"/>
  <c r="I38" i="2"/>
  <c r="H38" i="2"/>
  <c r="G38" i="2"/>
  <c r="I37" i="2"/>
  <c r="K37" i="2" s="1"/>
  <c r="G37" i="2"/>
  <c r="H37" i="2" s="1"/>
  <c r="I36" i="2"/>
  <c r="K36" i="2" s="1"/>
  <c r="G36" i="2"/>
  <c r="H36" i="2" s="1"/>
  <c r="I35" i="2"/>
  <c r="J35" i="2" s="1"/>
  <c r="G35" i="2"/>
  <c r="H35" i="2" s="1"/>
  <c r="I34" i="2"/>
  <c r="K34" i="2" s="1"/>
  <c r="G34" i="2"/>
  <c r="H34" i="2" s="1"/>
  <c r="I33" i="2"/>
  <c r="K33" i="2" s="1"/>
  <c r="G33" i="2"/>
  <c r="H33" i="2" s="1"/>
  <c r="K32" i="2"/>
  <c r="I32" i="2"/>
  <c r="J32" i="2" s="1"/>
  <c r="H32" i="2"/>
  <c r="G32" i="2"/>
  <c r="K31" i="2"/>
  <c r="J31" i="2"/>
  <c r="I31" i="2"/>
  <c r="G31" i="2"/>
  <c r="H31" i="2" s="1"/>
  <c r="K30" i="2"/>
  <c r="J30" i="2"/>
  <c r="I30" i="2"/>
  <c r="G30" i="2"/>
  <c r="H30" i="2" s="1"/>
  <c r="I29" i="2"/>
  <c r="K29" i="2" s="1"/>
  <c r="G29" i="2"/>
  <c r="H29" i="2" s="1"/>
  <c r="I28" i="2"/>
  <c r="K28" i="2" s="1"/>
  <c r="G28" i="2"/>
  <c r="H28" i="2" s="1"/>
  <c r="K27" i="2"/>
  <c r="J27" i="2"/>
  <c r="I27" i="2"/>
  <c r="G27" i="2"/>
  <c r="H27" i="2" s="1"/>
  <c r="I26" i="2"/>
  <c r="K26" i="2" s="1"/>
  <c r="G26" i="2"/>
  <c r="H26" i="2" s="1"/>
  <c r="K25" i="2"/>
  <c r="I25" i="2"/>
  <c r="J25" i="2" s="1"/>
  <c r="H25" i="2"/>
  <c r="G25" i="2"/>
  <c r="J24" i="2"/>
  <c r="I24" i="2"/>
  <c r="K24" i="2" s="1"/>
  <c r="H24" i="2"/>
  <c r="G24" i="2"/>
  <c r="J23" i="2"/>
  <c r="I23" i="2"/>
  <c r="K23" i="2" s="1"/>
  <c r="G23" i="2"/>
  <c r="H23" i="2" s="1"/>
  <c r="K22" i="2"/>
  <c r="J22" i="2"/>
  <c r="I22" i="2"/>
  <c r="G22" i="2"/>
  <c r="H22" i="2" s="1"/>
  <c r="K21" i="2"/>
  <c r="J21" i="2"/>
  <c r="I21" i="2"/>
  <c r="H21" i="2"/>
  <c r="G21" i="2"/>
  <c r="J20" i="2"/>
  <c r="I20" i="2"/>
  <c r="K20" i="2" s="1"/>
  <c r="G20" i="2"/>
  <c r="H20" i="2" s="1"/>
  <c r="I19" i="2"/>
  <c r="K19" i="2" s="1"/>
  <c r="G19" i="2"/>
  <c r="H19" i="2" s="1"/>
  <c r="K18" i="2"/>
  <c r="I18" i="2"/>
  <c r="J18" i="2" s="1"/>
  <c r="H18" i="2"/>
  <c r="G18" i="2"/>
  <c r="K17" i="2"/>
  <c r="J17" i="2"/>
  <c r="I17" i="2"/>
  <c r="H17" i="2"/>
  <c r="G17" i="2"/>
  <c r="I16" i="2"/>
  <c r="J16" i="2" s="1"/>
  <c r="H16" i="2"/>
  <c r="G16" i="2"/>
  <c r="I15" i="2"/>
  <c r="K15" i="2" s="1"/>
  <c r="H15" i="2"/>
  <c r="G15" i="2"/>
  <c r="K14" i="2"/>
  <c r="J14" i="2"/>
  <c r="I14" i="2"/>
  <c r="H14" i="2"/>
  <c r="G14" i="2"/>
  <c r="J13" i="2"/>
  <c r="I13" i="2"/>
  <c r="K13" i="2" s="1"/>
  <c r="G13" i="2"/>
  <c r="H13" i="2" s="1"/>
  <c r="J12" i="2"/>
  <c r="I12" i="2"/>
  <c r="K12" i="2" s="1"/>
  <c r="G12" i="2"/>
  <c r="H12" i="2" s="1"/>
  <c r="I11" i="2"/>
  <c r="K11" i="2" s="1"/>
  <c r="H11" i="2"/>
  <c r="G11" i="2"/>
  <c r="K10" i="2"/>
  <c r="I10" i="2"/>
  <c r="J10" i="2" s="1"/>
  <c r="G10" i="2"/>
  <c r="H10" i="2" s="1"/>
  <c r="K9" i="2"/>
  <c r="I9" i="2"/>
  <c r="J9" i="2" s="1"/>
  <c r="G9" i="2"/>
  <c r="H9" i="2" s="1"/>
  <c r="K8" i="2"/>
  <c r="I8" i="2"/>
  <c r="J8" i="2" s="1"/>
  <c r="H8" i="2"/>
  <c r="G8" i="2"/>
  <c r="K7" i="2"/>
  <c r="I7" i="2"/>
  <c r="J7" i="2" s="1"/>
  <c r="H7" i="2"/>
  <c r="G7" i="2"/>
  <c r="K6" i="2"/>
  <c r="J6" i="2"/>
  <c r="I6" i="2"/>
  <c r="H6" i="2"/>
  <c r="G6" i="2"/>
  <c r="I5" i="2"/>
  <c r="K5" i="2" s="1"/>
  <c r="G5" i="2"/>
  <c r="H5" i="2" s="1"/>
  <c r="I4" i="2"/>
  <c r="K4" i="2" s="1"/>
  <c r="G4" i="2"/>
  <c r="H4" i="2" s="1"/>
  <c r="I3" i="2"/>
  <c r="J3" i="2" s="1"/>
  <c r="G3" i="2"/>
  <c r="H3" i="2" s="1"/>
  <c r="G2" i="2"/>
  <c r="H2" i="2" s="1"/>
  <c r="G55" i="1"/>
  <c r="F55" i="1"/>
  <c r="G54" i="1"/>
  <c r="F54" i="1"/>
  <c r="G53" i="1"/>
  <c r="F53" i="1"/>
  <c r="F52" i="1"/>
  <c r="G52" i="1" s="1"/>
  <c r="F51" i="1"/>
  <c r="G51" i="1" s="1"/>
  <c r="F50" i="1"/>
  <c r="G50" i="1" s="1"/>
  <c r="F49" i="1"/>
  <c r="G49" i="1" s="1"/>
  <c r="F48" i="1"/>
  <c r="G48" i="1" s="1"/>
  <c r="G47" i="1"/>
  <c r="F47" i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G40" i="1"/>
  <c r="F40" i="1"/>
  <c r="G39" i="1"/>
  <c r="F39" i="1"/>
  <c r="F38" i="1"/>
  <c r="G38" i="1" s="1"/>
  <c r="F37" i="1"/>
  <c r="G37" i="1" s="1"/>
  <c r="G36" i="1"/>
  <c r="F36" i="1"/>
  <c r="F35" i="1"/>
  <c r="G35" i="1" s="1"/>
  <c r="F34" i="1"/>
  <c r="G34" i="1" s="1"/>
  <c r="G33" i="1"/>
  <c r="F33" i="1"/>
  <c r="G32" i="1"/>
  <c r="F32" i="1"/>
  <c r="G31" i="1"/>
  <c r="F31" i="1"/>
  <c r="G30" i="1"/>
  <c r="F30" i="1"/>
  <c r="G29" i="1"/>
  <c r="F29" i="1"/>
  <c r="F28" i="1"/>
  <c r="G28" i="1" s="1"/>
  <c r="F27" i="1"/>
  <c r="G27" i="1" s="1"/>
  <c r="G26" i="1"/>
  <c r="F26" i="1"/>
  <c r="F25" i="1"/>
  <c r="G25" i="1" s="1"/>
  <c r="F24" i="1"/>
  <c r="G24" i="1" s="1"/>
  <c r="G23" i="1"/>
  <c r="F23" i="1"/>
  <c r="G22" i="1"/>
  <c r="F22" i="1"/>
  <c r="G21" i="1"/>
  <c r="F21" i="1"/>
  <c r="F20" i="1"/>
  <c r="G20" i="1" s="1"/>
  <c r="F19" i="1"/>
  <c r="G19" i="1" s="1"/>
  <c r="F18" i="1"/>
  <c r="G18" i="1" s="1"/>
  <c r="F17" i="1"/>
  <c r="G17" i="1" s="1"/>
  <c r="F16" i="1"/>
  <c r="G16" i="1" s="1"/>
  <c r="G15" i="1"/>
  <c r="F15" i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G8" i="1"/>
  <c r="F8" i="1"/>
  <c r="G7" i="1"/>
  <c r="F7" i="1"/>
  <c r="F6" i="1"/>
  <c r="G6" i="1" s="1"/>
  <c r="F5" i="1"/>
  <c r="G5" i="1" s="1"/>
  <c r="G4" i="1"/>
  <c r="F4" i="1"/>
  <c r="F3" i="1"/>
  <c r="G3" i="1" s="1"/>
  <c r="F2" i="1"/>
  <c r="G2" i="1" s="1"/>
  <c r="J33" i="2" l="1"/>
  <c r="J65" i="2"/>
  <c r="H4" i="3"/>
  <c r="H36" i="3"/>
  <c r="H68" i="3"/>
  <c r="J34" i="2"/>
  <c r="H69" i="3"/>
  <c r="J15" i="2"/>
  <c r="J47" i="2"/>
  <c r="K66" i="2"/>
  <c r="I5" i="3"/>
  <c r="H18" i="3"/>
  <c r="I37" i="3"/>
  <c r="H50" i="3"/>
  <c r="J28" i="2"/>
  <c r="J60" i="2"/>
  <c r="H31" i="3"/>
  <c r="H63" i="3"/>
  <c r="H70" i="3"/>
  <c r="K3" i="2"/>
  <c r="K16" i="2"/>
  <c r="J29" i="2"/>
  <c r="K48" i="2"/>
  <c r="J61" i="2"/>
  <c r="I19" i="3"/>
  <c r="H32" i="3"/>
  <c r="I51" i="3"/>
  <c r="H64" i="3"/>
  <c r="I38" i="3"/>
  <c r="J4" i="2"/>
  <c r="J36" i="2"/>
  <c r="J68" i="2"/>
  <c r="H7" i="3"/>
  <c r="H39" i="3"/>
  <c r="H71" i="3"/>
  <c r="J67" i="2"/>
  <c r="K35" i="2"/>
  <c r="J11" i="2"/>
  <c r="J43" i="2"/>
  <c r="H14" i="3"/>
  <c r="H46" i="3"/>
  <c r="H6" i="3"/>
  <c r="J5" i="2"/>
  <c r="J37" i="2"/>
  <c r="J69" i="2"/>
  <c r="H8" i="3"/>
  <c r="H40" i="3"/>
  <c r="H72" i="3"/>
  <c r="H15" i="3"/>
  <c r="H47" i="3"/>
  <c r="J19" i="2"/>
  <c r="J51" i="2"/>
  <c r="H22" i="3"/>
  <c r="H54" i="3"/>
  <c r="J26" i="2"/>
  <c r="J58" i="2"/>
  <c r="H29" i="3"/>
  <c r="H61" i="3"/>
  <c r="H74" i="3"/>
</calcChain>
</file>

<file path=xl/sharedStrings.xml><?xml version="1.0" encoding="utf-8"?>
<sst xmlns="http://schemas.openxmlformats.org/spreadsheetml/2006/main" count="59" uniqueCount="49">
  <si>
    <t>time</t>
  </si>
  <si>
    <t>length</t>
  </si>
  <si>
    <t>Bolt mm</t>
  </si>
  <si>
    <t>base length</t>
  </si>
  <si>
    <t>sample height</t>
  </si>
  <si>
    <t>Total height</t>
  </si>
  <si>
    <t>Elongation %</t>
  </si>
  <si>
    <t>Velocity of elongation in meters</t>
  </si>
  <si>
    <t>Power using velocity in meters for watts</t>
  </si>
  <si>
    <t>m/s</t>
  </si>
  <si>
    <t>mm/s</t>
  </si>
  <si>
    <t>watts</t>
  </si>
  <si>
    <t>mass for the weight is 9.53 grams</t>
  </si>
  <si>
    <t>or .00953 kilograms</t>
  </si>
  <si>
    <t>Time</t>
  </si>
  <si>
    <t>Length</t>
  </si>
  <si>
    <t>temp</t>
  </si>
  <si>
    <t>cube mm</t>
  </si>
  <si>
    <t>total height</t>
  </si>
  <si>
    <t>enlongation %</t>
  </si>
  <si>
    <t>V in mm</t>
  </si>
  <si>
    <t>Peltier ran at 2A, 7V cap (13W~)</t>
  </si>
  <si>
    <t>0-50s Hot</t>
  </si>
  <si>
    <t>50-60s No current</t>
  </si>
  <si>
    <t>60-110s Cold</t>
  </si>
  <si>
    <t>110-120s No Current</t>
  </si>
  <si>
    <t>120-165s Hot</t>
  </si>
  <si>
    <t>165-175s No Current</t>
  </si>
  <si>
    <t>175-225s Cold</t>
  </si>
  <si>
    <t>225-235s No Current</t>
  </si>
  <si>
    <t>235-285s Hot</t>
  </si>
  <si>
    <t>285-295s No Current</t>
  </si>
  <si>
    <t>295-335s Cold</t>
  </si>
  <si>
    <t>zeroed</t>
  </si>
  <si>
    <t>enlongation</t>
  </si>
  <si>
    <t>Enlongation %</t>
  </si>
  <si>
    <t>Velocity of elongation in emters</t>
  </si>
  <si>
    <t>Heater 5.6</t>
  </si>
  <si>
    <t>Heater 7</t>
  </si>
  <si>
    <t>Heater 10</t>
  </si>
  <si>
    <t>Heater 5.6 Watts</t>
  </si>
  <si>
    <t>Heater 7 Watts</t>
  </si>
  <si>
    <t>Heater 10 Watts</t>
  </si>
  <si>
    <t>Flex 1.5</t>
  </si>
  <si>
    <t>Flex 2.8</t>
  </si>
  <si>
    <t>Flex 4</t>
  </si>
  <si>
    <t>Flexible 1.5 Watts</t>
  </si>
  <si>
    <t>Flexible 2.8 Watts</t>
  </si>
  <si>
    <t>Flexible 4 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</si>
</sst>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9"/>
      <color rgb="FF1155CC"/>
      <name val="&quot;Google Sans Mono&quot;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9"/>
      <color rgb="FF1155CC"/>
      <name val="Google Sans Mon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3" borderId="0" xfId="0" applyFont="1" applyFill="1" applyAlignment="1">
      <alignment horizontal="right" wrapText="1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nofan!$A$1</c:f>
              <c:strCache>
                <c:ptCount val="1"/>
                <c:pt idx="0">
                  <c:v>Time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nofan!$A$2:$A$69</c:f>
              <c:numCache>
                <c:formatCode>General</c:formatCode>
                <c:ptCount val="6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0-48AA-9BB0-5758AFF9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883974"/>
        <c:axId val="1823877586"/>
      </c:lineChart>
      <c:catAx>
        <c:axId val="1174883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3877586"/>
        <c:crosses val="autoZero"/>
        <c:auto val="1"/>
        <c:lblAlgn val="ctr"/>
        <c:lblOffset val="100"/>
        <c:noMultiLvlLbl val="1"/>
      </c:catAx>
      <c:valAx>
        <c:axId val="1823877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48839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733425</xdr:colOff>
      <xdr:row>0</xdr:row>
      <xdr:rowOff>38100</xdr:rowOff>
    </xdr:from>
    <xdr:ext cx="5715000" cy="3533775"/>
    <xdr:pic>
      <xdr:nvPicPr>
        <xdr:cNvPr id="1552936678" name="Chart2" title="Chart">
          <a:extLst>
            <a:ext uri="{FF2B5EF4-FFF2-40B4-BE49-F238E27FC236}">
              <a16:creationId xmlns:a16="http://schemas.microsoft.com/office/drawing/2014/main" id="{00000000-0008-0000-0100-0000E6EE8F5C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733425</xdr:colOff>
      <xdr:row>19</xdr:row>
      <xdr:rowOff>85725</xdr:rowOff>
    </xdr:from>
    <xdr:ext cx="5715000" cy="3533775"/>
    <xdr:pic>
      <xdr:nvPicPr>
        <xdr:cNvPr id="1768563031" name="Chart3" title="Chart">
          <a:extLst>
            <a:ext uri="{FF2B5EF4-FFF2-40B4-BE49-F238E27FC236}">
              <a16:creationId xmlns:a16="http://schemas.microsoft.com/office/drawing/2014/main" id="{00000000-0008-0000-0100-000057216A69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581025</xdr:colOff>
      <xdr:row>40</xdr:row>
      <xdr:rowOff>104775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161925</xdr:colOff>
      <xdr:row>14</xdr:row>
      <xdr:rowOff>171450</xdr:rowOff>
    </xdr:from>
    <xdr:ext cx="5715000" cy="3533775"/>
    <xdr:pic>
      <xdr:nvPicPr>
        <xdr:cNvPr id="2092264265" name="Chart5" title="Chart">
          <a:extLst>
            <a:ext uri="{FF2B5EF4-FFF2-40B4-BE49-F238E27FC236}">
              <a16:creationId xmlns:a16="http://schemas.microsoft.com/office/drawing/2014/main" id="{00000000-0008-0000-0200-0000496BB57C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161925</xdr:colOff>
      <xdr:row>34</xdr:row>
      <xdr:rowOff>104775</xdr:rowOff>
    </xdr:from>
    <xdr:ext cx="5715000" cy="3533775"/>
    <xdr:pic>
      <xdr:nvPicPr>
        <xdr:cNvPr id="156799831" name="Chart6" title="Chart">
          <a:extLst>
            <a:ext uri="{FF2B5EF4-FFF2-40B4-BE49-F238E27FC236}">
              <a16:creationId xmlns:a16="http://schemas.microsoft.com/office/drawing/2014/main" id="{00000000-0008-0000-0200-000057935809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5"/>
  <sheetViews>
    <sheetView tabSelected="1" workbookViewId="0">
      <selection activeCell="M23" sqref="M23"/>
    </sheetView>
  </sheetViews>
  <sheetFormatPr defaultColWidth="12.5859375" defaultRowHeight="15.75" customHeight="1"/>
  <cols>
    <col min="8" max="8" width="25.1171875" customWidth="1"/>
    <col min="9" max="9" width="25.29296875" customWidth="1"/>
    <col min="10" max="10" width="32" customWidth="1"/>
    <col min="13" max="14" width="28.703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M1" s="1"/>
      <c r="N1" s="1"/>
      <c r="O1" s="1"/>
    </row>
    <row r="2" spans="1:15">
      <c r="A2" s="1">
        <v>0</v>
      </c>
      <c r="B2" s="1">
        <v>0.24099999999999999</v>
      </c>
      <c r="C2" s="1">
        <v>26</v>
      </c>
      <c r="D2" s="1">
        <v>0.24099999999999999</v>
      </c>
      <c r="E2" s="1">
        <v>5.75</v>
      </c>
      <c r="F2" s="1">
        <f t="shared" ref="F2:F55" si="0">(((B2-D2))*C2)+E2</f>
        <v>5.75</v>
      </c>
      <c r="G2" s="1">
        <f t="shared" ref="G2:G55" si="1">((F2/E2)-1)*100</f>
        <v>0</v>
      </c>
      <c r="H2" s="1"/>
      <c r="I2" s="1"/>
      <c r="J2" s="1"/>
      <c r="M2" s="1"/>
      <c r="N2" s="1"/>
      <c r="O2" s="1"/>
    </row>
    <row r="3" spans="1:15">
      <c r="A3" s="1">
        <v>4</v>
      </c>
      <c r="B3" s="1">
        <v>0.27300000000000002</v>
      </c>
      <c r="C3" s="1">
        <v>26</v>
      </c>
      <c r="D3" s="1">
        <v>0.24099999999999999</v>
      </c>
      <c r="E3" s="1">
        <v>5.75</v>
      </c>
      <c r="F3" s="1">
        <f t="shared" si="0"/>
        <v>6.5820000000000007</v>
      </c>
      <c r="G3" s="1">
        <f t="shared" si="1"/>
        <v>14.469565217391311</v>
      </c>
      <c r="H3" s="1"/>
      <c r="I3" s="1"/>
      <c r="J3" s="1"/>
    </row>
    <row r="4" spans="1:15">
      <c r="A4" s="1">
        <v>8</v>
      </c>
      <c r="B4" s="1">
        <v>0.30099999999999999</v>
      </c>
      <c r="C4" s="1">
        <v>26</v>
      </c>
      <c r="D4" s="1">
        <v>0.24099999999999999</v>
      </c>
      <c r="E4" s="1">
        <v>5.75</v>
      </c>
      <c r="F4" s="1">
        <f t="shared" si="0"/>
        <v>7.3100000000000005</v>
      </c>
      <c r="G4" s="1">
        <f t="shared" si="1"/>
        <v>27.130434782608702</v>
      </c>
      <c r="H4" s="1"/>
      <c r="I4" s="1"/>
      <c r="J4" s="1"/>
    </row>
    <row r="5" spans="1:15">
      <c r="A5" s="1">
        <v>12</v>
      </c>
      <c r="B5" s="1">
        <v>0.32900000000000001</v>
      </c>
      <c r="C5" s="1">
        <v>26</v>
      </c>
      <c r="D5" s="1">
        <v>0.24099999999999999</v>
      </c>
      <c r="E5" s="1">
        <v>5.75</v>
      </c>
      <c r="F5" s="1">
        <f t="shared" si="0"/>
        <v>8.0380000000000003</v>
      </c>
      <c r="G5" s="1">
        <f t="shared" si="1"/>
        <v>39.791304347826099</v>
      </c>
      <c r="H5" s="1"/>
      <c r="I5" s="1"/>
      <c r="J5" s="1"/>
    </row>
    <row r="6" spans="1:15">
      <c r="A6" s="1">
        <v>16</v>
      </c>
      <c r="B6" s="1">
        <v>0.35599999999999998</v>
      </c>
      <c r="C6" s="1">
        <v>26</v>
      </c>
      <c r="D6" s="1">
        <v>0.24099999999999999</v>
      </c>
      <c r="E6" s="1">
        <v>5.75</v>
      </c>
      <c r="F6" s="1">
        <f t="shared" si="0"/>
        <v>8.74</v>
      </c>
      <c r="G6" s="1">
        <f t="shared" si="1"/>
        <v>52</v>
      </c>
      <c r="H6" s="1"/>
      <c r="I6" s="1"/>
      <c r="J6" s="1"/>
    </row>
    <row r="7" spans="1:15">
      <c r="A7" s="1">
        <v>20</v>
      </c>
      <c r="B7" s="1">
        <v>0.379</v>
      </c>
      <c r="C7" s="1">
        <v>26</v>
      </c>
      <c r="D7" s="1">
        <v>0.24099999999999999</v>
      </c>
      <c r="E7" s="1">
        <v>5.75</v>
      </c>
      <c r="F7" s="1">
        <f t="shared" si="0"/>
        <v>9.338000000000001</v>
      </c>
      <c r="G7" s="1">
        <f t="shared" si="1"/>
        <v>62.400000000000013</v>
      </c>
      <c r="H7" s="1"/>
      <c r="I7" s="1"/>
      <c r="J7" s="1"/>
    </row>
    <row r="8" spans="1:15">
      <c r="A8" s="1">
        <v>24</v>
      </c>
      <c r="B8" s="1">
        <v>0.39700000000000002</v>
      </c>
      <c r="C8" s="1">
        <v>26</v>
      </c>
      <c r="D8" s="1">
        <v>0.24099999999999999</v>
      </c>
      <c r="E8" s="1">
        <v>5.75</v>
      </c>
      <c r="F8" s="1">
        <f t="shared" si="0"/>
        <v>9.8060000000000009</v>
      </c>
      <c r="G8" s="1">
        <f t="shared" si="1"/>
        <v>70.539130434782621</v>
      </c>
      <c r="H8" s="1"/>
      <c r="I8" s="1"/>
      <c r="J8" s="1"/>
    </row>
    <row r="9" spans="1:15">
      <c r="A9" s="1">
        <v>28</v>
      </c>
      <c r="B9" s="1">
        <v>0.42099999999999999</v>
      </c>
      <c r="C9" s="1">
        <v>26</v>
      </c>
      <c r="D9" s="1">
        <v>0.24099999999999999</v>
      </c>
      <c r="E9" s="1">
        <v>5.75</v>
      </c>
      <c r="F9" s="1">
        <f t="shared" si="0"/>
        <v>10.43</v>
      </c>
      <c r="G9" s="1">
        <f t="shared" si="1"/>
        <v>81.391304347826093</v>
      </c>
      <c r="H9" s="1"/>
      <c r="I9" s="1"/>
      <c r="J9" s="1"/>
    </row>
    <row r="10" spans="1:15">
      <c r="A10" s="1">
        <v>32</v>
      </c>
      <c r="B10" s="1">
        <v>0.433</v>
      </c>
      <c r="C10" s="1">
        <v>26</v>
      </c>
      <c r="D10" s="1">
        <v>0.24099999999999999</v>
      </c>
      <c r="E10" s="1">
        <v>5.75</v>
      </c>
      <c r="F10" s="1">
        <f t="shared" si="0"/>
        <v>10.742000000000001</v>
      </c>
      <c r="G10" s="1">
        <f t="shared" si="1"/>
        <v>86.817391304347851</v>
      </c>
      <c r="H10" s="1"/>
      <c r="I10" s="1"/>
      <c r="J10" s="1"/>
      <c r="N10" s="1"/>
    </row>
    <row r="11" spans="1:15">
      <c r="A11" s="1">
        <v>36</v>
      </c>
      <c r="B11" s="1">
        <v>0.441</v>
      </c>
      <c r="C11" s="1">
        <v>26</v>
      </c>
      <c r="D11" s="1">
        <v>0.24099999999999999</v>
      </c>
      <c r="E11" s="1">
        <v>5.75</v>
      </c>
      <c r="F11" s="1">
        <f t="shared" si="0"/>
        <v>10.95</v>
      </c>
      <c r="G11" s="1">
        <f t="shared" si="1"/>
        <v>90.434782608695642</v>
      </c>
      <c r="H11" s="1"/>
      <c r="I11" s="1"/>
      <c r="J11" s="1"/>
      <c r="N11" s="1"/>
    </row>
    <row r="12" spans="1:15">
      <c r="A12" s="1">
        <v>40</v>
      </c>
      <c r="B12" s="1">
        <v>0.44500000000000001</v>
      </c>
      <c r="C12" s="1">
        <v>26</v>
      </c>
      <c r="D12" s="1">
        <v>0.24099999999999999</v>
      </c>
      <c r="E12" s="1">
        <v>5.75</v>
      </c>
      <c r="F12" s="1">
        <f t="shared" si="0"/>
        <v>11.054</v>
      </c>
      <c r="G12" s="1">
        <f t="shared" si="1"/>
        <v>92.243478260869566</v>
      </c>
      <c r="H12" s="1"/>
      <c r="I12" s="1"/>
      <c r="J12" s="1"/>
    </row>
    <row r="13" spans="1:15">
      <c r="A13" s="1">
        <v>44</v>
      </c>
      <c r="B13" s="1">
        <v>0.44500000000000001</v>
      </c>
      <c r="C13" s="1">
        <v>26</v>
      </c>
      <c r="D13" s="1">
        <v>0.24099999999999999</v>
      </c>
      <c r="E13" s="1">
        <v>5.75</v>
      </c>
      <c r="F13" s="1">
        <f t="shared" si="0"/>
        <v>11.054</v>
      </c>
      <c r="G13" s="1">
        <f t="shared" si="1"/>
        <v>92.243478260869566</v>
      </c>
      <c r="H13" s="1"/>
      <c r="I13" s="1"/>
      <c r="J13" s="1"/>
    </row>
    <row r="14" spans="1:15">
      <c r="A14" s="1">
        <v>48</v>
      </c>
      <c r="B14" s="1">
        <v>0.42199999999999999</v>
      </c>
      <c r="C14" s="1">
        <v>26</v>
      </c>
      <c r="D14" s="1">
        <v>0.24099999999999999</v>
      </c>
      <c r="E14" s="1">
        <v>5.75</v>
      </c>
      <c r="F14" s="1">
        <f t="shared" si="0"/>
        <v>10.456</v>
      </c>
      <c r="G14" s="1">
        <f t="shared" si="1"/>
        <v>81.843478260869546</v>
      </c>
      <c r="H14" s="1"/>
      <c r="I14" s="1"/>
      <c r="J14" s="1"/>
    </row>
    <row r="15" spans="1:15">
      <c r="A15" s="1">
        <v>52</v>
      </c>
      <c r="B15" s="1">
        <v>0.41699999999999998</v>
      </c>
      <c r="C15" s="1">
        <v>26</v>
      </c>
      <c r="D15" s="1">
        <v>0.24099999999999999</v>
      </c>
      <c r="E15" s="1">
        <v>5.75</v>
      </c>
      <c r="F15" s="1">
        <f t="shared" si="0"/>
        <v>10.326000000000001</v>
      </c>
      <c r="G15" s="1">
        <f t="shared" si="1"/>
        <v>79.582608695652198</v>
      </c>
      <c r="H15" s="1"/>
      <c r="I15" s="1"/>
      <c r="J15" s="1"/>
    </row>
    <row r="16" spans="1:15">
      <c r="A16" s="1">
        <v>56</v>
      </c>
      <c r="B16" s="1">
        <v>0.41299999999999998</v>
      </c>
      <c r="C16" s="1">
        <v>26</v>
      </c>
      <c r="D16" s="1">
        <v>0.24099999999999999</v>
      </c>
      <c r="E16" s="1">
        <v>5.75</v>
      </c>
      <c r="F16" s="1">
        <f t="shared" si="0"/>
        <v>10.222</v>
      </c>
      <c r="G16" s="1">
        <f t="shared" si="1"/>
        <v>77.773913043478245</v>
      </c>
      <c r="H16" s="1"/>
      <c r="I16" s="1"/>
      <c r="J16" s="1"/>
    </row>
    <row r="17" spans="1:10">
      <c r="A17" s="1">
        <v>60</v>
      </c>
      <c r="B17" s="1">
        <v>0.40100000000000002</v>
      </c>
      <c r="C17" s="1">
        <v>26</v>
      </c>
      <c r="D17" s="1">
        <v>0.24099999999999999</v>
      </c>
      <c r="E17" s="1">
        <v>5.75</v>
      </c>
      <c r="F17" s="1">
        <f t="shared" si="0"/>
        <v>9.91</v>
      </c>
      <c r="G17" s="1">
        <f t="shared" si="1"/>
        <v>72.34782608695653</v>
      </c>
      <c r="H17" s="1"/>
      <c r="I17" s="1"/>
      <c r="J17" s="1"/>
    </row>
    <row r="18" spans="1:10">
      <c r="A18" s="1">
        <v>64</v>
      </c>
      <c r="B18" s="1">
        <v>0.38700000000000001</v>
      </c>
      <c r="C18" s="1">
        <v>26</v>
      </c>
      <c r="D18" s="1">
        <v>0.24099999999999999</v>
      </c>
      <c r="E18" s="1">
        <v>5.75</v>
      </c>
      <c r="F18" s="1">
        <f t="shared" si="0"/>
        <v>9.5459999999999994</v>
      </c>
      <c r="G18" s="1">
        <f t="shared" si="1"/>
        <v>66.017391304347811</v>
      </c>
      <c r="H18" s="1"/>
      <c r="I18" s="1"/>
      <c r="J18" s="1"/>
    </row>
    <row r="19" spans="1:10">
      <c r="A19" s="1">
        <v>68</v>
      </c>
      <c r="B19" s="1">
        <v>0.38500000000000001</v>
      </c>
      <c r="C19" s="1">
        <v>26</v>
      </c>
      <c r="D19" s="1">
        <v>0.24099999999999999</v>
      </c>
      <c r="E19" s="1">
        <v>5.75</v>
      </c>
      <c r="F19" s="1">
        <f t="shared" si="0"/>
        <v>9.4939999999999998</v>
      </c>
      <c r="G19" s="1">
        <f t="shared" si="1"/>
        <v>65.113043478260863</v>
      </c>
      <c r="H19" s="1"/>
      <c r="I19" s="1"/>
      <c r="J19" s="1"/>
    </row>
    <row r="20" spans="1:10">
      <c r="A20" s="1">
        <v>72</v>
      </c>
      <c r="B20" s="1">
        <v>0.379</v>
      </c>
      <c r="C20" s="1">
        <v>26</v>
      </c>
      <c r="D20" s="1">
        <v>0.24099999999999999</v>
      </c>
      <c r="E20" s="1">
        <v>5.75</v>
      </c>
      <c r="F20" s="1">
        <f t="shared" si="0"/>
        <v>9.338000000000001</v>
      </c>
      <c r="G20" s="1">
        <f t="shared" si="1"/>
        <v>62.400000000000013</v>
      </c>
      <c r="H20" s="1"/>
      <c r="I20" s="1"/>
      <c r="J20" s="1"/>
    </row>
    <row r="21" spans="1:10">
      <c r="A21" s="1">
        <v>76</v>
      </c>
      <c r="B21" s="1">
        <v>0.379</v>
      </c>
      <c r="C21" s="1">
        <v>26</v>
      </c>
      <c r="D21" s="1">
        <v>0.24099999999999999</v>
      </c>
      <c r="E21" s="1">
        <v>5.75</v>
      </c>
      <c r="F21" s="1">
        <f t="shared" si="0"/>
        <v>9.338000000000001</v>
      </c>
      <c r="G21" s="1">
        <f t="shared" si="1"/>
        <v>62.400000000000013</v>
      </c>
      <c r="H21" s="1"/>
      <c r="I21" s="1"/>
      <c r="J21" s="1"/>
    </row>
    <row r="22" spans="1:10">
      <c r="A22" s="1">
        <v>80</v>
      </c>
      <c r="B22" s="1">
        <v>0.375</v>
      </c>
      <c r="C22" s="1">
        <v>26</v>
      </c>
      <c r="D22" s="1">
        <v>0.24099999999999999</v>
      </c>
      <c r="E22" s="1">
        <v>5.75</v>
      </c>
      <c r="F22" s="1">
        <f t="shared" si="0"/>
        <v>9.234</v>
      </c>
      <c r="G22" s="1">
        <f t="shared" si="1"/>
        <v>60.591304347826089</v>
      </c>
      <c r="H22" s="1"/>
      <c r="I22" s="1"/>
      <c r="J22" s="1"/>
    </row>
    <row r="23" spans="1:10">
      <c r="A23" s="1">
        <v>84</v>
      </c>
      <c r="B23" s="1">
        <v>0.375</v>
      </c>
      <c r="C23" s="1">
        <v>26</v>
      </c>
      <c r="D23" s="1">
        <v>0.24099999999999999</v>
      </c>
      <c r="E23" s="1">
        <v>5.75</v>
      </c>
      <c r="F23" s="1">
        <f t="shared" si="0"/>
        <v>9.234</v>
      </c>
      <c r="G23" s="1">
        <f t="shared" si="1"/>
        <v>60.591304347826089</v>
      </c>
      <c r="H23" s="1"/>
      <c r="I23" s="1"/>
      <c r="J23" s="1"/>
    </row>
    <row r="24" spans="1:10">
      <c r="A24" s="1">
        <v>88</v>
      </c>
      <c r="B24" s="1">
        <v>0.372</v>
      </c>
      <c r="C24" s="1">
        <v>26</v>
      </c>
      <c r="D24" s="1">
        <v>0.24099999999999999</v>
      </c>
      <c r="E24" s="1">
        <v>5.75</v>
      </c>
      <c r="F24" s="1">
        <f t="shared" si="0"/>
        <v>9.1560000000000006</v>
      </c>
      <c r="G24" s="1">
        <f t="shared" si="1"/>
        <v>59.23478260869566</v>
      </c>
      <c r="H24" s="1"/>
      <c r="I24" s="1"/>
      <c r="J24" s="1"/>
    </row>
    <row r="25" spans="1:10">
      <c r="A25" s="1">
        <v>92</v>
      </c>
      <c r="B25" s="1">
        <v>0.36699999999999999</v>
      </c>
      <c r="C25" s="1">
        <v>26</v>
      </c>
      <c r="D25" s="1">
        <v>0.24099999999999999</v>
      </c>
      <c r="E25" s="1">
        <v>5.75</v>
      </c>
      <c r="F25" s="1">
        <f t="shared" si="0"/>
        <v>9.0259999999999998</v>
      </c>
      <c r="G25" s="1">
        <f t="shared" si="1"/>
        <v>56.973913043478255</v>
      </c>
      <c r="H25" s="1"/>
      <c r="I25" s="1"/>
      <c r="J25" s="1"/>
    </row>
    <row r="26" spans="1:10">
      <c r="A26" s="1">
        <v>96</v>
      </c>
      <c r="B26" s="1">
        <v>0.36499999999999999</v>
      </c>
      <c r="C26" s="1">
        <v>26</v>
      </c>
      <c r="D26" s="1">
        <v>0.24099999999999999</v>
      </c>
      <c r="E26" s="1">
        <v>5.75</v>
      </c>
      <c r="F26" s="1">
        <f t="shared" si="0"/>
        <v>8.9740000000000002</v>
      </c>
      <c r="G26" s="1">
        <f t="shared" si="1"/>
        <v>56.0695652173913</v>
      </c>
      <c r="H26" s="1"/>
      <c r="I26" s="1"/>
      <c r="J26" s="1"/>
    </row>
    <row r="27" spans="1:10">
      <c r="A27" s="1">
        <v>100</v>
      </c>
      <c r="B27" s="1">
        <v>0.36299999999999999</v>
      </c>
      <c r="C27" s="1">
        <v>26</v>
      </c>
      <c r="D27" s="1">
        <v>0.24099999999999999</v>
      </c>
      <c r="E27" s="1">
        <v>5.75</v>
      </c>
      <c r="F27" s="1">
        <f t="shared" si="0"/>
        <v>8.9220000000000006</v>
      </c>
      <c r="G27" s="1">
        <f t="shared" si="1"/>
        <v>55.165217391304353</v>
      </c>
      <c r="H27" s="1"/>
      <c r="I27" s="1"/>
      <c r="J27" s="1"/>
    </row>
    <row r="28" spans="1:10">
      <c r="A28" s="1">
        <v>104</v>
      </c>
      <c r="B28" s="1">
        <v>0.35899999999999999</v>
      </c>
      <c r="C28" s="1">
        <v>26</v>
      </c>
      <c r="D28" s="1">
        <v>0.24099999999999999</v>
      </c>
      <c r="E28" s="1">
        <v>5.75</v>
      </c>
      <c r="F28" s="1">
        <f t="shared" si="0"/>
        <v>8.8179999999999996</v>
      </c>
      <c r="G28" s="1">
        <f t="shared" si="1"/>
        <v>53.356521739130436</v>
      </c>
      <c r="H28" s="1"/>
      <c r="I28" s="1"/>
      <c r="J28" s="1"/>
    </row>
    <row r="29" spans="1:10">
      <c r="A29" s="1">
        <v>108</v>
      </c>
      <c r="B29" s="1">
        <v>0.35699999999999998</v>
      </c>
      <c r="C29" s="1">
        <v>26</v>
      </c>
      <c r="D29" s="1">
        <v>0.24099999999999999</v>
      </c>
      <c r="E29" s="1">
        <v>5.75</v>
      </c>
      <c r="F29" s="1">
        <f t="shared" si="0"/>
        <v>8.766</v>
      </c>
      <c r="G29" s="1">
        <f t="shared" si="1"/>
        <v>52.452173913043488</v>
      </c>
      <c r="H29" s="1"/>
      <c r="I29" s="1"/>
      <c r="J29" s="1"/>
    </row>
    <row r="30" spans="1:10">
      <c r="A30" s="1">
        <v>112</v>
      </c>
      <c r="B30" s="1">
        <v>0.35699999999999998</v>
      </c>
      <c r="C30" s="1">
        <v>26</v>
      </c>
      <c r="D30" s="1">
        <v>0.24099999999999999</v>
      </c>
      <c r="E30" s="1">
        <v>5.75</v>
      </c>
      <c r="F30" s="1">
        <f t="shared" si="0"/>
        <v>8.766</v>
      </c>
      <c r="G30" s="1">
        <f t="shared" si="1"/>
        <v>52.452173913043488</v>
      </c>
      <c r="H30" s="1"/>
      <c r="I30" s="1"/>
      <c r="J30" s="1"/>
    </row>
    <row r="31" spans="1:10">
      <c r="A31" s="1">
        <v>116</v>
      </c>
      <c r="B31" s="1">
        <v>0.35499999999999998</v>
      </c>
      <c r="C31" s="1">
        <v>26</v>
      </c>
      <c r="D31" s="1">
        <v>0.24099999999999999</v>
      </c>
      <c r="E31" s="1">
        <v>5.75</v>
      </c>
      <c r="F31" s="1">
        <f t="shared" si="0"/>
        <v>8.7139999999999986</v>
      </c>
      <c r="G31" s="1">
        <f t="shared" si="1"/>
        <v>51.547826086956491</v>
      </c>
      <c r="H31" s="1"/>
      <c r="I31" s="1"/>
      <c r="J31" s="1"/>
    </row>
    <row r="32" spans="1:10">
      <c r="A32" s="1">
        <v>120</v>
      </c>
      <c r="B32" s="1">
        <v>0.35299999999999998</v>
      </c>
      <c r="C32" s="1">
        <v>26</v>
      </c>
      <c r="D32" s="1">
        <v>0.24099999999999999</v>
      </c>
      <c r="E32" s="1">
        <v>5.75</v>
      </c>
      <c r="F32" s="1">
        <f t="shared" si="0"/>
        <v>8.661999999999999</v>
      </c>
      <c r="G32" s="1">
        <f t="shared" si="1"/>
        <v>50.643478260869543</v>
      </c>
      <c r="H32" s="1"/>
      <c r="I32" s="1"/>
      <c r="J32" s="1"/>
    </row>
    <row r="33" spans="1:10">
      <c r="A33" s="1">
        <v>124</v>
      </c>
      <c r="B33" s="1">
        <v>0.34899999999999998</v>
      </c>
      <c r="C33" s="1">
        <v>26</v>
      </c>
      <c r="D33" s="1">
        <v>0.24099999999999999</v>
      </c>
      <c r="E33" s="1">
        <v>5.75</v>
      </c>
      <c r="F33" s="1">
        <f t="shared" si="0"/>
        <v>8.5579999999999998</v>
      </c>
      <c r="G33" s="1">
        <f t="shared" si="1"/>
        <v>48.834782608695647</v>
      </c>
      <c r="H33" s="1"/>
      <c r="I33" s="1"/>
      <c r="J33" s="1"/>
    </row>
    <row r="34" spans="1:10">
      <c r="A34" s="1">
        <v>128</v>
      </c>
      <c r="B34" s="1">
        <v>0.35</v>
      </c>
      <c r="C34" s="1">
        <v>26</v>
      </c>
      <c r="D34" s="1">
        <v>0.24099999999999999</v>
      </c>
      <c r="E34" s="1">
        <v>5.75</v>
      </c>
      <c r="F34" s="1">
        <f t="shared" si="0"/>
        <v>8.5839999999999996</v>
      </c>
      <c r="G34" s="1">
        <f t="shared" si="1"/>
        <v>49.286956521739135</v>
      </c>
      <c r="H34" s="1"/>
      <c r="I34" s="1"/>
      <c r="J34" s="1"/>
    </row>
    <row r="35" spans="1:10">
      <c r="A35" s="1">
        <v>132</v>
      </c>
      <c r="B35" s="1">
        <v>0.34799999999999998</v>
      </c>
      <c r="C35" s="1">
        <v>26</v>
      </c>
      <c r="D35" s="1">
        <v>0.24099999999999999</v>
      </c>
      <c r="E35" s="1">
        <v>5.75</v>
      </c>
      <c r="F35" s="1">
        <f t="shared" si="0"/>
        <v>8.532</v>
      </c>
      <c r="G35" s="1">
        <f t="shared" si="1"/>
        <v>48.382608695652188</v>
      </c>
      <c r="H35" s="1"/>
      <c r="I35" s="1"/>
      <c r="J35" s="1"/>
    </row>
    <row r="36" spans="1:10">
      <c r="A36" s="1">
        <v>136</v>
      </c>
      <c r="B36" s="1">
        <v>0.34100000000000003</v>
      </c>
      <c r="C36" s="1">
        <v>26</v>
      </c>
      <c r="D36" s="1">
        <v>0.24099999999999999</v>
      </c>
      <c r="E36" s="1">
        <v>5.75</v>
      </c>
      <c r="F36" s="1">
        <f t="shared" si="0"/>
        <v>8.3500000000000014</v>
      </c>
      <c r="G36" s="1">
        <f t="shared" si="1"/>
        <v>45.217391304347856</v>
      </c>
      <c r="H36" s="1"/>
      <c r="I36" s="1"/>
      <c r="J36" s="1"/>
    </row>
    <row r="37" spans="1:10">
      <c r="A37" s="1">
        <v>140</v>
      </c>
      <c r="B37" s="1">
        <v>0.33900000000000002</v>
      </c>
      <c r="C37" s="1">
        <v>26</v>
      </c>
      <c r="D37" s="1">
        <v>0.24099999999999999</v>
      </c>
      <c r="E37" s="1">
        <v>5.75</v>
      </c>
      <c r="F37" s="1">
        <f t="shared" si="0"/>
        <v>8.2980000000000018</v>
      </c>
      <c r="G37" s="1">
        <f t="shared" si="1"/>
        <v>44.313043478260909</v>
      </c>
      <c r="H37" s="1"/>
      <c r="I37" s="1"/>
      <c r="J37" s="1"/>
    </row>
    <row r="38" spans="1:10">
      <c r="A38" s="1">
        <v>144</v>
      </c>
      <c r="B38" s="1">
        <v>0.34</v>
      </c>
      <c r="C38" s="1">
        <v>26</v>
      </c>
      <c r="D38" s="1">
        <v>0.24099999999999999</v>
      </c>
      <c r="E38" s="1">
        <v>5.75</v>
      </c>
      <c r="F38" s="1">
        <f t="shared" si="0"/>
        <v>8.3240000000000016</v>
      </c>
      <c r="G38" s="1">
        <f t="shared" si="1"/>
        <v>44.765217391304368</v>
      </c>
      <c r="H38" s="1"/>
      <c r="I38" s="1"/>
      <c r="J38" s="1"/>
    </row>
    <row r="39" spans="1:10">
      <c r="A39" s="1">
        <v>148</v>
      </c>
      <c r="B39" s="1">
        <v>0.33100000000000002</v>
      </c>
      <c r="C39" s="1">
        <v>26</v>
      </c>
      <c r="D39" s="1">
        <v>0.24099999999999999</v>
      </c>
      <c r="E39" s="1">
        <v>5.75</v>
      </c>
      <c r="F39" s="1">
        <f t="shared" si="0"/>
        <v>8.09</v>
      </c>
      <c r="G39" s="1">
        <f t="shared" si="1"/>
        <v>40.695652173913047</v>
      </c>
      <c r="H39" s="1"/>
      <c r="I39" s="1"/>
      <c r="J39" s="1"/>
    </row>
    <row r="40" spans="1:10">
      <c r="A40" s="1">
        <v>152</v>
      </c>
      <c r="B40" s="1">
        <v>0.33100000000000002</v>
      </c>
      <c r="C40" s="1">
        <v>26</v>
      </c>
      <c r="D40" s="1">
        <v>0.24099999999999999</v>
      </c>
      <c r="E40" s="1">
        <v>5.75</v>
      </c>
      <c r="F40" s="1">
        <f t="shared" si="0"/>
        <v>8.09</v>
      </c>
      <c r="G40" s="1">
        <f t="shared" si="1"/>
        <v>40.695652173913047</v>
      </c>
      <c r="H40" s="1"/>
      <c r="I40" s="1"/>
      <c r="J40" s="1"/>
    </row>
    <row r="41" spans="1:10">
      <c r="A41" s="1">
        <v>156</v>
      </c>
      <c r="B41" s="1">
        <v>0.32800000000000001</v>
      </c>
      <c r="C41" s="1">
        <v>26</v>
      </c>
      <c r="D41" s="1">
        <v>0.24099999999999999</v>
      </c>
      <c r="E41" s="1">
        <v>5.75</v>
      </c>
      <c r="F41" s="1">
        <f t="shared" si="0"/>
        <v>8.0120000000000005</v>
      </c>
      <c r="G41" s="1">
        <f t="shared" si="1"/>
        <v>39.339130434782611</v>
      </c>
      <c r="H41" s="1"/>
      <c r="I41" s="1"/>
      <c r="J41" s="1"/>
    </row>
    <row r="42" spans="1:10">
      <c r="A42" s="1">
        <v>160</v>
      </c>
      <c r="B42" s="1">
        <v>0.32700000000000001</v>
      </c>
      <c r="C42" s="1">
        <v>26</v>
      </c>
      <c r="D42" s="1">
        <v>0.24099999999999999</v>
      </c>
      <c r="E42" s="1">
        <v>5.75</v>
      </c>
      <c r="F42" s="1">
        <f t="shared" si="0"/>
        <v>7.9860000000000007</v>
      </c>
      <c r="G42" s="1">
        <f t="shared" si="1"/>
        <v>38.886956521739144</v>
      </c>
      <c r="H42" s="1"/>
      <c r="I42" s="1"/>
      <c r="J42" s="1"/>
    </row>
    <row r="43" spans="1:10">
      <c r="A43" s="1">
        <v>164</v>
      </c>
      <c r="B43" s="1">
        <v>0.32800000000000001</v>
      </c>
      <c r="C43" s="1">
        <v>26</v>
      </c>
      <c r="D43" s="1">
        <v>0.24099999999999999</v>
      </c>
      <c r="E43" s="1">
        <v>5.75</v>
      </c>
      <c r="F43" s="1">
        <f t="shared" si="0"/>
        <v>8.0120000000000005</v>
      </c>
      <c r="G43" s="1">
        <f t="shared" si="1"/>
        <v>39.339130434782611</v>
      </c>
      <c r="H43" s="1"/>
      <c r="I43" s="1"/>
      <c r="J43" s="1"/>
    </row>
    <row r="44" spans="1:10">
      <c r="A44" s="1">
        <v>168</v>
      </c>
      <c r="B44" s="1">
        <v>0.32600000000000001</v>
      </c>
      <c r="C44" s="1">
        <v>26</v>
      </c>
      <c r="D44" s="1">
        <v>0.24099999999999999</v>
      </c>
      <c r="E44" s="1">
        <v>5.75</v>
      </c>
      <c r="F44" s="1">
        <f t="shared" si="0"/>
        <v>7.9600000000000009</v>
      </c>
      <c r="G44" s="1">
        <f t="shared" si="1"/>
        <v>38.434782608695663</v>
      </c>
      <c r="H44" s="1"/>
      <c r="I44" s="1"/>
      <c r="J44" s="1"/>
    </row>
    <row r="45" spans="1:10">
      <c r="A45" s="1">
        <v>180</v>
      </c>
      <c r="B45" s="1">
        <v>0.32100000000000001</v>
      </c>
      <c r="C45" s="1">
        <v>26</v>
      </c>
      <c r="D45" s="1">
        <v>0.24099999999999999</v>
      </c>
      <c r="E45" s="1">
        <v>5.75</v>
      </c>
      <c r="F45" s="1">
        <f t="shared" si="0"/>
        <v>7.83</v>
      </c>
      <c r="G45" s="1">
        <f t="shared" si="1"/>
        <v>36.173913043478258</v>
      </c>
      <c r="H45" s="1"/>
      <c r="I45" s="1"/>
      <c r="J45" s="1"/>
    </row>
    <row r="46" spans="1:10">
      <c r="A46" s="1">
        <v>192</v>
      </c>
      <c r="B46" s="1">
        <v>0.313</v>
      </c>
      <c r="C46" s="1">
        <v>26</v>
      </c>
      <c r="D46" s="1">
        <v>0.24099999999999999</v>
      </c>
      <c r="E46" s="1">
        <v>5.75</v>
      </c>
      <c r="F46" s="1">
        <f t="shared" si="0"/>
        <v>7.6219999999999999</v>
      </c>
      <c r="G46" s="1">
        <f t="shared" si="1"/>
        <v>32.556521739130439</v>
      </c>
      <c r="H46" s="1"/>
      <c r="I46" s="1"/>
      <c r="J46" s="1"/>
    </row>
    <row r="47" spans="1:10">
      <c r="A47" s="1">
        <v>204</v>
      </c>
      <c r="B47" s="1">
        <v>0.30099999999999999</v>
      </c>
      <c r="C47" s="1">
        <v>26</v>
      </c>
      <c r="D47" s="1">
        <v>0.24099999999999999</v>
      </c>
      <c r="E47" s="1">
        <v>5.75</v>
      </c>
      <c r="F47" s="1">
        <f t="shared" si="0"/>
        <v>7.3100000000000005</v>
      </c>
      <c r="G47" s="1">
        <f t="shared" si="1"/>
        <v>27.130434782608702</v>
      </c>
      <c r="H47" s="1"/>
      <c r="I47" s="1"/>
      <c r="J47" s="1"/>
    </row>
    <row r="48" spans="1:10">
      <c r="A48" s="1">
        <v>216</v>
      </c>
      <c r="B48" s="1">
        <v>0.30199999999999999</v>
      </c>
      <c r="C48" s="1">
        <v>26</v>
      </c>
      <c r="D48" s="1">
        <v>0.24099999999999999</v>
      </c>
      <c r="E48" s="1">
        <v>5.75</v>
      </c>
      <c r="F48" s="1">
        <f t="shared" si="0"/>
        <v>7.3360000000000003</v>
      </c>
      <c r="G48" s="1">
        <f t="shared" si="1"/>
        <v>27.582608695652191</v>
      </c>
      <c r="H48" s="1"/>
      <c r="I48" s="1"/>
      <c r="J48" s="1"/>
    </row>
    <row r="49" spans="1:10">
      <c r="A49" s="1">
        <v>228</v>
      </c>
      <c r="B49" s="1">
        <v>0.3</v>
      </c>
      <c r="C49" s="1">
        <v>26</v>
      </c>
      <c r="D49" s="1">
        <v>0.24099999999999999</v>
      </c>
      <c r="E49" s="1">
        <v>5.75</v>
      </c>
      <c r="F49" s="1">
        <f t="shared" si="0"/>
        <v>7.2839999999999998</v>
      </c>
      <c r="G49" s="1">
        <f t="shared" si="1"/>
        <v>26.678260869565218</v>
      </c>
      <c r="H49" s="1"/>
      <c r="I49" s="1"/>
      <c r="J49" s="1"/>
    </row>
    <row r="50" spans="1:10">
      <c r="A50" s="1">
        <v>240</v>
      </c>
      <c r="B50" s="1">
        <v>0.29199999999999998</v>
      </c>
      <c r="C50" s="1">
        <v>26</v>
      </c>
      <c r="D50" s="1">
        <v>0.24099999999999999</v>
      </c>
      <c r="E50" s="1">
        <v>5.75</v>
      </c>
      <c r="F50" s="1">
        <f t="shared" si="0"/>
        <v>7.0759999999999996</v>
      </c>
      <c r="G50" s="1">
        <f t="shared" si="1"/>
        <v>23.060869565217381</v>
      </c>
      <c r="H50" s="1"/>
      <c r="I50" s="1"/>
      <c r="J50" s="1"/>
    </row>
    <row r="51" spans="1:10">
      <c r="A51" s="1">
        <v>252</v>
      </c>
      <c r="B51" s="1">
        <v>0.29199999999999998</v>
      </c>
      <c r="C51" s="1">
        <v>26</v>
      </c>
      <c r="D51" s="1">
        <v>0.24099999999999999</v>
      </c>
      <c r="E51" s="1">
        <v>5.75</v>
      </c>
      <c r="F51" s="1">
        <f t="shared" si="0"/>
        <v>7.0759999999999996</v>
      </c>
      <c r="G51" s="1">
        <f t="shared" si="1"/>
        <v>23.060869565217381</v>
      </c>
      <c r="H51" s="1"/>
      <c r="I51" s="1"/>
      <c r="J51" s="1"/>
    </row>
    <row r="52" spans="1:10">
      <c r="A52" s="1">
        <v>264</v>
      </c>
      <c r="B52" s="1">
        <v>0.28899999999999998</v>
      </c>
      <c r="C52" s="1">
        <v>26</v>
      </c>
      <c r="D52" s="1">
        <v>0.24099999999999999</v>
      </c>
      <c r="E52" s="1">
        <v>5.75</v>
      </c>
      <c r="F52" s="1">
        <f t="shared" si="0"/>
        <v>6.9979999999999993</v>
      </c>
      <c r="G52" s="1">
        <f t="shared" si="1"/>
        <v>21.704347826086945</v>
      </c>
      <c r="H52" s="1"/>
      <c r="I52" s="1"/>
      <c r="J52" s="1"/>
    </row>
    <row r="53" spans="1:10">
      <c r="A53" s="1">
        <v>276</v>
      </c>
      <c r="B53" s="1">
        <v>0.28299999999999997</v>
      </c>
      <c r="C53" s="1">
        <v>26</v>
      </c>
      <c r="D53" s="1">
        <v>0.24099999999999999</v>
      </c>
      <c r="E53" s="1">
        <v>5.75</v>
      </c>
      <c r="F53" s="1">
        <f t="shared" si="0"/>
        <v>6.8419999999999996</v>
      </c>
      <c r="G53" s="1">
        <f t="shared" si="1"/>
        <v>18.991304347826077</v>
      </c>
      <c r="H53" s="1"/>
      <c r="I53" s="1"/>
      <c r="J53" s="1"/>
    </row>
    <row r="54" spans="1:10">
      <c r="A54" s="1">
        <v>288</v>
      </c>
      <c r="B54" s="1">
        <v>0.27300000000000002</v>
      </c>
      <c r="C54" s="1">
        <v>26</v>
      </c>
      <c r="D54" s="1">
        <v>0.24099999999999999</v>
      </c>
      <c r="E54" s="1">
        <v>5.75</v>
      </c>
      <c r="F54" s="1">
        <f t="shared" si="0"/>
        <v>6.5820000000000007</v>
      </c>
      <c r="G54" s="1">
        <f t="shared" si="1"/>
        <v>14.469565217391311</v>
      </c>
      <c r="H54" s="1"/>
      <c r="I54" s="1"/>
      <c r="J54" s="1"/>
    </row>
    <row r="55" spans="1:10">
      <c r="A55" s="1">
        <v>300</v>
      </c>
      <c r="B55" s="1">
        <v>0.26800000000000002</v>
      </c>
      <c r="C55" s="1">
        <v>26</v>
      </c>
      <c r="D55" s="1">
        <v>0.24099999999999999</v>
      </c>
      <c r="E55" s="1">
        <v>5.75</v>
      </c>
      <c r="F55" s="1">
        <f t="shared" si="0"/>
        <v>6.4520000000000008</v>
      </c>
      <c r="G55" s="1">
        <f t="shared" si="1"/>
        <v>12.20869565217393</v>
      </c>
      <c r="H55" s="1"/>
      <c r="I55" s="1"/>
      <c r="J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74"/>
  <sheetViews>
    <sheetView workbookViewId="0"/>
  </sheetViews>
  <sheetFormatPr defaultColWidth="12.5859375" defaultRowHeight="15.75" customHeight="1"/>
  <cols>
    <col min="9" max="9" width="25.5859375" customWidth="1"/>
    <col min="10" max="10" width="28.41015625" customWidth="1"/>
    <col min="11" max="11" width="32" customWidth="1"/>
  </cols>
  <sheetData>
    <row r="1" spans="1:18">
      <c r="A1" s="2" t="s">
        <v>14</v>
      </c>
      <c r="B1" s="2" t="s">
        <v>15</v>
      </c>
      <c r="C1" s="2" t="s">
        <v>16</v>
      </c>
      <c r="D1" s="2" t="s">
        <v>17</v>
      </c>
      <c r="E1" s="2" t="s">
        <v>3</v>
      </c>
      <c r="F1" s="2" t="s">
        <v>4</v>
      </c>
      <c r="G1" s="2" t="s">
        <v>18</v>
      </c>
      <c r="H1" s="2" t="s">
        <v>19</v>
      </c>
      <c r="I1" s="2" t="s">
        <v>7</v>
      </c>
      <c r="J1" s="2" t="s">
        <v>20</v>
      </c>
      <c r="K1" s="2" t="s">
        <v>8</v>
      </c>
      <c r="L1" s="2"/>
      <c r="M1" s="2" t="s">
        <v>21</v>
      </c>
      <c r="N1" s="2"/>
      <c r="O1" s="2"/>
      <c r="P1" s="2"/>
      <c r="Q1" s="2"/>
      <c r="R1" s="2"/>
    </row>
    <row r="2" spans="1:18">
      <c r="A2" s="3">
        <v>0</v>
      </c>
      <c r="B2" s="3">
        <v>0.43</v>
      </c>
      <c r="C2" s="3">
        <v>26.2</v>
      </c>
      <c r="D2" s="3">
        <v>57.3</v>
      </c>
      <c r="E2" s="3">
        <v>0.43</v>
      </c>
      <c r="F2" s="3">
        <v>5.75</v>
      </c>
      <c r="G2" s="3">
        <f t="shared" ref="G2:G69" si="0">((B2/E2)-1)*D2+F2</f>
        <v>5.75</v>
      </c>
      <c r="H2" s="3">
        <f t="shared" ref="H2:H69" si="1">((G2/F2)-1)*100</f>
        <v>0</v>
      </c>
      <c r="I2" s="2" t="s">
        <v>9</v>
      </c>
      <c r="J2" s="2" t="s">
        <v>10</v>
      </c>
      <c r="K2" s="2" t="s">
        <v>11</v>
      </c>
      <c r="L2" s="2"/>
      <c r="M2" s="2" t="s">
        <v>22</v>
      </c>
      <c r="N2" s="2"/>
      <c r="O2" s="2"/>
      <c r="P2" s="2"/>
      <c r="Q2" s="2"/>
      <c r="R2" s="2"/>
    </row>
    <row r="3" spans="1:18">
      <c r="A3" s="3">
        <v>5</v>
      </c>
      <c r="B3" s="3">
        <v>0.432</v>
      </c>
      <c r="C3" s="3">
        <v>32.5</v>
      </c>
      <c r="D3" s="3">
        <v>57.3</v>
      </c>
      <c r="E3" s="3">
        <v>0.43</v>
      </c>
      <c r="F3" s="3">
        <v>5.75</v>
      </c>
      <c r="G3" s="3">
        <f t="shared" si="0"/>
        <v>6.0165116279069819</v>
      </c>
      <c r="H3" s="3">
        <f t="shared" si="1"/>
        <v>4.6349848331649124</v>
      </c>
      <c r="I3" s="2">
        <f t="shared" ref="I3:I69" si="2">(B3-B2 )/(A3-A2)</f>
        <v>4.0000000000000034E-4</v>
      </c>
      <c r="J3" s="2">
        <f t="shared" ref="J3:J69" si="3">I3*1000</f>
        <v>0.40000000000000036</v>
      </c>
      <c r="K3" s="2">
        <f t="shared" ref="K3:K69" si="4">( 9.8* 0.00953*I3)</f>
        <v>3.7357600000000037E-5</v>
      </c>
      <c r="L3" s="2"/>
      <c r="M3" s="2" t="s">
        <v>23</v>
      </c>
      <c r="N3" s="2"/>
      <c r="O3" s="2"/>
      <c r="P3" s="2"/>
      <c r="Q3" s="2"/>
      <c r="R3" s="2"/>
    </row>
    <row r="4" spans="1:18">
      <c r="A4" s="3">
        <v>10</v>
      </c>
      <c r="B4" s="3">
        <v>0.435</v>
      </c>
      <c r="C4" s="3">
        <v>42.6</v>
      </c>
      <c r="D4" s="3">
        <v>57.3</v>
      </c>
      <c r="E4" s="3">
        <v>0.43</v>
      </c>
      <c r="F4" s="3">
        <v>5.75</v>
      </c>
      <c r="G4" s="3">
        <f t="shared" si="0"/>
        <v>6.4162790697674428</v>
      </c>
      <c r="H4" s="3">
        <f t="shared" si="1"/>
        <v>11.587462082912058</v>
      </c>
      <c r="I4" s="2">
        <f t="shared" si="2"/>
        <v>6.0000000000000049E-4</v>
      </c>
      <c r="J4" s="2">
        <f t="shared" si="3"/>
        <v>0.60000000000000053</v>
      </c>
      <c r="K4" s="2">
        <f t="shared" si="4"/>
        <v>5.6036400000000052E-5</v>
      </c>
      <c r="L4" s="2"/>
      <c r="M4" s="2" t="s">
        <v>24</v>
      </c>
      <c r="N4" s="2"/>
      <c r="O4" s="2"/>
      <c r="P4" s="2"/>
      <c r="Q4" s="2"/>
      <c r="R4" s="2"/>
    </row>
    <row r="5" spans="1:18">
      <c r="A5" s="3">
        <v>15</v>
      </c>
      <c r="B5" s="3">
        <v>0.438</v>
      </c>
      <c r="C5" s="3">
        <v>50.5</v>
      </c>
      <c r="D5" s="3">
        <v>57.3</v>
      </c>
      <c r="E5" s="3">
        <v>0.43</v>
      </c>
      <c r="F5" s="3">
        <v>5.75</v>
      </c>
      <c r="G5" s="3">
        <f t="shared" si="0"/>
        <v>6.8160465116279036</v>
      </c>
      <c r="H5" s="3">
        <f t="shared" si="1"/>
        <v>18.539939332659184</v>
      </c>
      <c r="I5" s="2">
        <f t="shared" si="2"/>
        <v>6.0000000000000049E-4</v>
      </c>
      <c r="J5" s="2">
        <f t="shared" si="3"/>
        <v>0.60000000000000053</v>
      </c>
      <c r="K5" s="2">
        <f t="shared" si="4"/>
        <v>5.6036400000000052E-5</v>
      </c>
      <c r="L5" s="2"/>
      <c r="M5" s="2" t="s">
        <v>25</v>
      </c>
      <c r="N5" s="2"/>
      <c r="O5" s="2"/>
      <c r="P5" s="2"/>
      <c r="Q5" s="2"/>
      <c r="R5" s="2"/>
    </row>
    <row r="6" spans="1:18">
      <c r="A6" s="3">
        <v>20</v>
      </c>
      <c r="B6" s="3">
        <v>0.439</v>
      </c>
      <c r="C6" s="3">
        <v>57.1</v>
      </c>
      <c r="D6" s="3">
        <v>57.3</v>
      </c>
      <c r="E6" s="3">
        <v>0.43</v>
      </c>
      <c r="F6" s="3">
        <v>5.75</v>
      </c>
      <c r="G6" s="3">
        <f t="shared" si="0"/>
        <v>6.949302325581395</v>
      </c>
      <c r="H6" s="3">
        <f t="shared" si="1"/>
        <v>20.857431749241663</v>
      </c>
      <c r="I6" s="2">
        <f t="shared" si="2"/>
        <v>2.0000000000000017E-4</v>
      </c>
      <c r="J6" s="2">
        <f t="shared" si="3"/>
        <v>0.20000000000000018</v>
      </c>
      <c r="K6" s="2">
        <f t="shared" si="4"/>
        <v>1.8678800000000018E-5</v>
      </c>
      <c r="L6" s="2"/>
      <c r="M6" s="2" t="s">
        <v>26</v>
      </c>
      <c r="N6" s="2"/>
      <c r="O6" s="2"/>
      <c r="P6" s="2"/>
      <c r="Q6" s="2"/>
      <c r="R6" s="2"/>
    </row>
    <row r="7" spans="1:18">
      <c r="A7" s="3">
        <v>25</v>
      </c>
      <c r="B7" s="3">
        <v>0.44400000000000001</v>
      </c>
      <c r="C7" s="3">
        <v>62.6</v>
      </c>
      <c r="D7" s="3">
        <v>57.3</v>
      </c>
      <c r="E7" s="3">
        <v>0.43</v>
      </c>
      <c r="F7" s="3">
        <v>5.75</v>
      </c>
      <c r="G7" s="3">
        <f t="shared" si="0"/>
        <v>7.6155813953488378</v>
      </c>
      <c r="H7" s="3">
        <f t="shared" si="1"/>
        <v>32.444893832153696</v>
      </c>
      <c r="I7" s="2">
        <f t="shared" si="2"/>
        <v>1.0000000000000009E-3</v>
      </c>
      <c r="J7" s="2">
        <f t="shared" si="3"/>
        <v>1.0000000000000009</v>
      </c>
      <c r="K7" s="2">
        <f t="shared" si="4"/>
        <v>9.3394000000000089E-5</v>
      </c>
      <c r="L7" s="2"/>
      <c r="M7" s="2" t="s">
        <v>27</v>
      </c>
      <c r="N7" s="2"/>
      <c r="O7" s="2"/>
      <c r="P7" s="2"/>
      <c r="Q7" s="2"/>
      <c r="R7" s="2"/>
    </row>
    <row r="8" spans="1:18">
      <c r="A8" s="3">
        <v>30</v>
      </c>
      <c r="B8" s="3">
        <v>0.44500000000000001</v>
      </c>
      <c r="C8" s="3">
        <v>66.2</v>
      </c>
      <c r="D8" s="3">
        <v>57.3</v>
      </c>
      <c r="E8" s="3">
        <v>0.43</v>
      </c>
      <c r="F8" s="3">
        <v>5.75</v>
      </c>
      <c r="G8" s="3">
        <f t="shared" si="0"/>
        <v>7.7488372093023292</v>
      </c>
      <c r="H8" s="3">
        <f t="shared" si="1"/>
        <v>34.762386248736156</v>
      </c>
      <c r="I8" s="2">
        <f t="shared" si="2"/>
        <v>2.0000000000000017E-4</v>
      </c>
      <c r="J8" s="2">
        <f t="shared" si="3"/>
        <v>0.20000000000000018</v>
      </c>
      <c r="K8" s="2">
        <f t="shared" si="4"/>
        <v>1.8678800000000018E-5</v>
      </c>
      <c r="L8" s="2"/>
      <c r="M8" s="2" t="s">
        <v>28</v>
      </c>
      <c r="N8" s="2"/>
      <c r="O8" s="2"/>
      <c r="P8" s="2"/>
      <c r="Q8" s="2"/>
      <c r="R8" s="2"/>
    </row>
    <row r="9" spans="1:18">
      <c r="A9" s="3">
        <v>35</v>
      </c>
      <c r="B9" s="3">
        <v>0.44700000000000001</v>
      </c>
      <c r="C9" s="3">
        <v>69.5</v>
      </c>
      <c r="D9" s="3">
        <v>57.3</v>
      </c>
      <c r="E9" s="3">
        <v>0.43</v>
      </c>
      <c r="F9" s="3">
        <v>5.75</v>
      </c>
      <c r="G9" s="3">
        <f t="shared" si="0"/>
        <v>8.0153488372092987</v>
      </c>
      <c r="H9" s="3">
        <f t="shared" si="1"/>
        <v>39.397371081900843</v>
      </c>
      <c r="I9" s="2">
        <f t="shared" si="2"/>
        <v>4.0000000000000034E-4</v>
      </c>
      <c r="J9" s="2">
        <f t="shared" si="3"/>
        <v>0.40000000000000036</v>
      </c>
      <c r="K9" s="2">
        <f t="shared" si="4"/>
        <v>3.7357600000000037E-5</v>
      </c>
      <c r="L9" s="2"/>
      <c r="M9" s="2" t="s">
        <v>29</v>
      </c>
      <c r="N9" s="2"/>
      <c r="O9" s="2"/>
      <c r="P9" s="2"/>
      <c r="Q9" s="2"/>
      <c r="R9" s="2"/>
    </row>
    <row r="10" spans="1:18">
      <c r="A10" s="3">
        <v>40</v>
      </c>
      <c r="B10" s="3">
        <v>0.44800000000000001</v>
      </c>
      <c r="C10" s="3">
        <v>71.599999999999994</v>
      </c>
      <c r="D10" s="3">
        <v>57.3</v>
      </c>
      <c r="E10" s="3">
        <v>0.43</v>
      </c>
      <c r="F10" s="3">
        <v>5.75</v>
      </c>
      <c r="G10" s="3">
        <f t="shared" si="0"/>
        <v>8.1486046511627901</v>
      </c>
      <c r="H10" s="3">
        <f t="shared" si="1"/>
        <v>41.714863498483304</v>
      </c>
      <c r="I10" s="2">
        <f t="shared" si="2"/>
        <v>2.0000000000000017E-4</v>
      </c>
      <c r="J10" s="2">
        <f t="shared" si="3"/>
        <v>0.20000000000000018</v>
      </c>
      <c r="K10" s="2">
        <f t="shared" si="4"/>
        <v>1.8678800000000018E-5</v>
      </c>
      <c r="L10" s="2"/>
      <c r="M10" s="2" t="s">
        <v>30</v>
      </c>
      <c r="N10" s="2"/>
      <c r="O10" s="2"/>
      <c r="P10" s="2"/>
      <c r="Q10" s="2"/>
      <c r="R10" s="2"/>
    </row>
    <row r="11" spans="1:18">
      <c r="A11" s="3">
        <v>45</v>
      </c>
      <c r="B11" s="3">
        <v>0.45</v>
      </c>
      <c r="C11" s="3">
        <v>73.099999999999994</v>
      </c>
      <c r="D11" s="3">
        <v>57.3</v>
      </c>
      <c r="E11" s="3">
        <v>0.43</v>
      </c>
      <c r="F11" s="3">
        <v>5.75</v>
      </c>
      <c r="G11" s="3">
        <f t="shared" si="0"/>
        <v>8.4151162790697711</v>
      </c>
      <c r="H11" s="3">
        <f t="shared" si="1"/>
        <v>46.34984833164819</v>
      </c>
      <c r="I11" s="2">
        <f t="shared" si="2"/>
        <v>4.0000000000000034E-4</v>
      </c>
      <c r="J11" s="2">
        <f t="shared" si="3"/>
        <v>0.40000000000000036</v>
      </c>
      <c r="K11" s="2">
        <f t="shared" si="4"/>
        <v>3.7357600000000037E-5</v>
      </c>
      <c r="L11" s="2"/>
      <c r="M11" s="2" t="s">
        <v>31</v>
      </c>
      <c r="N11" s="2"/>
      <c r="O11" s="2"/>
      <c r="P11" s="2"/>
      <c r="Q11" s="2"/>
      <c r="R11" s="2"/>
    </row>
    <row r="12" spans="1:18">
      <c r="A12" s="3">
        <v>50</v>
      </c>
      <c r="B12" s="3">
        <v>0.45300000000000001</v>
      </c>
      <c r="C12" s="3">
        <v>75.3</v>
      </c>
      <c r="D12" s="3">
        <v>57.3</v>
      </c>
      <c r="E12" s="3">
        <v>0.43</v>
      </c>
      <c r="F12" s="3">
        <v>5.75</v>
      </c>
      <c r="G12" s="3">
        <f t="shared" si="0"/>
        <v>8.8148837209302329</v>
      </c>
      <c r="H12" s="3">
        <f t="shared" si="1"/>
        <v>53.302325581395358</v>
      </c>
      <c r="I12" s="2">
        <f t="shared" si="2"/>
        <v>6.0000000000000049E-4</v>
      </c>
      <c r="J12" s="2">
        <f t="shared" si="3"/>
        <v>0.60000000000000053</v>
      </c>
      <c r="K12" s="2">
        <f t="shared" si="4"/>
        <v>5.6036400000000052E-5</v>
      </c>
      <c r="L12" s="2"/>
      <c r="M12" s="2" t="s">
        <v>32</v>
      </c>
      <c r="N12" s="2"/>
      <c r="O12" s="2"/>
      <c r="P12" s="2"/>
      <c r="Q12" s="2"/>
      <c r="R12" s="2"/>
    </row>
    <row r="13" spans="1:18">
      <c r="A13" s="3">
        <v>55</v>
      </c>
      <c r="B13" s="3">
        <v>0.45300000000000001</v>
      </c>
      <c r="C13" s="3">
        <v>71.400000000000006</v>
      </c>
      <c r="D13" s="3">
        <v>57.3</v>
      </c>
      <c r="E13" s="3">
        <v>0.43</v>
      </c>
      <c r="F13" s="3">
        <v>5.75</v>
      </c>
      <c r="G13" s="3">
        <f t="shared" si="0"/>
        <v>8.8148837209302329</v>
      </c>
      <c r="H13" s="3">
        <f t="shared" si="1"/>
        <v>53.302325581395358</v>
      </c>
      <c r="I13" s="2">
        <f t="shared" si="2"/>
        <v>0</v>
      </c>
      <c r="J13" s="2">
        <f t="shared" si="3"/>
        <v>0</v>
      </c>
      <c r="K13" s="2">
        <f t="shared" si="4"/>
        <v>0</v>
      </c>
      <c r="L13" s="2"/>
      <c r="M13" s="2"/>
      <c r="N13" s="2"/>
      <c r="O13" s="2"/>
      <c r="P13" s="2"/>
      <c r="Q13" s="2"/>
      <c r="R13" s="2"/>
    </row>
    <row r="14" spans="1:18">
      <c r="A14" s="3">
        <v>60</v>
      </c>
      <c r="B14" s="3">
        <v>0.45200000000000001</v>
      </c>
      <c r="C14" s="3">
        <v>63.2</v>
      </c>
      <c r="D14" s="3">
        <v>57.3</v>
      </c>
      <c r="E14" s="3">
        <v>0.43</v>
      </c>
      <c r="F14" s="3">
        <v>5.75</v>
      </c>
      <c r="G14" s="3">
        <f t="shared" si="0"/>
        <v>8.6816279069767415</v>
      </c>
      <c r="H14" s="3">
        <f t="shared" si="1"/>
        <v>50.984833164812905</v>
      </c>
      <c r="I14" s="2">
        <f t="shared" si="2"/>
        <v>-2.0000000000000017E-4</v>
      </c>
      <c r="J14" s="2">
        <f t="shared" si="3"/>
        <v>-0.20000000000000018</v>
      </c>
      <c r="K14" s="2">
        <f t="shared" si="4"/>
        <v>-1.8678800000000018E-5</v>
      </c>
      <c r="L14" s="2"/>
      <c r="M14" s="2" t="s">
        <v>12</v>
      </c>
      <c r="N14" s="2"/>
      <c r="O14" s="2"/>
      <c r="P14" s="2"/>
      <c r="Q14" s="2"/>
      <c r="R14" s="2"/>
    </row>
    <row r="15" spans="1:18">
      <c r="A15" s="3">
        <v>65</v>
      </c>
      <c r="B15" s="3">
        <v>0.45100000000000001</v>
      </c>
      <c r="C15" s="3">
        <v>48.7</v>
      </c>
      <c r="D15" s="3">
        <v>57.3</v>
      </c>
      <c r="E15" s="3">
        <v>0.43</v>
      </c>
      <c r="F15" s="3">
        <v>5.75</v>
      </c>
      <c r="G15" s="3">
        <f t="shared" si="0"/>
        <v>8.5483720930232643</v>
      </c>
      <c r="H15" s="3">
        <f t="shared" si="1"/>
        <v>48.667340748230693</v>
      </c>
      <c r="I15" s="2">
        <f t="shared" si="2"/>
        <v>-2.0000000000000017E-4</v>
      </c>
      <c r="J15" s="2">
        <f t="shared" si="3"/>
        <v>-0.20000000000000018</v>
      </c>
      <c r="K15" s="2">
        <f t="shared" si="4"/>
        <v>-1.8678800000000018E-5</v>
      </c>
      <c r="L15" s="2"/>
      <c r="M15" s="2" t="s">
        <v>13</v>
      </c>
      <c r="N15" s="2"/>
      <c r="O15" s="2"/>
      <c r="P15" s="2"/>
      <c r="Q15" s="2"/>
      <c r="R15" s="2"/>
    </row>
    <row r="16" spans="1:18">
      <c r="A16" s="3">
        <v>70</v>
      </c>
      <c r="B16" s="3">
        <v>0.44800000000000001</v>
      </c>
      <c r="C16" s="3">
        <v>36.799999999999997</v>
      </c>
      <c r="D16" s="3">
        <v>57.3</v>
      </c>
      <c r="E16" s="3">
        <v>0.43</v>
      </c>
      <c r="F16" s="3">
        <v>5.75</v>
      </c>
      <c r="G16" s="3">
        <f t="shared" si="0"/>
        <v>8.1486046511627901</v>
      </c>
      <c r="H16" s="3">
        <f t="shared" si="1"/>
        <v>41.714863498483304</v>
      </c>
      <c r="I16" s="2">
        <f t="shared" si="2"/>
        <v>-6.0000000000000049E-4</v>
      </c>
      <c r="J16" s="2">
        <f t="shared" si="3"/>
        <v>-0.60000000000000053</v>
      </c>
      <c r="K16" s="2">
        <f t="shared" si="4"/>
        <v>-5.6036400000000052E-5</v>
      </c>
      <c r="L16" s="2"/>
      <c r="M16" s="2"/>
      <c r="N16" s="2"/>
      <c r="O16" s="2"/>
      <c r="P16" s="2"/>
      <c r="Q16" s="2"/>
      <c r="R16" s="2"/>
    </row>
    <row r="17" spans="1:18">
      <c r="A17" s="3">
        <v>75</v>
      </c>
      <c r="B17" s="3">
        <v>0.44600000000000001</v>
      </c>
      <c r="C17" s="3">
        <v>29.5</v>
      </c>
      <c r="D17" s="3">
        <v>57.3</v>
      </c>
      <c r="E17" s="3">
        <v>0.43</v>
      </c>
      <c r="F17" s="3">
        <v>5.75</v>
      </c>
      <c r="G17" s="3">
        <f t="shared" si="0"/>
        <v>7.8820930232558197</v>
      </c>
      <c r="H17" s="3">
        <f t="shared" si="1"/>
        <v>37.07987866531861</v>
      </c>
      <c r="I17" s="2">
        <f t="shared" si="2"/>
        <v>-4.0000000000000034E-4</v>
      </c>
      <c r="J17" s="2">
        <f t="shared" si="3"/>
        <v>-0.40000000000000036</v>
      </c>
      <c r="K17" s="2">
        <f t="shared" si="4"/>
        <v>-3.7357600000000037E-5</v>
      </c>
      <c r="L17" s="2"/>
      <c r="M17" s="2"/>
      <c r="N17" s="2"/>
      <c r="O17" s="2"/>
      <c r="P17" s="2"/>
      <c r="Q17" s="2"/>
      <c r="R17" s="2"/>
    </row>
    <row r="18" spans="1:18">
      <c r="A18" s="3">
        <v>80</v>
      </c>
      <c r="B18" s="3">
        <v>0.442</v>
      </c>
      <c r="C18" s="3">
        <v>24.8</v>
      </c>
      <c r="D18" s="3">
        <v>57.3</v>
      </c>
      <c r="E18" s="3">
        <v>0.43</v>
      </c>
      <c r="F18" s="3">
        <v>5.75</v>
      </c>
      <c r="G18" s="3">
        <f t="shared" si="0"/>
        <v>7.3490697674418559</v>
      </c>
      <c r="H18" s="3">
        <f t="shared" si="1"/>
        <v>27.80990899898881</v>
      </c>
      <c r="I18" s="2">
        <f t="shared" si="2"/>
        <v>-8.0000000000000069E-4</v>
      </c>
      <c r="J18" s="2">
        <f t="shared" si="3"/>
        <v>-0.80000000000000071</v>
      </c>
      <c r="K18" s="2">
        <f t="shared" si="4"/>
        <v>-7.4715200000000074E-5</v>
      </c>
      <c r="L18" s="2"/>
      <c r="M18" s="2"/>
      <c r="N18" s="2"/>
      <c r="O18" s="2"/>
      <c r="P18" s="2"/>
      <c r="Q18" s="2"/>
      <c r="R18" s="2"/>
    </row>
    <row r="19" spans="1:18">
      <c r="A19" s="3">
        <v>85</v>
      </c>
      <c r="B19" s="3">
        <v>0.439</v>
      </c>
      <c r="C19" s="3">
        <v>21.6</v>
      </c>
      <c r="D19" s="3">
        <v>57.3</v>
      </c>
      <c r="E19" s="3">
        <v>0.43</v>
      </c>
      <c r="F19" s="3">
        <v>5.75</v>
      </c>
      <c r="G19" s="3">
        <f t="shared" si="0"/>
        <v>6.949302325581395</v>
      </c>
      <c r="H19" s="3">
        <f t="shared" si="1"/>
        <v>20.857431749241663</v>
      </c>
      <c r="I19" s="2">
        <f t="shared" si="2"/>
        <v>-6.0000000000000049E-4</v>
      </c>
      <c r="J19" s="2">
        <f t="shared" si="3"/>
        <v>-0.60000000000000053</v>
      </c>
      <c r="K19" s="2">
        <f t="shared" si="4"/>
        <v>-5.6036400000000052E-5</v>
      </c>
      <c r="L19" s="2"/>
      <c r="M19" s="2"/>
      <c r="N19" s="2"/>
      <c r="O19" s="2"/>
      <c r="P19" s="2"/>
      <c r="Q19" s="2"/>
      <c r="R19" s="2"/>
    </row>
    <row r="20" spans="1:18">
      <c r="A20" s="3">
        <v>90</v>
      </c>
      <c r="B20" s="3">
        <v>0.438</v>
      </c>
      <c r="C20" s="3">
        <v>19.3</v>
      </c>
      <c r="D20" s="3">
        <v>57.3</v>
      </c>
      <c r="E20" s="3">
        <v>0.43</v>
      </c>
      <c r="F20" s="3">
        <v>5.75</v>
      </c>
      <c r="G20" s="3">
        <f t="shared" si="0"/>
        <v>6.8160465116279036</v>
      </c>
      <c r="H20" s="3">
        <f t="shared" si="1"/>
        <v>18.539939332659184</v>
      </c>
      <c r="I20" s="2">
        <f t="shared" si="2"/>
        <v>-2.0000000000000017E-4</v>
      </c>
      <c r="J20" s="2">
        <f t="shared" si="3"/>
        <v>-0.20000000000000018</v>
      </c>
      <c r="K20" s="2">
        <f t="shared" si="4"/>
        <v>-1.8678800000000018E-5</v>
      </c>
      <c r="L20" s="2"/>
      <c r="M20" s="2"/>
      <c r="N20" s="2"/>
      <c r="O20" s="2"/>
      <c r="P20" s="2"/>
      <c r="Q20" s="2"/>
      <c r="R20" s="2"/>
    </row>
    <row r="21" spans="1:18">
      <c r="A21" s="3">
        <v>95</v>
      </c>
      <c r="B21" s="3">
        <v>0.436</v>
      </c>
      <c r="C21" s="3">
        <v>18.3</v>
      </c>
      <c r="D21" s="3">
        <v>57.3</v>
      </c>
      <c r="E21" s="3">
        <v>0.43</v>
      </c>
      <c r="F21" s="3">
        <v>5.75</v>
      </c>
      <c r="G21" s="3">
        <f t="shared" si="0"/>
        <v>6.5495348837209342</v>
      </c>
      <c r="H21" s="3">
        <f t="shared" si="1"/>
        <v>13.904954499494515</v>
      </c>
      <c r="I21" s="2">
        <f t="shared" si="2"/>
        <v>-4.0000000000000034E-4</v>
      </c>
      <c r="J21" s="2">
        <f t="shared" si="3"/>
        <v>-0.40000000000000036</v>
      </c>
      <c r="K21" s="2">
        <f t="shared" si="4"/>
        <v>-3.7357600000000037E-5</v>
      </c>
      <c r="L21" s="2"/>
      <c r="M21" s="2"/>
      <c r="N21" s="2"/>
      <c r="O21" s="2"/>
      <c r="P21" s="2"/>
      <c r="Q21" s="2"/>
      <c r="R21" s="2"/>
    </row>
    <row r="22" spans="1:18">
      <c r="A22" s="3">
        <v>100</v>
      </c>
      <c r="B22" s="3">
        <v>0.436</v>
      </c>
      <c r="C22" s="3">
        <v>16.899999999999999</v>
      </c>
      <c r="D22" s="3">
        <v>57.3</v>
      </c>
      <c r="E22" s="3">
        <v>0.43</v>
      </c>
      <c r="F22" s="3">
        <v>5.75</v>
      </c>
      <c r="G22" s="3">
        <f t="shared" si="0"/>
        <v>6.5495348837209342</v>
      </c>
      <c r="H22" s="3">
        <f t="shared" si="1"/>
        <v>13.904954499494515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/>
      <c r="M22" s="2"/>
      <c r="N22" s="2"/>
      <c r="O22" s="2"/>
      <c r="P22" s="2"/>
      <c r="Q22" s="2"/>
      <c r="R22" s="2"/>
    </row>
    <row r="23" spans="1:18">
      <c r="A23" s="3">
        <v>105</v>
      </c>
      <c r="B23" s="3">
        <v>0.435</v>
      </c>
      <c r="C23" s="3">
        <v>16.5</v>
      </c>
      <c r="D23" s="3">
        <v>57.3</v>
      </c>
      <c r="E23" s="3">
        <v>0.43</v>
      </c>
      <c r="F23" s="3">
        <v>5.75</v>
      </c>
      <c r="G23" s="3">
        <f t="shared" si="0"/>
        <v>6.4162790697674428</v>
      </c>
      <c r="H23" s="3">
        <f t="shared" si="1"/>
        <v>11.587462082912058</v>
      </c>
      <c r="I23" s="2">
        <f t="shared" si="2"/>
        <v>-2.0000000000000017E-4</v>
      </c>
      <c r="J23" s="2">
        <f t="shared" si="3"/>
        <v>-0.20000000000000018</v>
      </c>
      <c r="K23" s="2">
        <f t="shared" si="4"/>
        <v>-1.8678800000000018E-5</v>
      </c>
      <c r="L23" s="2"/>
      <c r="M23" s="2"/>
      <c r="N23" s="2"/>
      <c r="O23" s="2"/>
      <c r="P23" s="2"/>
      <c r="Q23" s="2"/>
      <c r="R23" s="2"/>
    </row>
    <row r="24" spans="1:18">
      <c r="A24" s="3">
        <v>110</v>
      </c>
      <c r="B24" s="3">
        <v>0.435</v>
      </c>
      <c r="C24" s="3">
        <v>16.399999999999999</v>
      </c>
      <c r="D24" s="3">
        <v>57.3</v>
      </c>
      <c r="E24" s="3">
        <v>0.43</v>
      </c>
      <c r="F24" s="3">
        <v>5.75</v>
      </c>
      <c r="G24" s="3">
        <f t="shared" si="0"/>
        <v>6.4162790697674428</v>
      </c>
      <c r="H24" s="3">
        <f t="shared" si="1"/>
        <v>11.587462082912058</v>
      </c>
      <c r="I24" s="2">
        <f t="shared" si="2"/>
        <v>0</v>
      </c>
      <c r="J24" s="2">
        <f t="shared" si="3"/>
        <v>0</v>
      </c>
      <c r="K24" s="2">
        <f t="shared" si="4"/>
        <v>0</v>
      </c>
      <c r="L24" s="2"/>
      <c r="M24" s="2"/>
      <c r="N24" s="2"/>
      <c r="O24" s="2"/>
      <c r="P24" s="2"/>
      <c r="Q24" s="2"/>
      <c r="R24" s="2"/>
    </row>
    <row r="25" spans="1:18">
      <c r="A25" s="3">
        <v>115</v>
      </c>
      <c r="B25" s="3">
        <v>0.435</v>
      </c>
      <c r="C25" s="3">
        <v>16.399999999999999</v>
      </c>
      <c r="D25" s="3">
        <v>57.3</v>
      </c>
      <c r="E25" s="3">
        <v>0.43</v>
      </c>
      <c r="F25" s="3">
        <v>5.75</v>
      </c>
      <c r="G25" s="3">
        <f t="shared" si="0"/>
        <v>6.4162790697674428</v>
      </c>
      <c r="H25" s="3">
        <f t="shared" si="1"/>
        <v>11.587462082912058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/>
      <c r="M25" s="2"/>
      <c r="N25" s="2"/>
      <c r="O25" s="2"/>
      <c r="P25" s="2"/>
      <c r="Q25" s="2"/>
      <c r="R25" s="2"/>
    </row>
    <row r="26" spans="1:18">
      <c r="A26" s="3">
        <v>120</v>
      </c>
      <c r="B26" s="3">
        <v>0.437</v>
      </c>
      <c r="C26" s="3">
        <v>25.8</v>
      </c>
      <c r="D26" s="3">
        <v>57.3</v>
      </c>
      <c r="E26" s="3">
        <v>0.43</v>
      </c>
      <c r="F26" s="3">
        <v>5.75</v>
      </c>
      <c r="G26" s="3">
        <f t="shared" si="0"/>
        <v>6.6827906976744256</v>
      </c>
      <c r="H26" s="3">
        <f t="shared" si="1"/>
        <v>16.222446916076972</v>
      </c>
      <c r="I26" s="2">
        <f t="shared" si="2"/>
        <v>4.0000000000000034E-4</v>
      </c>
      <c r="J26" s="2">
        <f t="shared" si="3"/>
        <v>0.40000000000000036</v>
      </c>
      <c r="K26" s="2">
        <f t="shared" si="4"/>
        <v>3.7357600000000037E-5</v>
      </c>
      <c r="L26" s="2"/>
      <c r="M26" s="2"/>
      <c r="N26" s="2"/>
      <c r="O26" s="2"/>
      <c r="P26" s="2"/>
      <c r="Q26" s="2"/>
      <c r="R26" s="2"/>
    </row>
    <row r="27" spans="1:18">
      <c r="A27" s="3">
        <v>125</v>
      </c>
      <c r="B27" s="3">
        <v>0.438</v>
      </c>
      <c r="C27" s="3">
        <v>37.1</v>
      </c>
      <c r="D27" s="3">
        <v>57.3</v>
      </c>
      <c r="E27" s="3">
        <v>0.43</v>
      </c>
      <c r="F27" s="3">
        <v>5.75</v>
      </c>
      <c r="G27" s="3">
        <f t="shared" si="0"/>
        <v>6.8160465116279036</v>
      </c>
      <c r="H27" s="3">
        <f t="shared" si="1"/>
        <v>18.539939332659184</v>
      </c>
      <c r="I27" s="2">
        <f t="shared" si="2"/>
        <v>2.0000000000000017E-4</v>
      </c>
      <c r="J27" s="2">
        <f t="shared" si="3"/>
        <v>0.20000000000000018</v>
      </c>
      <c r="K27" s="2">
        <f t="shared" si="4"/>
        <v>1.8678800000000018E-5</v>
      </c>
      <c r="L27" s="2"/>
      <c r="M27" s="2"/>
      <c r="N27" s="2"/>
      <c r="O27" s="2"/>
      <c r="P27" s="2"/>
      <c r="Q27" s="2"/>
      <c r="R27" s="2"/>
    </row>
    <row r="28" spans="1:18">
      <c r="A28" s="3">
        <v>130</v>
      </c>
      <c r="B28" s="3">
        <v>0.439</v>
      </c>
      <c r="C28" s="3">
        <v>52.7</v>
      </c>
      <c r="D28" s="3">
        <v>57.3</v>
      </c>
      <c r="E28" s="3">
        <v>0.43</v>
      </c>
      <c r="F28" s="3">
        <v>5.75</v>
      </c>
      <c r="G28" s="3">
        <f t="shared" si="0"/>
        <v>6.949302325581395</v>
      </c>
      <c r="H28" s="3">
        <f t="shared" si="1"/>
        <v>20.857431749241663</v>
      </c>
      <c r="I28" s="2">
        <f t="shared" si="2"/>
        <v>2.0000000000000017E-4</v>
      </c>
      <c r="J28" s="2">
        <f t="shared" si="3"/>
        <v>0.20000000000000018</v>
      </c>
      <c r="K28" s="2">
        <f t="shared" si="4"/>
        <v>1.8678800000000018E-5</v>
      </c>
      <c r="L28" s="2"/>
      <c r="M28" s="2"/>
      <c r="N28" s="2"/>
      <c r="O28" s="2"/>
      <c r="P28" s="2"/>
      <c r="Q28" s="2"/>
      <c r="R28" s="2"/>
    </row>
    <row r="29" spans="1:18">
      <c r="A29" s="3">
        <v>135</v>
      </c>
      <c r="B29" s="3">
        <v>0.44400000000000001</v>
      </c>
      <c r="C29" s="3">
        <v>64.3</v>
      </c>
      <c r="D29" s="3">
        <v>57.3</v>
      </c>
      <c r="E29" s="3">
        <v>0.43</v>
      </c>
      <c r="F29" s="3">
        <v>5.75</v>
      </c>
      <c r="G29" s="3">
        <f t="shared" si="0"/>
        <v>7.6155813953488378</v>
      </c>
      <c r="H29" s="3">
        <f t="shared" si="1"/>
        <v>32.444893832153696</v>
      </c>
      <c r="I29" s="2">
        <f t="shared" si="2"/>
        <v>1.0000000000000009E-3</v>
      </c>
      <c r="J29" s="2">
        <f t="shared" si="3"/>
        <v>1.0000000000000009</v>
      </c>
      <c r="K29" s="2">
        <f t="shared" si="4"/>
        <v>9.3394000000000089E-5</v>
      </c>
      <c r="L29" s="2"/>
      <c r="M29" s="2"/>
      <c r="N29" s="2"/>
      <c r="O29" s="2"/>
      <c r="P29" s="2"/>
      <c r="Q29" s="2"/>
      <c r="R29" s="2"/>
    </row>
    <row r="30" spans="1:18">
      <c r="A30" s="3">
        <v>140</v>
      </c>
      <c r="B30" s="3">
        <v>0.44500000000000001</v>
      </c>
      <c r="C30" s="3">
        <v>72.3</v>
      </c>
      <c r="D30" s="3">
        <v>57.3</v>
      </c>
      <c r="E30" s="3">
        <v>0.43</v>
      </c>
      <c r="F30" s="3">
        <v>5.75</v>
      </c>
      <c r="G30" s="3">
        <f t="shared" si="0"/>
        <v>7.7488372093023292</v>
      </c>
      <c r="H30" s="3">
        <f t="shared" si="1"/>
        <v>34.762386248736156</v>
      </c>
      <c r="I30" s="2">
        <f t="shared" si="2"/>
        <v>2.0000000000000017E-4</v>
      </c>
      <c r="J30" s="2">
        <f t="shared" si="3"/>
        <v>0.20000000000000018</v>
      </c>
      <c r="K30" s="2">
        <f t="shared" si="4"/>
        <v>1.8678800000000018E-5</v>
      </c>
      <c r="L30" s="2"/>
      <c r="M30" s="2"/>
      <c r="N30" s="2"/>
      <c r="O30" s="2"/>
      <c r="P30" s="2"/>
      <c r="Q30" s="2"/>
      <c r="R30" s="2"/>
    </row>
    <row r="31" spans="1:18">
      <c r="A31" s="3">
        <v>145</v>
      </c>
      <c r="B31" s="3">
        <v>0.44800000000000001</v>
      </c>
      <c r="C31" s="3">
        <v>78.400000000000006</v>
      </c>
      <c r="D31" s="3">
        <v>57.3</v>
      </c>
      <c r="E31" s="3">
        <v>0.43</v>
      </c>
      <c r="F31" s="3">
        <v>5.75</v>
      </c>
      <c r="G31" s="3">
        <f t="shared" si="0"/>
        <v>8.1486046511627901</v>
      </c>
      <c r="H31" s="3">
        <f t="shared" si="1"/>
        <v>41.714863498483304</v>
      </c>
      <c r="I31" s="2">
        <f t="shared" si="2"/>
        <v>6.0000000000000049E-4</v>
      </c>
      <c r="J31" s="2">
        <f t="shared" si="3"/>
        <v>0.60000000000000053</v>
      </c>
      <c r="K31" s="2">
        <f t="shared" si="4"/>
        <v>5.6036400000000052E-5</v>
      </c>
      <c r="L31" s="2"/>
      <c r="M31" s="2"/>
      <c r="N31" s="2"/>
      <c r="O31" s="2"/>
      <c r="P31" s="2"/>
      <c r="Q31" s="2"/>
      <c r="R31" s="2"/>
    </row>
    <row r="32" spans="1:18">
      <c r="A32" s="3">
        <v>150</v>
      </c>
      <c r="B32" s="3">
        <v>0.45200000000000001</v>
      </c>
      <c r="C32" s="3">
        <v>83.1</v>
      </c>
      <c r="D32" s="3">
        <v>57.3</v>
      </c>
      <c r="E32" s="3">
        <v>0.43</v>
      </c>
      <c r="F32" s="3">
        <v>5.75</v>
      </c>
      <c r="G32" s="3">
        <f t="shared" si="0"/>
        <v>8.6816279069767415</v>
      </c>
      <c r="H32" s="3">
        <f t="shared" si="1"/>
        <v>50.984833164812905</v>
      </c>
      <c r="I32" s="2">
        <f t="shared" si="2"/>
        <v>8.0000000000000069E-4</v>
      </c>
      <c r="J32" s="2">
        <f t="shared" si="3"/>
        <v>0.80000000000000071</v>
      </c>
      <c r="K32" s="2">
        <f t="shared" si="4"/>
        <v>7.4715200000000074E-5</v>
      </c>
      <c r="L32" s="2"/>
      <c r="M32" s="2"/>
      <c r="N32" s="2"/>
      <c r="O32" s="2"/>
      <c r="P32" s="2"/>
      <c r="Q32" s="2"/>
      <c r="R32" s="2"/>
    </row>
    <row r="33" spans="1:18">
      <c r="A33" s="3">
        <v>155</v>
      </c>
      <c r="B33" s="3">
        <v>0.45300000000000001</v>
      </c>
      <c r="C33" s="3">
        <v>86.3</v>
      </c>
      <c r="D33" s="3">
        <v>57.3</v>
      </c>
      <c r="E33" s="3">
        <v>0.43</v>
      </c>
      <c r="F33" s="3">
        <v>5.75</v>
      </c>
      <c r="G33" s="3">
        <f t="shared" si="0"/>
        <v>8.8148837209302329</v>
      </c>
      <c r="H33" s="3">
        <f t="shared" si="1"/>
        <v>53.302325581395358</v>
      </c>
      <c r="I33" s="2">
        <f t="shared" si="2"/>
        <v>2.0000000000000017E-4</v>
      </c>
      <c r="J33" s="2">
        <f t="shared" si="3"/>
        <v>0.20000000000000018</v>
      </c>
      <c r="K33" s="2">
        <f t="shared" si="4"/>
        <v>1.8678800000000018E-5</v>
      </c>
      <c r="L33" s="2"/>
      <c r="M33" s="2"/>
      <c r="N33" s="2"/>
      <c r="O33" s="2"/>
      <c r="P33" s="2"/>
      <c r="Q33" s="2"/>
      <c r="R33" s="2"/>
    </row>
    <row r="34" spans="1:18">
      <c r="A34" s="3">
        <v>160</v>
      </c>
      <c r="B34" s="3">
        <v>0.45600000000000002</v>
      </c>
      <c r="C34" s="3">
        <v>88.8</v>
      </c>
      <c r="D34" s="3">
        <v>57.3</v>
      </c>
      <c r="E34" s="3">
        <v>0.43</v>
      </c>
      <c r="F34" s="3">
        <v>5.75</v>
      </c>
      <c r="G34" s="3">
        <f t="shared" si="0"/>
        <v>9.2146511627907053</v>
      </c>
      <c r="H34" s="3">
        <f t="shared" si="1"/>
        <v>60.254802831142705</v>
      </c>
      <c r="I34" s="2">
        <f t="shared" si="2"/>
        <v>6.0000000000000049E-4</v>
      </c>
      <c r="J34" s="2">
        <f t="shared" si="3"/>
        <v>0.60000000000000053</v>
      </c>
      <c r="K34" s="2">
        <f t="shared" si="4"/>
        <v>5.6036400000000052E-5</v>
      </c>
      <c r="L34" s="2"/>
      <c r="M34" s="2"/>
      <c r="N34" s="2"/>
      <c r="O34" s="2"/>
      <c r="P34" s="2"/>
      <c r="Q34" s="2"/>
      <c r="R34" s="2"/>
    </row>
    <row r="35" spans="1:18">
      <c r="A35" s="3">
        <v>165</v>
      </c>
      <c r="B35" s="3">
        <v>0.46</v>
      </c>
      <c r="C35" s="3">
        <v>90.5</v>
      </c>
      <c r="D35" s="3">
        <v>57.3</v>
      </c>
      <c r="E35" s="3">
        <v>0.43</v>
      </c>
      <c r="F35" s="3">
        <v>5.75</v>
      </c>
      <c r="G35" s="3">
        <f t="shared" si="0"/>
        <v>9.7476744186046584</v>
      </c>
      <c r="H35" s="3">
        <f t="shared" si="1"/>
        <v>69.524772497472327</v>
      </c>
      <c r="I35" s="2">
        <f t="shared" si="2"/>
        <v>8.0000000000000069E-4</v>
      </c>
      <c r="J35" s="2">
        <f t="shared" si="3"/>
        <v>0.80000000000000071</v>
      </c>
      <c r="K35" s="2">
        <f t="shared" si="4"/>
        <v>7.4715200000000074E-5</v>
      </c>
      <c r="L35" s="2"/>
      <c r="M35" s="2"/>
      <c r="N35" s="2"/>
      <c r="O35" s="2"/>
      <c r="P35" s="2"/>
      <c r="Q35" s="2"/>
      <c r="R35" s="2"/>
    </row>
    <row r="36" spans="1:18">
      <c r="A36" s="3">
        <v>170</v>
      </c>
      <c r="B36" s="3">
        <v>0.46200000000000002</v>
      </c>
      <c r="C36" s="3">
        <v>85.3</v>
      </c>
      <c r="D36" s="3">
        <v>57.3</v>
      </c>
      <c r="E36" s="3">
        <v>0.43</v>
      </c>
      <c r="F36" s="3">
        <v>5.75</v>
      </c>
      <c r="G36" s="3">
        <f t="shared" si="0"/>
        <v>10.014186046511629</v>
      </c>
      <c r="H36" s="3">
        <f t="shared" si="1"/>
        <v>74.159757330637021</v>
      </c>
      <c r="I36" s="2">
        <f t="shared" si="2"/>
        <v>4.0000000000000034E-4</v>
      </c>
      <c r="J36" s="2">
        <f t="shared" si="3"/>
        <v>0.40000000000000036</v>
      </c>
      <c r="K36" s="2">
        <f t="shared" si="4"/>
        <v>3.7357600000000037E-5</v>
      </c>
      <c r="L36" s="2"/>
      <c r="M36" s="2"/>
      <c r="N36" s="2"/>
      <c r="O36" s="2"/>
      <c r="P36" s="2"/>
      <c r="Q36" s="2"/>
      <c r="R36" s="2"/>
    </row>
    <row r="37" spans="1:18">
      <c r="A37" s="3">
        <v>175</v>
      </c>
      <c r="B37" s="3">
        <v>0.46200000000000002</v>
      </c>
      <c r="C37" s="3">
        <v>77.400000000000006</v>
      </c>
      <c r="D37" s="3">
        <v>57.3</v>
      </c>
      <c r="E37" s="3">
        <v>0.43</v>
      </c>
      <c r="F37" s="3">
        <v>5.75</v>
      </c>
      <c r="G37" s="3">
        <f t="shared" si="0"/>
        <v>10.014186046511629</v>
      </c>
      <c r="H37" s="3">
        <f t="shared" si="1"/>
        <v>74.159757330637021</v>
      </c>
      <c r="I37" s="2">
        <f t="shared" si="2"/>
        <v>0</v>
      </c>
      <c r="J37" s="2">
        <f t="shared" si="3"/>
        <v>0</v>
      </c>
      <c r="K37" s="2">
        <f t="shared" si="4"/>
        <v>0</v>
      </c>
      <c r="L37" s="2"/>
      <c r="M37" s="2"/>
      <c r="N37" s="2"/>
      <c r="O37" s="2"/>
      <c r="P37" s="2"/>
      <c r="Q37" s="2"/>
      <c r="R37" s="2"/>
    </row>
    <row r="38" spans="1:18">
      <c r="A38" s="3">
        <v>180</v>
      </c>
      <c r="B38" s="3">
        <v>0.46400000000000002</v>
      </c>
      <c r="C38" s="3">
        <v>63</v>
      </c>
      <c r="D38" s="3">
        <v>57.3</v>
      </c>
      <c r="E38" s="3">
        <v>0.43</v>
      </c>
      <c r="F38" s="3">
        <v>5.75</v>
      </c>
      <c r="G38" s="3">
        <f t="shared" si="0"/>
        <v>10.28069767441861</v>
      </c>
      <c r="H38" s="3">
        <f t="shared" si="1"/>
        <v>78.794742163801914</v>
      </c>
      <c r="I38" s="2">
        <f t="shared" si="2"/>
        <v>4.0000000000000034E-4</v>
      </c>
      <c r="J38" s="2">
        <f t="shared" si="3"/>
        <v>0.40000000000000036</v>
      </c>
      <c r="K38" s="2">
        <f t="shared" si="4"/>
        <v>3.7357600000000037E-5</v>
      </c>
      <c r="L38" s="2"/>
      <c r="M38" s="2"/>
      <c r="N38" s="2"/>
      <c r="O38" s="2"/>
      <c r="P38" s="2"/>
      <c r="Q38" s="2"/>
      <c r="R38" s="2"/>
    </row>
    <row r="39" spans="1:18">
      <c r="A39" s="3">
        <v>185</v>
      </c>
      <c r="B39" s="3">
        <v>0.46200000000000002</v>
      </c>
      <c r="C39" s="3">
        <v>50.6</v>
      </c>
      <c r="D39" s="3">
        <v>57.3</v>
      </c>
      <c r="E39" s="3">
        <v>0.43</v>
      </c>
      <c r="F39" s="3">
        <v>5.75</v>
      </c>
      <c r="G39" s="3">
        <f t="shared" si="0"/>
        <v>10.014186046511629</v>
      </c>
      <c r="H39" s="3">
        <f t="shared" si="1"/>
        <v>74.159757330637021</v>
      </c>
      <c r="I39" s="2">
        <f t="shared" si="2"/>
        <v>-4.0000000000000034E-4</v>
      </c>
      <c r="J39" s="2">
        <f t="shared" si="3"/>
        <v>-0.40000000000000036</v>
      </c>
      <c r="K39" s="2">
        <f t="shared" si="4"/>
        <v>-3.7357600000000037E-5</v>
      </c>
      <c r="L39" s="2"/>
      <c r="M39" s="2"/>
      <c r="N39" s="2"/>
      <c r="O39" s="2"/>
      <c r="P39" s="2"/>
      <c r="Q39" s="2"/>
      <c r="R39" s="2"/>
    </row>
    <row r="40" spans="1:18">
      <c r="A40" s="3">
        <v>190</v>
      </c>
      <c r="B40" s="3">
        <v>0.46100000000000002</v>
      </c>
      <c r="C40" s="3">
        <v>43.5</v>
      </c>
      <c r="D40" s="3">
        <v>57.3</v>
      </c>
      <c r="E40" s="3">
        <v>0.43</v>
      </c>
      <c r="F40" s="3">
        <v>5.75</v>
      </c>
      <c r="G40" s="3">
        <f t="shared" si="0"/>
        <v>9.8809302325581498</v>
      </c>
      <c r="H40" s="3">
        <f t="shared" si="1"/>
        <v>71.842264914054795</v>
      </c>
      <c r="I40" s="2">
        <f t="shared" si="2"/>
        <v>-2.0000000000000017E-4</v>
      </c>
      <c r="J40" s="2">
        <f t="shared" si="3"/>
        <v>-0.20000000000000018</v>
      </c>
      <c r="K40" s="2">
        <f t="shared" si="4"/>
        <v>-1.8678800000000018E-5</v>
      </c>
      <c r="L40" s="2"/>
      <c r="M40" s="2"/>
      <c r="N40" s="2"/>
      <c r="O40" s="2"/>
      <c r="P40" s="2"/>
      <c r="Q40" s="2"/>
      <c r="R40" s="2"/>
    </row>
    <row r="41" spans="1:18">
      <c r="A41" s="3">
        <v>195</v>
      </c>
      <c r="B41" s="3">
        <v>0.45700000000000002</v>
      </c>
      <c r="C41" s="3">
        <v>39.200000000000003</v>
      </c>
      <c r="D41" s="3">
        <v>57.3</v>
      </c>
      <c r="E41" s="3">
        <v>0.43</v>
      </c>
      <c r="F41" s="3">
        <v>5.75</v>
      </c>
      <c r="G41" s="3">
        <f t="shared" si="0"/>
        <v>9.3479069767441842</v>
      </c>
      <c r="H41" s="3">
        <f t="shared" si="1"/>
        <v>62.572295247724938</v>
      </c>
      <c r="I41" s="2">
        <f t="shared" si="2"/>
        <v>-8.0000000000000069E-4</v>
      </c>
      <c r="J41" s="2">
        <f t="shared" si="3"/>
        <v>-0.80000000000000071</v>
      </c>
      <c r="K41" s="2">
        <f t="shared" si="4"/>
        <v>-7.4715200000000074E-5</v>
      </c>
      <c r="L41" s="2"/>
      <c r="M41" s="2"/>
      <c r="N41" s="2"/>
      <c r="O41" s="2"/>
      <c r="P41" s="2"/>
      <c r="Q41" s="2"/>
      <c r="R41" s="2"/>
    </row>
    <row r="42" spans="1:18">
      <c r="A42" s="3">
        <v>200</v>
      </c>
      <c r="B42" s="3">
        <v>0.45600000000000002</v>
      </c>
      <c r="C42" s="3">
        <v>36.5</v>
      </c>
      <c r="D42" s="3">
        <v>57.3</v>
      </c>
      <c r="E42" s="3">
        <v>0.43</v>
      </c>
      <c r="F42" s="3">
        <v>5.75</v>
      </c>
      <c r="G42" s="3">
        <f t="shared" si="0"/>
        <v>9.2146511627907053</v>
      </c>
      <c r="H42" s="3">
        <f t="shared" si="1"/>
        <v>60.254802831142705</v>
      </c>
      <c r="I42" s="2">
        <f t="shared" si="2"/>
        <v>-2.0000000000000017E-4</v>
      </c>
      <c r="J42" s="2">
        <f t="shared" si="3"/>
        <v>-0.20000000000000018</v>
      </c>
      <c r="K42" s="2">
        <f t="shared" si="4"/>
        <v>-1.8678800000000018E-5</v>
      </c>
      <c r="L42" s="2"/>
      <c r="M42" s="2"/>
      <c r="N42" s="2"/>
      <c r="O42" s="2"/>
      <c r="P42" s="2"/>
      <c r="Q42" s="2"/>
      <c r="R42" s="2"/>
    </row>
    <row r="43" spans="1:18">
      <c r="A43" s="3">
        <v>205</v>
      </c>
      <c r="B43" s="3">
        <v>0.45600000000000002</v>
      </c>
      <c r="C43" s="3">
        <v>34.5</v>
      </c>
      <c r="D43" s="3">
        <v>57.3</v>
      </c>
      <c r="E43" s="3">
        <v>0.43</v>
      </c>
      <c r="F43" s="3">
        <v>5.75</v>
      </c>
      <c r="G43" s="3">
        <f t="shared" si="0"/>
        <v>9.2146511627907053</v>
      </c>
      <c r="H43" s="3">
        <f t="shared" si="1"/>
        <v>60.254802831142705</v>
      </c>
      <c r="I43" s="2">
        <f t="shared" si="2"/>
        <v>0</v>
      </c>
      <c r="J43" s="2">
        <f t="shared" si="3"/>
        <v>0</v>
      </c>
      <c r="K43" s="2">
        <f t="shared" si="4"/>
        <v>0</v>
      </c>
      <c r="L43" s="2"/>
      <c r="M43" s="2"/>
      <c r="N43" s="2"/>
      <c r="O43" s="2"/>
      <c r="P43" s="2"/>
      <c r="Q43" s="2"/>
      <c r="R43" s="2"/>
    </row>
    <row r="44" spans="1:18">
      <c r="A44" s="3">
        <v>210</v>
      </c>
      <c r="B44" s="3">
        <v>0.45400000000000001</v>
      </c>
      <c r="C44" s="3">
        <v>33.5</v>
      </c>
      <c r="D44" s="3">
        <v>57.3</v>
      </c>
      <c r="E44" s="3">
        <v>0.43</v>
      </c>
      <c r="F44" s="3">
        <v>5.75</v>
      </c>
      <c r="G44" s="3">
        <f t="shared" si="0"/>
        <v>8.9481395348837243</v>
      </c>
      <c r="H44" s="3">
        <f t="shared" si="1"/>
        <v>55.619817997977819</v>
      </c>
      <c r="I44" s="2">
        <f t="shared" si="2"/>
        <v>-4.0000000000000034E-4</v>
      </c>
      <c r="J44" s="2">
        <f t="shared" si="3"/>
        <v>-0.40000000000000036</v>
      </c>
      <c r="K44" s="2">
        <f t="shared" si="4"/>
        <v>-3.7357600000000037E-5</v>
      </c>
      <c r="L44" s="2"/>
      <c r="M44" s="2"/>
      <c r="N44" s="2"/>
      <c r="O44" s="2"/>
      <c r="P44" s="2"/>
      <c r="Q44" s="2"/>
      <c r="R44" s="2"/>
    </row>
    <row r="45" spans="1:18">
      <c r="A45" s="3">
        <v>215</v>
      </c>
      <c r="B45" s="3">
        <v>0.45300000000000001</v>
      </c>
      <c r="C45" s="3">
        <v>33</v>
      </c>
      <c r="D45" s="3">
        <v>57.3</v>
      </c>
      <c r="E45" s="3">
        <v>0.43</v>
      </c>
      <c r="F45" s="3">
        <v>5.75</v>
      </c>
      <c r="G45" s="3">
        <f t="shared" si="0"/>
        <v>8.8148837209302329</v>
      </c>
      <c r="H45" s="3">
        <f t="shared" si="1"/>
        <v>53.302325581395358</v>
      </c>
      <c r="I45" s="2">
        <f t="shared" si="2"/>
        <v>-2.0000000000000017E-4</v>
      </c>
      <c r="J45" s="2">
        <f t="shared" si="3"/>
        <v>-0.20000000000000018</v>
      </c>
      <c r="K45" s="2">
        <f t="shared" si="4"/>
        <v>-1.8678800000000018E-5</v>
      </c>
      <c r="L45" s="2"/>
      <c r="M45" s="2"/>
      <c r="N45" s="2"/>
      <c r="O45" s="2"/>
      <c r="P45" s="2"/>
      <c r="Q45" s="2"/>
      <c r="R45" s="2"/>
    </row>
    <row r="46" spans="1:18">
      <c r="A46" s="3">
        <v>220</v>
      </c>
      <c r="B46" s="3">
        <v>0.45200000000000001</v>
      </c>
      <c r="C46" s="3">
        <v>32</v>
      </c>
      <c r="D46" s="3">
        <v>57.3</v>
      </c>
      <c r="E46" s="3">
        <v>0.43</v>
      </c>
      <c r="F46" s="3">
        <v>5.75</v>
      </c>
      <c r="G46" s="3">
        <f t="shared" si="0"/>
        <v>8.6816279069767415</v>
      </c>
      <c r="H46" s="3">
        <f t="shared" si="1"/>
        <v>50.984833164812905</v>
      </c>
      <c r="I46" s="2">
        <f t="shared" si="2"/>
        <v>-2.0000000000000017E-4</v>
      </c>
      <c r="J46" s="2">
        <f t="shared" si="3"/>
        <v>-0.20000000000000018</v>
      </c>
      <c r="K46" s="2">
        <f t="shared" si="4"/>
        <v>-1.8678800000000018E-5</v>
      </c>
      <c r="L46" s="2"/>
      <c r="M46" s="2"/>
      <c r="N46" s="2"/>
      <c r="O46" s="2"/>
      <c r="P46" s="2"/>
      <c r="Q46" s="2"/>
      <c r="R46" s="2"/>
    </row>
    <row r="47" spans="1:18">
      <c r="A47" s="3">
        <v>225</v>
      </c>
      <c r="B47" s="3">
        <v>0.45200000000000001</v>
      </c>
      <c r="C47" s="3">
        <v>31.9</v>
      </c>
      <c r="D47" s="3">
        <v>57.3</v>
      </c>
      <c r="E47" s="3">
        <v>0.43</v>
      </c>
      <c r="F47" s="3">
        <v>5.75</v>
      </c>
      <c r="G47" s="3">
        <f t="shared" si="0"/>
        <v>8.6816279069767415</v>
      </c>
      <c r="H47" s="3">
        <f t="shared" si="1"/>
        <v>50.984833164812905</v>
      </c>
      <c r="I47" s="2">
        <f t="shared" si="2"/>
        <v>0</v>
      </c>
      <c r="J47" s="2">
        <f t="shared" si="3"/>
        <v>0</v>
      </c>
      <c r="K47" s="2">
        <f t="shared" si="4"/>
        <v>0</v>
      </c>
      <c r="L47" s="2"/>
      <c r="M47" s="2"/>
      <c r="N47" s="2"/>
      <c r="O47" s="2"/>
      <c r="P47" s="2"/>
      <c r="Q47" s="2"/>
      <c r="R47" s="2"/>
    </row>
    <row r="48" spans="1:18">
      <c r="A48" s="3">
        <v>230</v>
      </c>
      <c r="B48" s="3">
        <v>0.45100000000000001</v>
      </c>
      <c r="C48" s="3">
        <v>34.9</v>
      </c>
      <c r="D48" s="3">
        <v>57.3</v>
      </c>
      <c r="E48" s="3">
        <v>0.43</v>
      </c>
      <c r="F48" s="3">
        <v>5.75</v>
      </c>
      <c r="G48" s="3">
        <f t="shared" si="0"/>
        <v>8.5483720930232643</v>
      </c>
      <c r="H48" s="3">
        <f t="shared" si="1"/>
        <v>48.667340748230693</v>
      </c>
      <c r="I48" s="2">
        <f t="shared" si="2"/>
        <v>-2.0000000000000017E-4</v>
      </c>
      <c r="J48" s="2">
        <f t="shared" si="3"/>
        <v>-0.20000000000000018</v>
      </c>
      <c r="K48" s="2">
        <f t="shared" si="4"/>
        <v>-1.8678800000000018E-5</v>
      </c>
      <c r="L48" s="2"/>
      <c r="M48" s="2"/>
      <c r="N48" s="2"/>
      <c r="O48" s="2"/>
      <c r="P48" s="2"/>
      <c r="Q48" s="2"/>
      <c r="R48" s="2"/>
    </row>
    <row r="49" spans="1:18">
      <c r="A49" s="3">
        <v>235</v>
      </c>
      <c r="B49" s="3">
        <v>0.45300000000000001</v>
      </c>
      <c r="C49" s="3">
        <v>41</v>
      </c>
      <c r="D49" s="3">
        <v>57.3</v>
      </c>
      <c r="E49" s="3">
        <v>0.43</v>
      </c>
      <c r="F49" s="3">
        <v>5.75</v>
      </c>
      <c r="G49" s="3">
        <f t="shared" si="0"/>
        <v>8.8148837209302329</v>
      </c>
      <c r="H49" s="3">
        <f t="shared" si="1"/>
        <v>53.302325581395358</v>
      </c>
      <c r="I49" s="2">
        <f t="shared" si="2"/>
        <v>4.0000000000000034E-4</v>
      </c>
      <c r="J49" s="2">
        <f t="shared" si="3"/>
        <v>0.40000000000000036</v>
      </c>
      <c r="K49" s="2">
        <f t="shared" si="4"/>
        <v>3.7357600000000037E-5</v>
      </c>
      <c r="L49" s="2"/>
      <c r="M49" s="2"/>
      <c r="N49" s="2"/>
      <c r="O49" s="2"/>
      <c r="P49" s="2"/>
      <c r="Q49" s="2"/>
      <c r="R49" s="2"/>
    </row>
    <row r="50" spans="1:18">
      <c r="A50" s="3">
        <v>240</v>
      </c>
      <c r="B50" s="3">
        <v>0.45300000000000001</v>
      </c>
      <c r="C50" s="3">
        <v>49.8</v>
      </c>
      <c r="D50" s="3">
        <v>57.3</v>
      </c>
      <c r="E50" s="3">
        <v>0.43</v>
      </c>
      <c r="F50" s="3">
        <v>5.75</v>
      </c>
      <c r="G50" s="3">
        <f t="shared" si="0"/>
        <v>8.8148837209302329</v>
      </c>
      <c r="H50" s="3">
        <f t="shared" si="1"/>
        <v>53.302325581395358</v>
      </c>
      <c r="I50" s="2">
        <f t="shared" si="2"/>
        <v>0</v>
      </c>
      <c r="J50" s="2">
        <f t="shared" si="3"/>
        <v>0</v>
      </c>
      <c r="K50" s="2">
        <f t="shared" si="4"/>
        <v>0</v>
      </c>
      <c r="L50" s="2"/>
      <c r="M50" s="2"/>
      <c r="N50" s="2"/>
      <c r="O50" s="2"/>
      <c r="P50" s="2"/>
      <c r="Q50" s="2"/>
      <c r="R50" s="2"/>
    </row>
    <row r="51" spans="1:18">
      <c r="A51" s="3">
        <v>245</v>
      </c>
      <c r="B51" s="3">
        <v>0.45600000000000002</v>
      </c>
      <c r="C51" s="3">
        <v>64.599999999999994</v>
      </c>
      <c r="D51" s="3">
        <v>57.3</v>
      </c>
      <c r="E51" s="3">
        <v>0.43</v>
      </c>
      <c r="F51" s="3">
        <v>5.75</v>
      </c>
      <c r="G51" s="3">
        <f t="shared" si="0"/>
        <v>9.2146511627907053</v>
      </c>
      <c r="H51" s="3">
        <f t="shared" si="1"/>
        <v>60.254802831142705</v>
      </c>
      <c r="I51" s="2">
        <f t="shared" si="2"/>
        <v>6.0000000000000049E-4</v>
      </c>
      <c r="J51" s="2">
        <f t="shared" si="3"/>
        <v>0.60000000000000053</v>
      </c>
      <c r="K51" s="2">
        <f t="shared" si="4"/>
        <v>5.6036400000000052E-5</v>
      </c>
      <c r="L51" s="2"/>
      <c r="M51" s="2"/>
      <c r="N51" s="2"/>
      <c r="O51" s="2"/>
      <c r="P51" s="2"/>
      <c r="Q51" s="2"/>
      <c r="R51" s="2"/>
    </row>
    <row r="52" spans="1:18">
      <c r="A52" s="3">
        <v>250</v>
      </c>
      <c r="B52" s="3">
        <v>0.46100000000000002</v>
      </c>
      <c r="C52" s="3">
        <v>78.8</v>
      </c>
      <c r="D52" s="3">
        <v>57.3</v>
      </c>
      <c r="E52" s="3">
        <v>0.43</v>
      </c>
      <c r="F52" s="3">
        <v>5.75</v>
      </c>
      <c r="G52" s="3">
        <f t="shared" si="0"/>
        <v>9.8809302325581498</v>
      </c>
      <c r="H52" s="3">
        <f t="shared" si="1"/>
        <v>71.842264914054795</v>
      </c>
      <c r="I52" s="2">
        <f t="shared" si="2"/>
        <v>1.0000000000000009E-3</v>
      </c>
      <c r="J52" s="2">
        <f t="shared" si="3"/>
        <v>1.0000000000000009</v>
      </c>
      <c r="K52" s="2">
        <f t="shared" si="4"/>
        <v>9.3394000000000089E-5</v>
      </c>
      <c r="L52" s="2"/>
      <c r="M52" s="2"/>
      <c r="N52" s="2"/>
      <c r="O52" s="2"/>
      <c r="P52" s="2"/>
      <c r="Q52" s="2"/>
      <c r="R52" s="2"/>
    </row>
    <row r="53" spans="1:18">
      <c r="A53" s="3">
        <v>255</v>
      </c>
      <c r="B53" s="3">
        <v>0.46400000000000002</v>
      </c>
      <c r="C53" s="3">
        <v>87.3</v>
      </c>
      <c r="D53" s="3">
        <v>57.3</v>
      </c>
      <c r="E53" s="3">
        <v>0.43</v>
      </c>
      <c r="F53" s="3">
        <v>5.75</v>
      </c>
      <c r="G53" s="3">
        <f t="shared" si="0"/>
        <v>10.28069767441861</v>
      </c>
      <c r="H53" s="3">
        <f t="shared" si="1"/>
        <v>78.794742163801914</v>
      </c>
      <c r="I53" s="2">
        <f t="shared" si="2"/>
        <v>6.0000000000000049E-4</v>
      </c>
      <c r="J53" s="2">
        <f t="shared" si="3"/>
        <v>0.60000000000000053</v>
      </c>
      <c r="K53" s="2">
        <f t="shared" si="4"/>
        <v>5.6036400000000052E-5</v>
      </c>
      <c r="L53" s="2"/>
      <c r="M53" s="2"/>
      <c r="N53" s="2"/>
      <c r="O53" s="2"/>
      <c r="P53" s="2"/>
      <c r="Q53" s="2"/>
      <c r="R53" s="2"/>
    </row>
    <row r="54" spans="1:18">
      <c r="A54" s="3">
        <v>260</v>
      </c>
      <c r="B54" s="3">
        <v>0.46700000000000003</v>
      </c>
      <c r="C54" s="3">
        <v>92.3</v>
      </c>
      <c r="D54" s="3">
        <v>57.3</v>
      </c>
      <c r="E54" s="3">
        <v>0.43</v>
      </c>
      <c r="F54" s="3">
        <v>5.75</v>
      </c>
      <c r="G54" s="3">
        <f t="shared" si="0"/>
        <v>10.68046511627907</v>
      </c>
      <c r="H54" s="3">
        <f t="shared" si="1"/>
        <v>85.747219413549033</v>
      </c>
      <c r="I54" s="2">
        <f t="shared" si="2"/>
        <v>6.0000000000000049E-4</v>
      </c>
      <c r="J54" s="2">
        <f t="shared" si="3"/>
        <v>0.60000000000000053</v>
      </c>
      <c r="K54" s="2">
        <f t="shared" si="4"/>
        <v>5.6036400000000052E-5</v>
      </c>
      <c r="L54" s="2"/>
      <c r="M54" s="2"/>
      <c r="N54" s="2"/>
      <c r="O54" s="2"/>
      <c r="P54" s="2"/>
      <c r="Q54" s="2"/>
      <c r="R54" s="2"/>
    </row>
    <row r="55" spans="1:18">
      <c r="A55" s="3">
        <v>265</v>
      </c>
      <c r="B55" s="3">
        <v>0.46800000000000003</v>
      </c>
      <c r="C55" s="3">
        <v>96</v>
      </c>
      <c r="D55" s="3">
        <v>57.3</v>
      </c>
      <c r="E55" s="3">
        <v>0.43</v>
      </c>
      <c r="F55" s="3">
        <v>5.75</v>
      </c>
      <c r="G55" s="3">
        <f t="shared" si="0"/>
        <v>10.813720930232563</v>
      </c>
      <c r="H55" s="3">
        <f t="shared" si="1"/>
        <v>88.064711830131543</v>
      </c>
      <c r="I55" s="2">
        <f t="shared" si="2"/>
        <v>2.0000000000000017E-4</v>
      </c>
      <c r="J55" s="2">
        <f t="shared" si="3"/>
        <v>0.20000000000000018</v>
      </c>
      <c r="K55" s="2">
        <f t="shared" si="4"/>
        <v>1.8678800000000018E-5</v>
      </c>
      <c r="L55" s="2"/>
      <c r="M55" s="2"/>
      <c r="N55" s="2"/>
      <c r="O55" s="2"/>
      <c r="P55" s="2"/>
      <c r="Q55" s="2"/>
      <c r="R55" s="2"/>
    </row>
    <row r="56" spans="1:18">
      <c r="A56" s="3">
        <v>270</v>
      </c>
      <c r="B56" s="3">
        <v>0.47</v>
      </c>
      <c r="C56" s="3">
        <v>99</v>
      </c>
      <c r="D56" s="3">
        <v>57.3</v>
      </c>
      <c r="E56" s="3">
        <v>0.43</v>
      </c>
      <c r="F56" s="3">
        <v>5.75</v>
      </c>
      <c r="G56" s="3">
        <f t="shared" si="0"/>
        <v>11.080232558139532</v>
      </c>
      <c r="H56" s="3">
        <f t="shared" si="1"/>
        <v>92.699696663296208</v>
      </c>
      <c r="I56" s="2">
        <f t="shared" si="2"/>
        <v>3.9999999999998923E-4</v>
      </c>
      <c r="J56" s="2">
        <f t="shared" si="3"/>
        <v>0.39999999999998925</v>
      </c>
      <c r="K56" s="2">
        <f t="shared" si="4"/>
        <v>3.7357599999998993E-5</v>
      </c>
      <c r="L56" s="2"/>
      <c r="M56" s="2"/>
      <c r="N56" s="2"/>
      <c r="O56" s="2"/>
      <c r="P56" s="2"/>
      <c r="Q56" s="2"/>
      <c r="R56" s="2"/>
    </row>
    <row r="57" spans="1:18">
      <c r="A57" s="3">
        <v>275</v>
      </c>
      <c r="B57" s="3">
        <v>0.47299999999999998</v>
      </c>
      <c r="C57" s="3">
        <v>101</v>
      </c>
      <c r="D57" s="3">
        <v>57.3</v>
      </c>
      <c r="E57" s="3">
        <v>0.43</v>
      </c>
      <c r="F57" s="3">
        <v>5.75</v>
      </c>
      <c r="G57" s="3">
        <f t="shared" si="0"/>
        <v>11.479999999999993</v>
      </c>
      <c r="H57" s="3">
        <f t="shared" si="1"/>
        <v>99.652173913043356</v>
      </c>
      <c r="I57" s="2">
        <f t="shared" si="2"/>
        <v>6.0000000000000049E-4</v>
      </c>
      <c r="J57" s="2">
        <f t="shared" si="3"/>
        <v>0.60000000000000053</v>
      </c>
      <c r="K57" s="2">
        <f t="shared" si="4"/>
        <v>5.6036400000000052E-5</v>
      </c>
      <c r="L57" s="2"/>
      <c r="M57" s="2"/>
      <c r="N57" s="2"/>
      <c r="O57" s="2"/>
      <c r="P57" s="2"/>
      <c r="Q57" s="2"/>
      <c r="R57" s="2"/>
    </row>
    <row r="58" spans="1:18">
      <c r="A58" s="3">
        <v>280</v>
      </c>
      <c r="B58" s="3">
        <v>0.47399999999999998</v>
      </c>
      <c r="C58" s="3">
        <v>103</v>
      </c>
      <c r="D58" s="3">
        <v>57.3</v>
      </c>
      <c r="E58" s="3">
        <v>0.43</v>
      </c>
      <c r="F58" s="3">
        <v>5.75</v>
      </c>
      <c r="G58" s="3">
        <f t="shared" si="0"/>
        <v>11.613255813953483</v>
      </c>
      <c r="H58" s="3">
        <f t="shared" si="1"/>
        <v>101.96966632962581</v>
      </c>
      <c r="I58" s="2">
        <f t="shared" si="2"/>
        <v>2.0000000000000017E-4</v>
      </c>
      <c r="J58" s="2">
        <f t="shared" si="3"/>
        <v>0.20000000000000018</v>
      </c>
      <c r="K58" s="2">
        <f t="shared" si="4"/>
        <v>1.8678800000000018E-5</v>
      </c>
      <c r="L58" s="2"/>
      <c r="M58" s="2"/>
      <c r="N58" s="2"/>
      <c r="O58" s="2"/>
      <c r="P58" s="2"/>
      <c r="Q58" s="2"/>
      <c r="R58" s="2"/>
    </row>
    <row r="59" spans="1:18">
      <c r="A59" s="3">
        <v>285</v>
      </c>
      <c r="B59" s="3">
        <v>0.47599999999999998</v>
      </c>
      <c r="C59" s="3">
        <v>96.5</v>
      </c>
      <c r="D59" s="3">
        <v>57.3</v>
      </c>
      <c r="E59" s="3">
        <v>0.43</v>
      </c>
      <c r="F59" s="3">
        <v>5.75</v>
      </c>
      <c r="G59" s="3">
        <f t="shared" si="0"/>
        <v>11.879767441860466</v>
      </c>
      <c r="H59" s="3">
        <f t="shared" si="1"/>
        <v>106.60465116279072</v>
      </c>
      <c r="I59" s="2">
        <f t="shared" si="2"/>
        <v>4.0000000000000034E-4</v>
      </c>
      <c r="J59" s="2">
        <f t="shared" si="3"/>
        <v>0.40000000000000036</v>
      </c>
      <c r="K59" s="2">
        <f t="shared" si="4"/>
        <v>3.7357600000000037E-5</v>
      </c>
      <c r="L59" s="2"/>
      <c r="M59" s="2"/>
      <c r="N59" s="2"/>
      <c r="O59" s="2"/>
      <c r="P59" s="2"/>
      <c r="Q59" s="2"/>
      <c r="R59" s="2"/>
    </row>
    <row r="60" spans="1:18">
      <c r="A60" s="3">
        <v>290</v>
      </c>
      <c r="B60" s="3">
        <v>0.47599999999999998</v>
      </c>
      <c r="C60" s="3">
        <v>89.5</v>
      </c>
      <c r="D60" s="3">
        <v>57.3</v>
      </c>
      <c r="E60" s="3">
        <v>0.43</v>
      </c>
      <c r="F60" s="3">
        <v>5.75</v>
      </c>
      <c r="G60" s="3">
        <f t="shared" si="0"/>
        <v>11.879767441860466</v>
      </c>
      <c r="H60" s="3">
        <f t="shared" si="1"/>
        <v>106.60465116279072</v>
      </c>
      <c r="I60" s="2">
        <f t="shared" si="2"/>
        <v>0</v>
      </c>
      <c r="J60" s="2">
        <f t="shared" si="3"/>
        <v>0</v>
      </c>
      <c r="K60" s="2">
        <f t="shared" si="4"/>
        <v>0</v>
      </c>
      <c r="L60" s="2"/>
      <c r="M60" s="2"/>
      <c r="N60" s="2"/>
      <c r="O60" s="2"/>
      <c r="P60" s="2"/>
      <c r="Q60" s="2"/>
      <c r="R60" s="2"/>
    </row>
    <row r="61" spans="1:18">
      <c r="A61" s="3">
        <v>295</v>
      </c>
      <c r="B61" s="3">
        <v>0.47599999999999998</v>
      </c>
      <c r="C61" s="3">
        <v>72.900000000000006</v>
      </c>
      <c r="D61" s="3">
        <v>57.3</v>
      </c>
      <c r="E61" s="3">
        <v>0.43</v>
      </c>
      <c r="F61" s="3">
        <v>5.75</v>
      </c>
      <c r="G61" s="3">
        <f t="shared" si="0"/>
        <v>11.879767441860466</v>
      </c>
      <c r="H61" s="3">
        <f t="shared" si="1"/>
        <v>106.60465116279072</v>
      </c>
      <c r="I61" s="2">
        <f t="shared" si="2"/>
        <v>0</v>
      </c>
      <c r="J61" s="2">
        <f t="shared" si="3"/>
        <v>0</v>
      </c>
      <c r="K61" s="2">
        <f t="shared" si="4"/>
        <v>0</v>
      </c>
      <c r="L61" s="2"/>
      <c r="M61" s="2"/>
      <c r="N61" s="2"/>
      <c r="O61" s="2"/>
      <c r="P61" s="2"/>
      <c r="Q61" s="2"/>
      <c r="R61" s="2"/>
    </row>
    <row r="62" spans="1:18">
      <c r="A62" s="3">
        <v>300</v>
      </c>
      <c r="B62" s="3">
        <v>0.47599999999999998</v>
      </c>
      <c r="C62" s="3">
        <v>62.1</v>
      </c>
      <c r="D62" s="3">
        <v>57.3</v>
      </c>
      <c r="E62" s="3">
        <v>0.43</v>
      </c>
      <c r="F62" s="3">
        <v>5.75</v>
      </c>
      <c r="G62" s="3">
        <f t="shared" si="0"/>
        <v>11.879767441860466</v>
      </c>
      <c r="H62" s="3">
        <f t="shared" si="1"/>
        <v>106.60465116279072</v>
      </c>
      <c r="I62" s="2">
        <f t="shared" si="2"/>
        <v>0</v>
      </c>
      <c r="J62" s="2">
        <f t="shared" si="3"/>
        <v>0</v>
      </c>
      <c r="K62" s="2">
        <f t="shared" si="4"/>
        <v>0</v>
      </c>
      <c r="L62" s="2"/>
      <c r="M62" s="2"/>
      <c r="N62" s="2"/>
      <c r="O62" s="2"/>
      <c r="P62" s="2"/>
      <c r="Q62" s="2"/>
      <c r="R62" s="2"/>
    </row>
    <row r="63" spans="1:18">
      <c r="A63" s="3">
        <v>305</v>
      </c>
      <c r="B63" s="3">
        <v>0.47599999999999998</v>
      </c>
      <c r="C63" s="3">
        <v>55.7</v>
      </c>
      <c r="D63" s="3">
        <v>57.3</v>
      </c>
      <c r="E63" s="3">
        <v>0.43</v>
      </c>
      <c r="F63" s="3">
        <v>5.75</v>
      </c>
      <c r="G63" s="3">
        <f t="shared" si="0"/>
        <v>11.879767441860466</v>
      </c>
      <c r="H63" s="3">
        <f t="shared" si="1"/>
        <v>106.60465116279072</v>
      </c>
      <c r="I63" s="2">
        <f t="shared" si="2"/>
        <v>0</v>
      </c>
      <c r="J63" s="2">
        <f t="shared" si="3"/>
        <v>0</v>
      </c>
      <c r="K63" s="2">
        <f t="shared" si="4"/>
        <v>0</v>
      </c>
      <c r="L63" s="2"/>
      <c r="M63" s="2"/>
      <c r="N63" s="2"/>
      <c r="O63" s="2"/>
      <c r="P63" s="2"/>
      <c r="Q63" s="2"/>
      <c r="R63" s="2"/>
    </row>
    <row r="64" spans="1:18">
      <c r="A64" s="3">
        <v>310</v>
      </c>
      <c r="B64" s="3">
        <v>0.47599999999999998</v>
      </c>
      <c r="C64" s="3">
        <v>51.9</v>
      </c>
      <c r="D64" s="3">
        <v>57.3</v>
      </c>
      <c r="E64" s="3">
        <v>0.43</v>
      </c>
      <c r="F64" s="3">
        <v>5.75</v>
      </c>
      <c r="G64" s="3">
        <f t="shared" si="0"/>
        <v>11.879767441860466</v>
      </c>
      <c r="H64" s="3">
        <f t="shared" si="1"/>
        <v>106.60465116279072</v>
      </c>
      <c r="I64" s="2">
        <f t="shared" si="2"/>
        <v>0</v>
      </c>
      <c r="J64" s="2">
        <f t="shared" si="3"/>
        <v>0</v>
      </c>
      <c r="K64" s="2">
        <f t="shared" si="4"/>
        <v>0</v>
      </c>
      <c r="L64" s="2"/>
      <c r="M64" s="2"/>
      <c r="N64" s="2"/>
      <c r="O64" s="2"/>
      <c r="P64" s="2"/>
      <c r="Q64" s="2"/>
      <c r="R64" s="2"/>
    </row>
    <row r="65" spans="1:18">
      <c r="A65" s="3">
        <v>315</v>
      </c>
      <c r="B65" s="3">
        <v>0.47699999999999998</v>
      </c>
      <c r="C65" s="3">
        <v>49.1</v>
      </c>
      <c r="D65" s="3">
        <v>57.3</v>
      </c>
      <c r="E65" s="3">
        <v>0.43</v>
      </c>
      <c r="F65" s="3">
        <v>5.75</v>
      </c>
      <c r="G65" s="3">
        <f t="shared" si="0"/>
        <v>12.013023255813955</v>
      </c>
      <c r="H65" s="3">
        <f t="shared" si="1"/>
        <v>108.92214357937316</v>
      </c>
      <c r="I65" s="2">
        <f t="shared" si="2"/>
        <v>2.0000000000000017E-4</v>
      </c>
      <c r="J65" s="2">
        <f t="shared" si="3"/>
        <v>0.20000000000000018</v>
      </c>
      <c r="K65" s="2">
        <f t="shared" si="4"/>
        <v>1.8678800000000018E-5</v>
      </c>
      <c r="L65" s="2"/>
      <c r="M65" s="2"/>
      <c r="N65" s="2"/>
      <c r="O65" s="2"/>
      <c r="P65" s="2"/>
      <c r="Q65" s="2"/>
      <c r="R65" s="2"/>
    </row>
    <row r="66" spans="1:18">
      <c r="A66" s="3">
        <v>320</v>
      </c>
      <c r="B66" s="3">
        <v>0.47699999999999998</v>
      </c>
      <c r="C66" s="3">
        <v>47.2</v>
      </c>
      <c r="D66" s="3">
        <v>57.3</v>
      </c>
      <c r="E66" s="3">
        <v>0.43</v>
      </c>
      <c r="F66" s="3">
        <v>5.75</v>
      </c>
      <c r="G66" s="3">
        <f t="shared" si="0"/>
        <v>12.013023255813955</v>
      </c>
      <c r="H66" s="3">
        <f t="shared" si="1"/>
        <v>108.92214357937316</v>
      </c>
      <c r="I66" s="2">
        <f t="shared" si="2"/>
        <v>0</v>
      </c>
      <c r="J66" s="2">
        <f t="shared" si="3"/>
        <v>0</v>
      </c>
      <c r="K66" s="2">
        <f t="shared" si="4"/>
        <v>0</v>
      </c>
      <c r="L66" s="2"/>
      <c r="M66" s="2"/>
      <c r="N66" s="2"/>
      <c r="O66" s="2"/>
      <c r="P66" s="2"/>
      <c r="Q66" s="2"/>
      <c r="R66" s="2"/>
    </row>
    <row r="67" spans="1:18">
      <c r="A67" s="3">
        <v>325</v>
      </c>
      <c r="B67" s="3">
        <v>0.47599999999999998</v>
      </c>
      <c r="C67" s="3">
        <v>45.9</v>
      </c>
      <c r="D67" s="3">
        <v>57.3</v>
      </c>
      <c r="E67" s="3">
        <v>0.43</v>
      </c>
      <c r="F67" s="3">
        <v>5.75</v>
      </c>
      <c r="G67" s="3">
        <f t="shared" si="0"/>
        <v>11.879767441860466</v>
      </c>
      <c r="H67" s="3">
        <f t="shared" si="1"/>
        <v>106.60465116279072</v>
      </c>
      <c r="I67" s="2">
        <f t="shared" si="2"/>
        <v>-2.0000000000000017E-4</v>
      </c>
      <c r="J67" s="2">
        <f t="shared" si="3"/>
        <v>-0.20000000000000018</v>
      </c>
      <c r="K67" s="2">
        <f t="shared" si="4"/>
        <v>-1.8678800000000018E-5</v>
      </c>
      <c r="L67" s="2"/>
      <c r="M67" s="2"/>
      <c r="N67" s="2"/>
      <c r="O67" s="2"/>
      <c r="P67" s="2"/>
      <c r="Q67" s="2"/>
      <c r="R67" s="2"/>
    </row>
    <row r="68" spans="1:18">
      <c r="A68" s="3">
        <v>330</v>
      </c>
      <c r="B68" s="3">
        <v>0.47599999999999998</v>
      </c>
      <c r="C68" s="3">
        <v>44.9</v>
      </c>
      <c r="D68" s="3">
        <v>57.3</v>
      </c>
      <c r="E68" s="3">
        <v>0.43</v>
      </c>
      <c r="F68" s="3">
        <v>5.75</v>
      </c>
      <c r="G68" s="3">
        <f t="shared" si="0"/>
        <v>11.879767441860466</v>
      </c>
      <c r="H68" s="3">
        <f t="shared" si="1"/>
        <v>106.60465116279072</v>
      </c>
      <c r="I68" s="2">
        <f t="shared" si="2"/>
        <v>0</v>
      </c>
      <c r="J68" s="2">
        <f t="shared" si="3"/>
        <v>0</v>
      </c>
      <c r="K68" s="2">
        <f t="shared" si="4"/>
        <v>0</v>
      </c>
      <c r="L68" s="2"/>
      <c r="M68" s="2"/>
      <c r="N68" s="2"/>
      <c r="O68" s="2"/>
      <c r="P68" s="2"/>
      <c r="Q68" s="2"/>
      <c r="R68" s="2"/>
    </row>
    <row r="69" spans="1:18">
      <c r="A69" s="3">
        <v>335</v>
      </c>
      <c r="B69" s="3">
        <v>0.47699999999999998</v>
      </c>
      <c r="C69" s="3">
        <v>47.7</v>
      </c>
      <c r="D69" s="3">
        <v>57.3</v>
      </c>
      <c r="E69" s="3">
        <v>0.43</v>
      </c>
      <c r="F69" s="3">
        <v>5.75</v>
      </c>
      <c r="G69" s="3">
        <f t="shared" si="0"/>
        <v>12.013023255813955</v>
      </c>
      <c r="H69" s="3">
        <f t="shared" si="1"/>
        <v>108.92214357937316</v>
      </c>
      <c r="I69" s="2">
        <f t="shared" si="2"/>
        <v>2.0000000000000017E-4</v>
      </c>
      <c r="J69" s="2">
        <f t="shared" si="3"/>
        <v>0.20000000000000018</v>
      </c>
      <c r="K69" s="2">
        <f t="shared" si="4"/>
        <v>1.8678800000000018E-5</v>
      </c>
      <c r="L69" s="2"/>
      <c r="M69" s="2"/>
      <c r="N69" s="2"/>
      <c r="O69" s="2"/>
      <c r="P69" s="2"/>
      <c r="Q69" s="2"/>
      <c r="R69" s="2"/>
    </row>
    <row r="70" spans="1: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75"/>
  <sheetViews>
    <sheetView workbookViewId="0">
      <selection activeCell="M19" sqref="M1:R19"/>
    </sheetView>
  </sheetViews>
  <sheetFormatPr defaultColWidth="12.5859375" defaultRowHeight="15.75" customHeight="1"/>
  <cols>
    <col min="7" max="7" width="19.29296875" customWidth="1"/>
    <col min="8" max="8" width="27.29296875" customWidth="1"/>
    <col min="9" max="9" width="31.41015625" customWidth="1"/>
  </cols>
  <sheetData>
    <row r="1" spans="1:17">
      <c r="A1" s="2" t="s">
        <v>14</v>
      </c>
      <c r="B1" s="2" t="s">
        <v>15</v>
      </c>
      <c r="C1" s="2" t="s">
        <v>33</v>
      </c>
      <c r="D1" s="2" t="s">
        <v>34</v>
      </c>
      <c r="E1" s="2" t="s">
        <v>16</v>
      </c>
      <c r="F1" s="2" t="s">
        <v>35</v>
      </c>
      <c r="G1" s="2" t="s">
        <v>36</v>
      </c>
      <c r="H1" s="2" t="s">
        <v>20</v>
      </c>
      <c r="I1" s="2" t="s">
        <v>8</v>
      </c>
      <c r="J1" s="2"/>
      <c r="K1" s="2"/>
      <c r="L1" s="2"/>
      <c r="M1" s="2"/>
      <c r="N1" s="2"/>
      <c r="O1" s="2"/>
      <c r="P1" s="2"/>
      <c r="Q1" s="2"/>
    </row>
    <row r="2" spans="1:17">
      <c r="A2" s="3">
        <v>0</v>
      </c>
      <c r="B2" s="3">
        <v>7.1079999999999997</v>
      </c>
      <c r="C2" s="3">
        <v>7.1079999999999997</v>
      </c>
      <c r="D2" s="3">
        <f>B2-C2</f>
        <v>0</v>
      </c>
      <c r="E2" s="3">
        <v>25</v>
      </c>
      <c r="F2" s="3">
        <f t="shared" ref="F2:F74" si="0">(D2/5)*100</f>
        <v>0</v>
      </c>
      <c r="G2" s="2"/>
      <c r="H2" s="2"/>
      <c r="I2" s="2" t="s">
        <v>11</v>
      </c>
      <c r="J2" s="2"/>
      <c r="K2" s="2"/>
      <c r="L2" s="2"/>
      <c r="M2" s="2"/>
      <c r="N2" s="2"/>
      <c r="O2" s="2"/>
      <c r="P2" s="2"/>
      <c r="Q2" s="2"/>
    </row>
    <row r="3" spans="1:17">
      <c r="A3" s="3">
        <v>5</v>
      </c>
      <c r="B3" s="3">
        <v>7.1239999999999997</v>
      </c>
      <c r="C3" s="3">
        <v>7.1079999999999997</v>
      </c>
      <c r="D3" s="3">
        <f>B3-C2</f>
        <v>1.6000000000000014E-2</v>
      </c>
      <c r="E3" s="3">
        <v>32.9</v>
      </c>
      <c r="F3" s="4">
        <f t="shared" si="0"/>
        <v>0.32000000000000028</v>
      </c>
      <c r="G3" s="2">
        <f t="shared" ref="G3:G74" si="1">(B3-B2)/(A3-A2)</f>
        <v>3.2000000000000028E-3</v>
      </c>
      <c r="H3" s="2">
        <f t="shared" ref="H3:H74" si="2">G3*1000</f>
        <v>3.2000000000000028</v>
      </c>
      <c r="I3" s="2">
        <f t="shared" ref="I3:I74" si="3">(0.00953*9.8*G3)</f>
        <v>2.9886080000000029E-4</v>
      </c>
      <c r="J3" s="2"/>
      <c r="K3" s="2"/>
      <c r="L3" s="2"/>
      <c r="M3" s="2"/>
      <c r="N3" s="2"/>
      <c r="O3" s="2"/>
      <c r="P3" s="2"/>
      <c r="Q3" s="2"/>
    </row>
    <row r="4" spans="1:17">
      <c r="A4" s="3">
        <v>10</v>
      </c>
      <c r="B4" s="3">
        <v>7.3019999999999996</v>
      </c>
      <c r="C4" s="3">
        <v>7.1079999999999997</v>
      </c>
      <c r="D4" s="3">
        <f>B4-C2</f>
        <v>0.19399999999999995</v>
      </c>
      <c r="E4" s="3">
        <v>40.299999999999997</v>
      </c>
      <c r="F4" s="4">
        <f t="shared" si="0"/>
        <v>3.8799999999999986</v>
      </c>
      <c r="G4" s="2">
        <f t="shared" si="1"/>
        <v>3.5599999999999986E-2</v>
      </c>
      <c r="H4" s="2">
        <f t="shared" si="2"/>
        <v>35.599999999999987</v>
      </c>
      <c r="I4" s="2">
        <f t="shared" si="3"/>
        <v>3.3248263999999987E-3</v>
      </c>
      <c r="J4" s="2"/>
      <c r="K4" s="2"/>
      <c r="L4" s="2"/>
      <c r="M4" s="2"/>
      <c r="N4" s="2"/>
      <c r="O4" s="2"/>
      <c r="P4" s="2"/>
      <c r="Q4" s="2"/>
    </row>
    <row r="5" spans="1:17">
      <c r="A5" s="3">
        <v>15</v>
      </c>
      <c r="B5" s="3">
        <v>7.4080000000000004</v>
      </c>
      <c r="C5" s="3">
        <v>7.1079999999999997</v>
      </c>
      <c r="D5" s="3">
        <f>B5-C2</f>
        <v>0.30000000000000071</v>
      </c>
      <c r="E5" s="3">
        <v>47</v>
      </c>
      <c r="F5" s="4">
        <f t="shared" si="0"/>
        <v>6.0000000000000142</v>
      </c>
      <c r="G5" s="2">
        <f t="shared" si="1"/>
        <v>2.1200000000000153E-2</v>
      </c>
      <c r="H5" s="2">
        <f t="shared" si="2"/>
        <v>21.200000000000152</v>
      </c>
      <c r="I5" s="2">
        <f t="shared" si="3"/>
        <v>1.9799528000000143E-3</v>
      </c>
      <c r="J5" s="2"/>
      <c r="K5" s="2"/>
      <c r="L5" s="2"/>
      <c r="M5" s="2"/>
      <c r="N5" s="2"/>
      <c r="O5" s="2"/>
      <c r="P5" s="2"/>
      <c r="Q5" s="2"/>
    </row>
    <row r="6" spans="1:17">
      <c r="A6" s="3">
        <v>20</v>
      </c>
      <c r="B6" s="3">
        <v>7.5019999999999998</v>
      </c>
      <c r="C6" s="3">
        <v>7.1079999999999997</v>
      </c>
      <c r="D6" s="3">
        <f>B6-C2</f>
        <v>0.39400000000000013</v>
      </c>
      <c r="E6" s="3">
        <v>51.8</v>
      </c>
      <c r="F6" s="3">
        <f t="shared" si="0"/>
        <v>7.8800000000000026</v>
      </c>
      <c r="G6" s="2">
        <f t="shared" si="1"/>
        <v>1.8799999999999883E-2</v>
      </c>
      <c r="H6" s="2">
        <f t="shared" si="2"/>
        <v>18.799999999999883</v>
      </c>
      <c r="I6" s="2">
        <f t="shared" si="3"/>
        <v>1.7558071999999891E-3</v>
      </c>
      <c r="J6" s="2"/>
      <c r="K6" s="2"/>
      <c r="L6" s="2"/>
      <c r="M6" s="2"/>
      <c r="N6" s="2"/>
      <c r="O6" s="2"/>
      <c r="P6" s="2"/>
      <c r="Q6" s="2"/>
    </row>
    <row r="7" spans="1:17">
      <c r="A7" s="3">
        <v>25</v>
      </c>
      <c r="B7" s="3">
        <v>7.7130000000000001</v>
      </c>
      <c r="C7" s="3">
        <v>7.1079999999999997</v>
      </c>
      <c r="D7" s="3">
        <f>B7-C2</f>
        <v>0.60500000000000043</v>
      </c>
      <c r="E7" s="3">
        <v>54.8</v>
      </c>
      <c r="F7" s="4">
        <f t="shared" si="0"/>
        <v>12.100000000000009</v>
      </c>
      <c r="G7" s="2">
        <f t="shared" si="1"/>
        <v>4.2200000000000057E-2</v>
      </c>
      <c r="H7" s="2">
        <f t="shared" si="2"/>
        <v>42.20000000000006</v>
      </c>
      <c r="I7" s="2">
        <f t="shared" si="3"/>
        <v>3.9412268000000054E-3</v>
      </c>
      <c r="J7" s="2"/>
      <c r="K7" s="2"/>
      <c r="L7" s="2"/>
      <c r="M7" s="2"/>
      <c r="N7" s="2"/>
      <c r="O7" s="2"/>
      <c r="P7" s="2"/>
      <c r="Q7" s="2"/>
    </row>
    <row r="8" spans="1:17">
      <c r="A8" s="3">
        <v>30</v>
      </c>
      <c r="B8" s="3">
        <v>7.9130000000000003</v>
      </c>
      <c r="C8" s="3">
        <v>7.1079999999999997</v>
      </c>
      <c r="D8" s="3">
        <f>B8-C2</f>
        <v>0.8050000000000006</v>
      </c>
      <c r="E8" s="3">
        <v>57.1</v>
      </c>
      <c r="F8" s="4">
        <f t="shared" si="0"/>
        <v>16.100000000000012</v>
      </c>
      <c r="G8" s="2">
        <f t="shared" si="1"/>
        <v>4.0000000000000036E-2</v>
      </c>
      <c r="H8" s="2">
        <f t="shared" si="2"/>
        <v>40.000000000000036</v>
      </c>
      <c r="I8" s="2">
        <f t="shared" si="3"/>
        <v>3.7357600000000033E-3</v>
      </c>
      <c r="J8" s="2"/>
      <c r="K8" s="2"/>
      <c r="L8" s="2"/>
      <c r="M8" s="2"/>
      <c r="N8" s="2"/>
      <c r="O8" s="2"/>
      <c r="P8" s="2"/>
      <c r="Q8" s="2"/>
    </row>
    <row r="9" spans="1:17">
      <c r="A9" s="3">
        <v>35</v>
      </c>
      <c r="B9" s="3">
        <v>8.1120000000000001</v>
      </c>
      <c r="C9" s="3">
        <v>7.1079999999999997</v>
      </c>
      <c r="D9" s="3">
        <f>B9-C2</f>
        <v>1.0040000000000004</v>
      </c>
      <c r="E9" s="3">
        <v>59.5</v>
      </c>
      <c r="F9" s="4">
        <f t="shared" si="0"/>
        <v>20.080000000000009</v>
      </c>
      <c r="G9" s="2">
        <f t="shared" si="1"/>
        <v>3.9799999999999967E-2</v>
      </c>
      <c r="H9" s="2">
        <f t="shared" si="2"/>
        <v>39.799999999999969</v>
      </c>
      <c r="I9" s="2">
        <f t="shared" si="3"/>
        <v>3.7170811999999972E-3</v>
      </c>
      <c r="J9" s="2"/>
      <c r="K9" s="2"/>
      <c r="L9" s="2"/>
      <c r="M9" s="2"/>
      <c r="N9" s="2"/>
      <c r="O9" s="2"/>
      <c r="P9" s="2"/>
      <c r="Q9" s="2"/>
    </row>
    <row r="10" spans="1:17">
      <c r="A10" s="3">
        <v>40</v>
      </c>
      <c r="B10" s="3">
        <v>8.3130000000000006</v>
      </c>
      <c r="C10" s="3">
        <v>7.1079999999999997</v>
      </c>
      <c r="D10" s="3">
        <f>B10-C2</f>
        <v>1.205000000000001</v>
      </c>
      <c r="E10" s="3">
        <v>60.8</v>
      </c>
      <c r="F10" s="3">
        <f t="shared" si="0"/>
        <v>24.100000000000019</v>
      </c>
      <c r="G10" s="2">
        <f t="shared" si="1"/>
        <v>4.0200000000000104E-2</v>
      </c>
      <c r="H10" s="2">
        <f t="shared" si="2"/>
        <v>40.200000000000102</v>
      </c>
      <c r="I10" s="2">
        <f t="shared" si="3"/>
        <v>3.7544388000000099E-3</v>
      </c>
      <c r="J10" s="2"/>
      <c r="K10" s="2"/>
      <c r="L10" s="2"/>
      <c r="M10" s="2"/>
      <c r="N10" s="2"/>
      <c r="O10" s="2"/>
      <c r="P10" s="2"/>
      <c r="Q10" s="2"/>
    </row>
    <row r="11" spans="1:17">
      <c r="A11" s="3">
        <v>45</v>
      </c>
      <c r="B11" s="3">
        <v>8.5150000000000006</v>
      </c>
      <c r="C11" s="3">
        <v>7.1079999999999997</v>
      </c>
      <c r="D11" s="3">
        <f>B11-C2</f>
        <v>1.4070000000000009</v>
      </c>
      <c r="E11" s="3">
        <v>62.6</v>
      </c>
      <c r="F11" s="4">
        <f t="shared" si="0"/>
        <v>28.140000000000022</v>
      </c>
      <c r="G11" s="2">
        <f t="shared" si="1"/>
        <v>4.0399999999999991E-2</v>
      </c>
      <c r="H11" s="2">
        <f t="shared" si="2"/>
        <v>40.399999999999991</v>
      </c>
      <c r="I11" s="2">
        <f t="shared" si="3"/>
        <v>3.7731175999999992E-3</v>
      </c>
      <c r="J11" s="2"/>
      <c r="K11" s="2"/>
      <c r="L11" s="2"/>
      <c r="M11" s="2"/>
      <c r="N11" s="2"/>
      <c r="O11" s="2"/>
      <c r="P11" s="2"/>
      <c r="Q11" s="2"/>
    </row>
    <row r="12" spans="1:17">
      <c r="A12" s="3">
        <v>50</v>
      </c>
      <c r="B12" s="3">
        <v>8.8130000000000006</v>
      </c>
      <c r="C12" s="3">
        <v>7.1079999999999997</v>
      </c>
      <c r="D12" s="3">
        <f>B12-C2</f>
        <v>1.705000000000001</v>
      </c>
      <c r="E12" s="3">
        <v>63.5</v>
      </c>
      <c r="F12" s="4">
        <f t="shared" si="0"/>
        <v>34.100000000000023</v>
      </c>
      <c r="G12" s="2">
        <f t="shared" si="1"/>
        <v>5.9600000000000007E-2</v>
      </c>
      <c r="H12" s="2">
        <f t="shared" si="2"/>
        <v>59.600000000000009</v>
      </c>
      <c r="I12" s="2">
        <f t="shared" si="3"/>
        <v>5.5662824000000007E-3</v>
      </c>
      <c r="J12" s="2"/>
      <c r="K12" s="2"/>
      <c r="L12" s="2"/>
      <c r="M12" s="2"/>
      <c r="N12" s="2"/>
      <c r="O12" s="2"/>
      <c r="P12" s="2"/>
      <c r="Q12" s="2"/>
    </row>
    <row r="13" spans="1:17">
      <c r="A13" s="3">
        <v>55</v>
      </c>
      <c r="B13" s="3">
        <v>8.9160000000000004</v>
      </c>
      <c r="C13" s="3">
        <v>7.1079999999999997</v>
      </c>
      <c r="D13" s="3">
        <f>B13-C2</f>
        <v>1.8080000000000007</v>
      </c>
      <c r="E13" s="3">
        <v>58.7</v>
      </c>
      <c r="F13" s="4">
        <f t="shared" si="0"/>
        <v>36.160000000000011</v>
      </c>
      <c r="G13" s="2">
        <f t="shared" si="1"/>
        <v>2.0599999999999952E-2</v>
      </c>
      <c r="H13" s="2">
        <f t="shared" si="2"/>
        <v>20.599999999999952</v>
      </c>
      <c r="I13" s="2">
        <f t="shared" si="3"/>
        <v>1.9239163999999955E-3</v>
      </c>
      <c r="J13" s="2"/>
      <c r="K13" s="2"/>
      <c r="L13" s="2"/>
      <c r="M13" s="2"/>
      <c r="N13" s="2"/>
      <c r="O13" s="2"/>
      <c r="P13" s="2"/>
      <c r="Q13" s="2"/>
    </row>
    <row r="14" spans="1:17">
      <c r="A14" s="3">
        <v>60</v>
      </c>
      <c r="B14" s="3">
        <v>8.907</v>
      </c>
      <c r="C14" s="3">
        <v>7.1079999999999997</v>
      </c>
      <c r="D14" s="3">
        <f>B14-C2</f>
        <v>1.7990000000000004</v>
      </c>
      <c r="E14" s="3">
        <v>51.3</v>
      </c>
      <c r="F14" s="3">
        <f t="shared" si="0"/>
        <v>35.980000000000004</v>
      </c>
      <c r="G14" s="2">
        <f t="shared" si="1"/>
        <v>-1.8000000000000683E-3</v>
      </c>
      <c r="H14" s="2">
        <f t="shared" si="2"/>
        <v>-1.8000000000000682</v>
      </c>
      <c r="I14" s="2">
        <f t="shared" si="3"/>
        <v>-1.6810920000000638E-4</v>
      </c>
      <c r="J14" s="2"/>
      <c r="K14" s="2"/>
      <c r="L14" s="2"/>
      <c r="M14" s="2"/>
      <c r="N14" s="2"/>
      <c r="O14" s="2"/>
      <c r="P14" s="2"/>
      <c r="Q14" s="2"/>
    </row>
    <row r="15" spans="1:17">
      <c r="A15" s="3">
        <v>65</v>
      </c>
      <c r="B15" s="3">
        <v>8.8059999999999992</v>
      </c>
      <c r="C15" s="3">
        <v>7.1079999999999997</v>
      </c>
      <c r="D15" s="3">
        <f>B15-C2</f>
        <v>1.6979999999999995</v>
      </c>
      <c r="E15" s="3">
        <v>38</v>
      </c>
      <c r="F15" s="4">
        <f t="shared" si="0"/>
        <v>33.959999999999994</v>
      </c>
      <c r="G15" s="2">
        <f t="shared" si="1"/>
        <v>-2.0200000000000173E-2</v>
      </c>
      <c r="H15" s="2">
        <f t="shared" si="2"/>
        <v>-20.200000000000173</v>
      </c>
      <c r="I15" s="2">
        <f t="shared" si="3"/>
        <v>-1.8865588000000163E-3</v>
      </c>
      <c r="J15" s="2"/>
      <c r="K15" s="2"/>
      <c r="L15" s="2"/>
      <c r="M15" s="2"/>
      <c r="N15" s="2"/>
      <c r="O15" s="2"/>
      <c r="P15" s="2"/>
      <c r="Q15" s="2"/>
    </row>
    <row r="16" spans="1:17">
      <c r="A16" s="3">
        <v>70</v>
      </c>
      <c r="B16" s="3">
        <v>8.7089999999999996</v>
      </c>
      <c r="C16" s="3">
        <v>7.1079999999999997</v>
      </c>
      <c r="D16" s="3">
        <f>B16-C2</f>
        <v>1.601</v>
      </c>
      <c r="E16" s="3">
        <v>35.200000000000003</v>
      </c>
      <c r="F16" s="4">
        <f t="shared" si="0"/>
        <v>32.019999999999996</v>
      </c>
      <c r="G16" s="2">
        <f t="shared" si="1"/>
        <v>-1.9399999999999907E-2</v>
      </c>
      <c r="H16" s="2">
        <f t="shared" si="2"/>
        <v>-19.399999999999906</v>
      </c>
      <c r="I16" s="2">
        <f t="shared" si="3"/>
        <v>-1.8118435999999914E-3</v>
      </c>
      <c r="J16" s="2"/>
      <c r="K16" s="2"/>
      <c r="L16" s="2"/>
      <c r="M16" s="5"/>
      <c r="N16" s="2"/>
      <c r="O16" s="2"/>
      <c r="P16" s="2"/>
      <c r="Q16" s="2"/>
    </row>
    <row r="17" spans="1:17">
      <c r="A17" s="3">
        <v>75</v>
      </c>
      <c r="B17" s="3">
        <v>8.5150000000000006</v>
      </c>
      <c r="C17" s="3">
        <v>7.1079999999999997</v>
      </c>
      <c r="D17" s="3">
        <f>B17-C2</f>
        <v>1.4070000000000009</v>
      </c>
      <c r="E17" s="3">
        <v>32.5</v>
      </c>
      <c r="F17" s="4">
        <f t="shared" si="0"/>
        <v>28.140000000000022</v>
      </c>
      <c r="G17" s="2">
        <f t="shared" si="1"/>
        <v>-3.8799999999999814E-2</v>
      </c>
      <c r="H17" s="2">
        <f t="shared" si="2"/>
        <v>-38.799999999999812</v>
      </c>
      <c r="I17" s="2">
        <f t="shared" si="3"/>
        <v>-3.6236871999999827E-3</v>
      </c>
      <c r="J17" s="2"/>
      <c r="K17" s="2"/>
      <c r="L17" s="2"/>
      <c r="M17" s="2"/>
      <c r="N17" s="2"/>
      <c r="O17" s="2"/>
      <c r="P17" s="2"/>
      <c r="Q17" s="2"/>
    </row>
    <row r="18" spans="1:17">
      <c r="A18" s="3">
        <v>80</v>
      </c>
      <c r="B18" s="3">
        <v>8.2119999999999997</v>
      </c>
      <c r="C18" s="3">
        <v>7.1079999999999997</v>
      </c>
      <c r="D18" s="3">
        <f>B18-C2</f>
        <v>1.1040000000000001</v>
      </c>
      <c r="E18" s="3">
        <v>30.6</v>
      </c>
      <c r="F18" s="3">
        <f t="shared" si="0"/>
        <v>22.080000000000002</v>
      </c>
      <c r="G18" s="2">
        <f t="shared" si="1"/>
        <v>-6.0600000000000168E-2</v>
      </c>
      <c r="H18" s="2">
        <f t="shared" si="2"/>
        <v>-60.600000000000165</v>
      </c>
      <c r="I18" s="2">
        <f t="shared" si="3"/>
        <v>-5.6596764000000155E-3</v>
      </c>
      <c r="J18" s="2"/>
      <c r="K18" s="2"/>
      <c r="L18" s="2"/>
      <c r="M18" s="2"/>
      <c r="N18" s="2"/>
      <c r="O18" s="2"/>
      <c r="P18" s="2"/>
      <c r="Q18" s="2"/>
    </row>
    <row r="19" spans="1:17">
      <c r="A19" s="3">
        <v>85</v>
      </c>
      <c r="B19" s="3">
        <v>8.0150000000000006</v>
      </c>
      <c r="C19" s="3">
        <v>7.1079999999999997</v>
      </c>
      <c r="D19" s="3">
        <f>B19-C2</f>
        <v>0.90700000000000092</v>
      </c>
      <c r="E19" s="3">
        <v>19.899999999999999</v>
      </c>
      <c r="F19" s="4">
        <f t="shared" si="0"/>
        <v>18.140000000000018</v>
      </c>
      <c r="G19" s="2">
        <f t="shared" si="1"/>
        <v>-3.9399999999999838E-2</v>
      </c>
      <c r="H19" s="2">
        <f t="shared" si="2"/>
        <v>-39.399999999999835</v>
      </c>
      <c r="I19" s="2">
        <f t="shared" si="3"/>
        <v>-3.6797235999999852E-3</v>
      </c>
      <c r="J19" s="2"/>
      <c r="K19" s="2"/>
      <c r="L19" s="2"/>
      <c r="M19" s="2"/>
      <c r="N19" s="2"/>
      <c r="O19" s="2"/>
      <c r="P19" s="2"/>
      <c r="Q19" s="2"/>
    </row>
    <row r="20" spans="1:17">
      <c r="A20" s="3">
        <v>90</v>
      </c>
      <c r="B20" s="3">
        <v>7.8049999999999997</v>
      </c>
      <c r="C20" s="3">
        <v>7.1079999999999997</v>
      </c>
      <c r="D20" s="3">
        <f>B20-C2</f>
        <v>0.69700000000000006</v>
      </c>
      <c r="E20" s="3">
        <v>17.8</v>
      </c>
      <c r="F20" s="4">
        <f t="shared" si="0"/>
        <v>13.940000000000003</v>
      </c>
      <c r="G20" s="2">
        <f t="shared" si="1"/>
        <v>-4.2000000000000169E-2</v>
      </c>
      <c r="H20" s="2">
        <f t="shared" si="2"/>
        <v>-42.000000000000171</v>
      </c>
      <c r="I20" s="2">
        <f t="shared" si="3"/>
        <v>-3.9225480000000161E-3</v>
      </c>
      <c r="J20" s="2"/>
      <c r="K20" s="2"/>
      <c r="L20" s="2"/>
      <c r="M20" s="2"/>
      <c r="N20" s="2"/>
      <c r="O20" s="2"/>
      <c r="P20" s="2"/>
      <c r="Q20" s="2"/>
    </row>
    <row r="21" spans="1:17">
      <c r="A21" s="3">
        <v>95</v>
      </c>
      <c r="B21" s="3">
        <v>7.7080000000000002</v>
      </c>
      <c r="C21" s="3">
        <v>7.1079999999999997</v>
      </c>
      <c r="D21" s="3">
        <f>B21-C2</f>
        <v>0.60000000000000053</v>
      </c>
      <c r="E21" s="3">
        <v>16.399999999999999</v>
      </c>
      <c r="F21" s="4">
        <f t="shared" si="0"/>
        <v>12.000000000000011</v>
      </c>
      <c r="G21" s="2">
        <f t="shared" si="1"/>
        <v>-1.9399999999999907E-2</v>
      </c>
      <c r="H21" s="2">
        <f t="shared" si="2"/>
        <v>-19.399999999999906</v>
      </c>
      <c r="I21" s="2">
        <f t="shared" si="3"/>
        <v>-1.8118435999999914E-3</v>
      </c>
      <c r="J21" s="2"/>
      <c r="K21" s="2"/>
      <c r="L21" s="2"/>
      <c r="M21" s="2"/>
      <c r="N21" s="2"/>
      <c r="O21" s="2"/>
      <c r="P21" s="2"/>
      <c r="Q21" s="2"/>
    </row>
    <row r="22" spans="1:17">
      <c r="A22" s="3">
        <v>100</v>
      </c>
      <c r="B22" s="3">
        <v>7.6079999999999997</v>
      </c>
      <c r="C22" s="3">
        <v>7.1079999999999997</v>
      </c>
      <c r="D22" s="3">
        <f>B22-C2</f>
        <v>0.5</v>
      </c>
      <c r="E22" s="3">
        <v>15.6</v>
      </c>
      <c r="F22" s="3">
        <f t="shared" si="0"/>
        <v>10</v>
      </c>
      <c r="G22" s="2">
        <f t="shared" si="1"/>
        <v>-2.0000000000000108E-2</v>
      </c>
      <c r="H22" s="2">
        <f t="shared" si="2"/>
        <v>-20.000000000000107</v>
      </c>
      <c r="I22" s="2">
        <f t="shared" si="3"/>
        <v>-1.8678800000000101E-3</v>
      </c>
      <c r="J22" s="2"/>
      <c r="K22" s="2"/>
      <c r="L22" s="2"/>
      <c r="M22" s="2"/>
      <c r="N22" s="2"/>
      <c r="O22" s="2"/>
      <c r="P22" s="2"/>
      <c r="Q22" s="2"/>
    </row>
    <row r="23" spans="1:17">
      <c r="A23" s="3">
        <v>105</v>
      </c>
      <c r="B23" s="3">
        <v>7.6079999999999997</v>
      </c>
      <c r="C23" s="3">
        <v>7.1079999999999997</v>
      </c>
      <c r="D23" s="3">
        <f>B23-C2</f>
        <v>0.5</v>
      </c>
      <c r="E23" s="3">
        <v>13.7</v>
      </c>
      <c r="F23" s="4">
        <f t="shared" si="0"/>
        <v>10</v>
      </c>
      <c r="G23" s="2">
        <f t="shared" si="1"/>
        <v>0</v>
      </c>
      <c r="H23" s="2">
        <f t="shared" si="2"/>
        <v>0</v>
      </c>
      <c r="I23" s="2">
        <f t="shared" si="3"/>
        <v>0</v>
      </c>
      <c r="J23" s="2"/>
      <c r="K23" s="2"/>
      <c r="L23" s="2"/>
      <c r="M23" s="2"/>
      <c r="N23" s="2"/>
      <c r="O23" s="2"/>
      <c r="P23" s="2"/>
      <c r="Q23" s="2"/>
    </row>
    <row r="24" spans="1:17">
      <c r="A24" s="3">
        <v>110</v>
      </c>
      <c r="B24" s="3">
        <v>7.4080000000000004</v>
      </c>
      <c r="C24" s="3">
        <v>7.1079999999999997</v>
      </c>
      <c r="D24" s="3">
        <f>B24-C2</f>
        <v>0.30000000000000071</v>
      </c>
      <c r="E24" s="3">
        <v>13.2</v>
      </c>
      <c r="F24" s="4">
        <f t="shared" si="0"/>
        <v>6.0000000000000142</v>
      </c>
      <c r="G24" s="2">
        <f t="shared" si="1"/>
        <v>-3.9999999999999855E-2</v>
      </c>
      <c r="H24" s="2">
        <f t="shared" si="2"/>
        <v>-39.999999999999858</v>
      </c>
      <c r="I24" s="2">
        <f t="shared" si="3"/>
        <v>-3.7357599999999869E-3</v>
      </c>
      <c r="J24" s="2"/>
      <c r="K24" s="2"/>
      <c r="L24" s="2"/>
      <c r="M24" s="2"/>
      <c r="N24" s="2"/>
      <c r="O24" s="2"/>
      <c r="P24" s="2"/>
      <c r="Q24" s="2"/>
    </row>
    <row r="25" spans="1:17">
      <c r="A25" s="3">
        <v>115</v>
      </c>
      <c r="B25" s="3">
        <v>7.4169999999999998</v>
      </c>
      <c r="C25" s="3">
        <v>7.1079999999999997</v>
      </c>
      <c r="D25" s="3">
        <f>B25-C2</f>
        <v>0.30900000000000016</v>
      </c>
      <c r="E25" s="3">
        <v>16.7</v>
      </c>
      <c r="F25" s="4">
        <f t="shared" si="0"/>
        <v>6.1800000000000033</v>
      </c>
      <c r="G25" s="2">
        <f t="shared" si="1"/>
        <v>1.7999999999998907E-3</v>
      </c>
      <c r="H25" s="2">
        <f t="shared" si="2"/>
        <v>1.7999999999998906</v>
      </c>
      <c r="I25" s="2">
        <f t="shared" si="3"/>
        <v>1.6810919999998979E-4</v>
      </c>
      <c r="J25" s="2"/>
      <c r="K25" s="2"/>
      <c r="L25" s="2"/>
      <c r="M25" s="2"/>
      <c r="N25" s="2"/>
      <c r="O25" s="2"/>
      <c r="P25" s="2"/>
      <c r="Q25" s="2"/>
    </row>
    <row r="26" spans="1:17">
      <c r="A26" s="3">
        <v>120</v>
      </c>
      <c r="B26" s="3">
        <v>7.4359999999999999</v>
      </c>
      <c r="C26" s="3">
        <v>7.1079999999999997</v>
      </c>
      <c r="D26" s="3">
        <f>B26-C2</f>
        <v>0.32800000000000029</v>
      </c>
      <c r="E26" s="3">
        <v>27.4</v>
      </c>
      <c r="F26" s="3">
        <f t="shared" si="0"/>
        <v>6.5600000000000058</v>
      </c>
      <c r="G26" s="2">
        <f t="shared" si="1"/>
        <v>3.8000000000000256E-3</v>
      </c>
      <c r="H26" s="2">
        <f t="shared" si="2"/>
        <v>3.8000000000000256</v>
      </c>
      <c r="I26" s="2">
        <f t="shared" si="3"/>
        <v>3.5489720000000241E-4</v>
      </c>
      <c r="J26" s="2"/>
      <c r="K26" s="2"/>
      <c r="L26" s="2"/>
      <c r="M26" s="2"/>
      <c r="N26" s="2"/>
      <c r="O26" s="2"/>
      <c r="P26" s="2"/>
      <c r="Q26" s="2"/>
    </row>
    <row r="27" spans="1:17">
      <c r="A27" s="3">
        <v>125</v>
      </c>
      <c r="B27" s="3">
        <v>7.6520000000000001</v>
      </c>
      <c r="C27" s="3">
        <v>7.1079999999999997</v>
      </c>
      <c r="D27" s="3">
        <f>B27-C2</f>
        <v>0.54400000000000048</v>
      </c>
      <c r="E27" s="3">
        <v>39.9</v>
      </c>
      <c r="F27" s="4">
        <f t="shared" si="0"/>
        <v>10.88000000000001</v>
      </c>
      <c r="G27" s="2">
        <f t="shared" si="1"/>
        <v>4.3200000000000037E-2</v>
      </c>
      <c r="H27" s="2">
        <f t="shared" si="2"/>
        <v>43.200000000000038</v>
      </c>
      <c r="I27" s="2">
        <f t="shared" si="3"/>
        <v>4.0346208000000038E-3</v>
      </c>
      <c r="J27" s="2"/>
      <c r="K27" s="2"/>
      <c r="L27" s="2"/>
      <c r="M27" s="2"/>
      <c r="N27" s="2"/>
      <c r="O27" s="2"/>
      <c r="P27" s="2"/>
      <c r="Q27" s="2"/>
    </row>
    <row r="28" spans="1:17">
      <c r="A28" s="3">
        <v>130</v>
      </c>
      <c r="B28" s="3">
        <v>7.8079999999999998</v>
      </c>
      <c r="C28" s="3">
        <v>7.1079999999999997</v>
      </c>
      <c r="D28" s="3">
        <f>B28-C2</f>
        <v>0.70000000000000018</v>
      </c>
      <c r="E28" s="3">
        <v>48.8</v>
      </c>
      <c r="F28" s="4">
        <f t="shared" si="0"/>
        <v>14.000000000000004</v>
      </c>
      <c r="G28" s="2">
        <f t="shared" si="1"/>
        <v>3.119999999999994E-2</v>
      </c>
      <c r="H28" s="2">
        <f t="shared" si="2"/>
        <v>31.199999999999939</v>
      </c>
      <c r="I28" s="2">
        <f t="shared" si="3"/>
        <v>2.9138927999999946E-3</v>
      </c>
      <c r="J28" s="2"/>
      <c r="K28" s="2"/>
      <c r="L28" s="2"/>
      <c r="M28" s="2"/>
      <c r="N28" s="2"/>
      <c r="O28" s="2"/>
      <c r="P28" s="2"/>
      <c r="Q28" s="2"/>
    </row>
    <row r="29" spans="1:17">
      <c r="A29" s="3">
        <v>135</v>
      </c>
      <c r="B29" s="3">
        <v>7.8179999999999996</v>
      </c>
      <c r="C29" s="3">
        <v>7.1079999999999997</v>
      </c>
      <c r="D29" s="3">
        <f>B29-C2</f>
        <v>0.71</v>
      </c>
      <c r="E29" s="3">
        <v>55.7</v>
      </c>
      <c r="F29" s="4">
        <f t="shared" si="0"/>
        <v>14.2</v>
      </c>
      <c r="G29" s="2">
        <f t="shared" si="1"/>
        <v>1.9999999999999575E-3</v>
      </c>
      <c r="H29" s="2">
        <f t="shared" si="2"/>
        <v>1.9999999999999576</v>
      </c>
      <c r="I29" s="2">
        <f t="shared" si="3"/>
        <v>1.8678799999999606E-4</v>
      </c>
      <c r="J29" s="2"/>
      <c r="K29" s="2"/>
      <c r="L29" s="2"/>
      <c r="M29" s="2"/>
      <c r="N29" s="2"/>
      <c r="O29" s="2"/>
      <c r="P29" s="2"/>
      <c r="Q29" s="2"/>
    </row>
    <row r="30" spans="1:17">
      <c r="A30" s="3">
        <v>140</v>
      </c>
      <c r="B30" s="3">
        <v>8.1120000000000001</v>
      </c>
      <c r="C30" s="3">
        <v>7.1079999999999997</v>
      </c>
      <c r="D30" s="3">
        <f>B30-C2</f>
        <v>1.0040000000000004</v>
      </c>
      <c r="E30" s="3">
        <v>60.3</v>
      </c>
      <c r="F30" s="3">
        <f t="shared" si="0"/>
        <v>20.080000000000009</v>
      </c>
      <c r="G30" s="2">
        <f t="shared" si="1"/>
        <v>5.8800000000000095E-2</v>
      </c>
      <c r="H30" s="2">
        <f t="shared" si="2"/>
        <v>58.800000000000097</v>
      </c>
      <c r="I30" s="2">
        <f t="shared" si="3"/>
        <v>5.4915672000000089E-3</v>
      </c>
      <c r="J30" s="2"/>
      <c r="K30" s="2"/>
      <c r="L30" s="2"/>
      <c r="M30" s="2"/>
      <c r="N30" s="2"/>
      <c r="O30" s="2"/>
      <c r="P30" s="2"/>
      <c r="Q30" s="2"/>
    </row>
    <row r="31" spans="1:17">
      <c r="A31" s="3">
        <v>145</v>
      </c>
      <c r="B31" s="3">
        <v>8.25</v>
      </c>
      <c r="C31" s="3">
        <v>7.1079999999999997</v>
      </c>
      <c r="D31" s="3">
        <f>B31-C2</f>
        <v>1.1420000000000003</v>
      </c>
      <c r="E31" s="3">
        <v>63.3</v>
      </c>
      <c r="F31" s="4">
        <f t="shared" si="0"/>
        <v>22.840000000000007</v>
      </c>
      <c r="G31" s="2">
        <f t="shared" si="1"/>
        <v>2.7599999999999979E-2</v>
      </c>
      <c r="H31" s="2">
        <f t="shared" si="2"/>
        <v>27.59999999999998</v>
      </c>
      <c r="I31" s="2">
        <f t="shared" si="3"/>
        <v>2.5776743999999983E-3</v>
      </c>
      <c r="J31" s="2"/>
      <c r="K31" s="2"/>
      <c r="L31" s="2"/>
      <c r="M31" s="2"/>
      <c r="N31" s="2"/>
      <c r="O31" s="2"/>
      <c r="P31" s="2"/>
      <c r="Q31" s="2"/>
    </row>
    <row r="32" spans="1:17">
      <c r="A32" s="3">
        <v>150</v>
      </c>
      <c r="B32" s="3">
        <v>8.4149999999999991</v>
      </c>
      <c r="C32" s="3">
        <v>7.1079999999999997</v>
      </c>
      <c r="D32" s="3">
        <f>B32-C2</f>
        <v>1.3069999999999995</v>
      </c>
      <c r="E32" s="3">
        <v>65.3</v>
      </c>
      <c r="F32" s="4">
        <f t="shared" si="0"/>
        <v>26.13999999999999</v>
      </c>
      <c r="G32" s="2">
        <f t="shared" si="1"/>
        <v>3.2999999999999828E-2</v>
      </c>
      <c r="H32" s="2">
        <f t="shared" si="2"/>
        <v>32.999999999999829</v>
      </c>
      <c r="I32" s="2">
        <f t="shared" si="3"/>
        <v>3.0820019999999843E-3</v>
      </c>
      <c r="J32" s="2"/>
      <c r="K32" s="2"/>
      <c r="L32" s="2"/>
      <c r="M32" s="2"/>
      <c r="N32" s="2"/>
      <c r="O32" s="2"/>
      <c r="P32" s="2"/>
      <c r="Q32" s="2"/>
    </row>
    <row r="33" spans="1:17">
      <c r="A33" s="3">
        <v>155</v>
      </c>
      <c r="B33" s="3">
        <v>8.7129999999999992</v>
      </c>
      <c r="C33" s="3">
        <v>7.1079999999999997</v>
      </c>
      <c r="D33" s="3">
        <f>B33-C2</f>
        <v>1.6049999999999995</v>
      </c>
      <c r="E33" s="3">
        <v>67.2</v>
      </c>
      <c r="F33" s="4">
        <f t="shared" si="0"/>
        <v>32.099999999999987</v>
      </c>
      <c r="G33" s="2">
        <f t="shared" si="1"/>
        <v>5.9600000000000007E-2</v>
      </c>
      <c r="H33" s="2">
        <f t="shared" si="2"/>
        <v>59.600000000000009</v>
      </c>
      <c r="I33" s="2">
        <f t="shared" si="3"/>
        <v>5.5662824000000007E-3</v>
      </c>
      <c r="J33" s="2"/>
      <c r="K33" s="2"/>
      <c r="L33" s="2"/>
      <c r="M33" s="2"/>
      <c r="N33" s="2"/>
      <c r="O33" s="2"/>
      <c r="P33" s="2"/>
      <c r="Q33" s="2"/>
    </row>
    <row r="34" spans="1:17">
      <c r="A34" s="3">
        <v>160</v>
      </c>
      <c r="B34" s="3">
        <v>9.0129999999999999</v>
      </c>
      <c r="C34" s="3">
        <v>7.1079999999999997</v>
      </c>
      <c r="D34" s="3">
        <f>B34-C2</f>
        <v>1.9050000000000002</v>
      </c>
      <c r="E34" s="3">
        <v>68.599999999999994</v>
      </c>
      <c r="F34" s="3">
        <f t="shared" si="0"/>
        <v>38.100000000000009</v>
      </c>
      <c r="G34" s="2">
        <f t="shared" si="1"/>
        <v>6.0000000000000143E-2</v>
      </c>
      <c r="H34" s="2">
        <f t="shared" si="2"/>
        <v>60.000000000000142</v>
      </c>
      <c r="I34" s="2">
        <f t="shared" si="3"/>
        <v>5.6036400000000139E-3</v>
      </c>
      <c r="J34" s="2"/>
      <c r="K34" s="2"/>
      <c r="L34" s="2"/>
      <c r="M34" s="2"/>
      <c r="N34" s="2"/>
      <c r="O34" s="2"/>
      <c r="P34" s="2"/>
      <c r="Q34" s="2"/>
    </row>
    <row r="35" spans="1:17">
      <c r="A35" s="3">
        <v>165</v>
      </c>
      <c r="B35" s="3">
        <v>9.141</v>
      </c>
      <c r="C35" s="3">
        <v>7.1079999999999997</v>
      </c>
      <c r="D35" s="3">
        <f>B35-C2</f>
        <v>2.0330000000000004</v>
      </c>
      <c r="E35" s="3">
        <v>69.900000000000006</v>
      </c>
      <c r="F35" s="4">
        <f t="shared" si="0"/>
        <v>40.660000000000011</v>
      </c>
      <c r="G35" s="2">
        <f t="shared" si="1"/>
        <v>2.5600000000000022E-2</v>
      </c>
      <c r="H35" s="2">
        <f t="shared" si="2"/>
        <v>25.600000000000023</v>
      </c>
      <c r="I35" s="2">
        <f t="shared" si="3"/>
        <v>2.3908864000000024E-3</v>
      </c>
      <c r="J35" s="2"/>
      <c r="K35" s="2"/>
      <c r="L35" s="2"/>
      <c r="M35" s="2"/>
      <c r="N35" s="2"/>
      <c r="O35" s="2"/>
      <c r="P35" s="2"/>
      <c r="Q35" s="2"/>
    </row>
    <row r="36" spans="1:17">
      <c r="A36" s="3">
        <v>170</v>
      </c>
      <c r="B36" s="3">
        <v>9.1539999999999999</v>
      </c>
      <c r="C36" s="3">
        <v>7.1079999999999997</v>
      </c>
      <c r="D36" s="3">
        <f>B36-C2</f>
        <v>2.0460000000000003</v>
      </c>
      <c r="E36" s="3">
        <v>66.599999999999994</v>
      </c>
      <c r="F36" s="4">
        <f t="shared" si="0"/>
        <v>40.920000000000009</v>
      </c>
      <c r="G36" s="2">
        <f t="shared" si="1"/>
        <v>2.5999999999999799E-3</v>
      </c>
      <c r="H36" s="2">
        <f t="shared" si="2"/>
        <v>2.5999999999999801</v>
      </c>
      <c r="I36" s="2">
        <f t="shared" si="3"/>
        <v>2.4282439999999815E-4</v>
      </c>
      <c r="J36" s="2"/>
      <c r="K36" s="2"/>
      <c r="L36" s="2"/>
      <c r="M36" s="2"/>
      <c r="N36" s="2"/>
      <c r="O36" s="2"/>
      <c r="P36" s="2"/>
      <c r="Q36" s="2"/>
    </row>
    <row r="37" spans="1:17">
      <c r="A37" s="3">
        <v>175</v>
      </c>
      <c r="B37" s="3">
        <v>9.1129999999999995</v>
      </c>
      <c r="C37" s="3">
        <v>7.1079999999999997</v>
      </c>
      <c r="D37" s="3">
        <f>B37-C2</f>
        <v>2.0049999999999999</v>
      </c>
      <c r="E37" s="3">
        <v>55.8</v>
      </c>
      <c r="F37" s="4">
        <f t="shared" si="0"/>
        <v>40.099999999999994</v>
      </c>
      <c r="G37" s="2">
        <f t="shared" si="1"/>
        <v>-8.2000000000000735E-3</v>
      </c>
      <c r="H37" s="2">
        <f t="shared" si="2"/>
        <v>-8.2000000000000739</v>
      </c>
      <c r="I37" s="2">
        <f t="shared" si="3"/>
        <v>-7.6583080000000689E-4</v>
      </c>
      <c r="J37" s="2"/>
      <c r="K37" s="2"/>
      <c r="L37" s="2"/>
      <c r="M37" s="2"/>
      <c r="N37" s="2"/>
      <c r="O37" s="2"/>
      <c r="P37" s="2"/>
      <c r="Q37" s="2"/>
    </row>
    <row r="38" spans="1:17">
      <c r="A38" s="3">
        <v>180</v>
      </c>
      <c r="B38" s="3">
        <v>9.1129999999999995</v>
      </c>
      <c r="C38" s="3">
        <v>7.1079999999999997</v>
      </c>
      <c r="D38" s="3">
        <f>B38-C2</f>
        <v>2.0049999999999999</v>
      </c>
      <c r="E38" s="3">
        <v>43.7</v>
      </c>
      <c r="F38" s="3">
        <f t="shared" si="0"/>
        <v>40.099999999999994</v>
      </c>
      <c r="G38" s="2">
        <f t="shared" si="1"/>
        <v>0</v>
      </c>
      <c r="H38" s="2">
        <f t="shared" si="2"/>
        <v>0</v>
      </c>
      <c r="I38" s="2">
        <f t="shared" si="3"/>
        <v>0</v>
      </c>
      <c r="J38" s="2"/>
      <c r="K38" s="2"/>
      <c r="L38" s="2"/>
      <c r="M38" s="2"/>
      <c r="N38" s="2"/>
      <c r="O38" s="2"/>
      <c r="P38" s="2"/>
      <c r="Q38" s="2"/>
    </row>
    <row r="39" spans="1:17">
      <c r="A39" s="3">
        <v>185</v>
      </c>
      <c r="B39" s="3">
        <v>9.0500000000000007</v>
      </c>
      <c r="C39" s="3">
        <v>7.1079999999999997</v>
      </c>
      <c r="D39" s="3">
        <f>B39-C2</f>
        <v>1.9420000000000011</v>
      </c>
      <c r="E39" s="3">
        <v>33.1</v>
      </c>
      <c r="F39" s="4">
        <f t="shared" si="0"/>
        <v>38.840000000000018</v>
      </c>
      <c r="G39" s="2">
        <f t="shared" si="1"/>
        <v>-1.2599999999999768E-2</v>
      </c>
      <c r="H39" s="2">
        <f t="shared" si="2"/>
        <v>-12.599999999999767</v>
      </c>
      <c r="I39" s="2">
        <f t="shared" si="3"/>
        <v>-1.1767643999999783E-3</v>
      </c>
      <c r="J39" s="2"/>
      <c r="K39" s="2"/>
      <c r="L39" s="2"/>
      <c r="M39" s="2"/>
      <c r="N39" s="2"/>
      <c r="O39" s="2"/>
      <c r="P39" s="2"/>
      <c r="Q39" s="2"/>
    </row>
    <row r="40" spans="1:17">
      <c r="A40" s="3">
        <v>190</v>
      </c>
      <c r="B40" s="3">
        <v>8.76</v>
      </c>
      <c r="C40" s="3">
        <v>7.1079999999999997</v>
      </c>
      <c r="D40" s="3">
        <f>B40-C2</f>
        <v>1.6520000000000001</v>
      </c>
      <c r="E40" s="3">
        <v>27.5</v>
      </c>
      <c r="F40" s="4">
        <f t="shared" si="0"/>
        <v>33.040000000000006</v>
      </c>
      <c r="G40" s="2">
        <f t="shared" si="1"/>
        <v>-5.8000000000000183E-2</v>
      </c>
      <c r="H40" s="2">
        <f t="shared" si="2"/>
        <v>-58.000000000000185</v>
      </c>
      <c r="I40" s="2">
        <f t="shared" si="3"/>
        <v>-5.4168520000000171E-3</v>
      </c>
      <c r="J40" s="2"/>
      <c r="K40" s="2"/>
      <c r="L40" s="2"/>
      <c r="M40" s="2"/>
      <c r="N40" s="2"/>
      <c r="O40" s="2"/>
      <c r="P40" s="2"/>
      <c r="Q40" s="2"/>
    </row>
    <row r="41" spans="1:17">
      <c r="A41" s="3">
        <v>195</v>
      </c>
      <c r="B41" s="3">
        <v>8.609</v>
      </c>
      <c r="C41" s="3">
        <v>7.1079999999999997</v>
      </c>
      <c r="D41" s="3">
        <f>B41-C2</f>
        <v>1.5010000000000003</v>
      </c>
      <c r="E41" s="3">
        <v>24.5</v>
      </c>
      <c r="F41" s="4">
        <f t="shared" si="0"/>
        <v>30.020000000000007</v>
      </c>
      <c r="G41" s="2">
        <f t="shared" si="1"/>
        <v>-3.019999999999996E-2</v>
      </c>
      <c r="H41" s="2">
        <f t="shared" si="2"/>
        <v>-30.19999999999996</v>
      </c>
      <c r="I41" s="2">
        <f t="shared" si="3"/>
        <v>-2.8204987999999962E-3</v>
      </c>
      <c r="J41" s="2"/>
      <c r="K41" s="2"/>
      <c r="L41" s="2"/>
      <c r="M41" s="2"/>
      <c r="N41" s="2"/>
      <c r="O41" s="2"/>
      <c r="P41" s="2"/>
      <c r="Q41" s="2"/>
    </row>
    <row r="42" spans="1:17">
      <c r="A42" s="3">
        <v>200</v>
      </c>
      <c r="B42" s="3">
        <v>8.4120000000000008</v>
      </c>
      <c r="C42" s="3">
        <v>7.1079999999999997</v>
      </c>
      <c r="D42" s="3">
        <f>B42-C2</f>
        <v>1.3040000000000012</v>
      </c>
      <c r="E42" s="3">
        <v>22</v>
      </c>
      <c r="F42" s="3">
        <f t="shared" si="0"/>
        <v>26.080000000000027</v>
      </c>
      <c r="G42" s="2">
        <f t="shared" si="1"/>
        <v>-3.9399999999999838E-2</v>
      </c>
      <c r="H42" s="2">
        <f t="shared" si="2"/>
        <v>-39.399999999999835</v>
      </c>
      <c r="I42" s="2">
        <f t="shared" si="3"/>
        <v>-3.6797235999999852E-3</v>
      </c>
      <c r="J42" s="2"/>
      <c r="K42" s="2"/>
      <c r="L42" s="2"/>
      <c r="M42" s="2"/>
      <c r="N42" s="2"/>
      <c r="O42" s="2"/>
      <c r="P42" s="2"/>
      <c r="Q42" s="2"/>
    </row>
    <row r="43" spans="1:17">
      <c r="A43" s="3">
        <v>205</v>
      </c>
      <c r="B43" s="3">
        <v>8.2560000000000002</v>
      </c>
      <c r="C43" s="3">
        <v>7.1079999999999997</v>
      </c>
      <c r="D43" s="3">
        <f>B43-C2</f>
        <v>1.1480000000000006</v>
      </c>
      <c r="E43" s="3">
        <v>20</v>
      </c>
      <c r="F43" s="4">
        <f t="shared" si="0"/>
        <v>22.960000000000012</v>
      </c>
      <c r="G43" s="2">
        <f t="shared" si="1"/>
        <v>-3.1200000000000117E-2</v>
      </c>
      <c r="H43" s="2">
        <f t="shared" si="2"/>
        <v>-31.200000000000117</v>
      </c>
      <c r="I43" s="2">
        <f t="shared" si="3"/>
        <v>-2.9138928000000111E-3</v>
      </c>
      <c r="J43" s="2"/>
      <c r="K43" s="2"/>
      <c r="L43" s="2"/>
      <c r="M43" s="2"/>
      <c r="N43" s="2"/>
      <c r="O43" s="2"/>
      <c r="P43" s="2"/>
      <c r="Q43" s="2"/>
    </row>
    <row r="44" spans="1:17">
      <c r="A44" s="3">
        <v>210</v>
      </c>
      <c r="B44" s="3">
        <v>8.2119999999999997</v>
      </c>
      <c r="C44" s="3">
        <v>7.1079999999999997</v>
      </c>
      <c r="D44" s="3">
        <f>B44-C2</f>
        <v>1.1040000000000001</v>
      </c>
      <c r="E44" s="3">
        <v>19</v>
      </c>
      <c r="F44" s="4">
        <f t="shared" si="0"/>
        <v>22.080000000000002</v>
      </c>
      <c r="G44" s="2">
        <f t="shared" si="1"/>
        <v>-8.8000000000000959E-3</v>
      </c>
      <c r="H44" s="2">
        <f t="shared" si="2"/>
        <v>-8.8000000000000966</v>
      </c>
      <c r="I44" s="2">
        <f t="shared" si="3"/>
        <v>-8.2186720000000896E-4</v>
      </c>
      <c r="J44" s="2"/>
      <c r="K44" s="2"/>
      <c r="L44" s="2"/>
      <c r="M44" s="2"/>
      <c r="N44" s="2"/>
      <c r="O44" s="2"/>
      <c r="P44" s="2"/>
      <c r="Q44" s="2"/>
    </row>
    <row r="45" spans="1:17">
      <c r="A45" s="3">
        <v>215</v>
      </c>
      <c r="B45" s="3">
        <v>8.2129999999999992</v>
      </c>
      <c r="C45" s="3">
        <v>7.1079999999999997</v>
      </c>
      <c r="D45" s="3">
        <f>B45-C2</f>
        <v>1.1049999999999995</v>
      </c>
      <c r="E45" s="3">
        <v>18.399999999999999</v>
      </c>
      <c r="F45" s="4">
        <f t="shared" si="0"/>
        <v>22.099999999999991</v>
      </c>
      <c r="G45" s="2">
        <f t="shared" si="1"/>
        <v>1.9999999999988915E-4</v>
      </c>
      <c r="H45" s="2">
        <f t="shared" si="2"/>
        <v>0.19999999999988916</v>
      </c>
      <c r="I45" s="2">
        <f t="shared" si="3"/>
        <v>1.8678799999989647E-5</v>
      </c>
      <c r="J45" s="2"/>
      <c r="K45" s="2"/>
      <c r="L45" s="2"/>
      <c r="M45" s="2"/>
      <c r="N45" s="2"/>
      <c r="O45" s="2"/>
      <c r="P45" s="2"/>
      <c r="Q45" s="2"/>
    </row>
    <row r="46" spans="1:17">
      <c r="A46" s="3">
        <v>220</v>
      </c>
      <c r="B46" s="3">
        <v>7.9989999999999997</v>
      </c>
      <c r="C46" s="3">
        <v>7.1079999999999997</v>
      </c>
      <c r="D46" s="3">
        <f>B46-C2</f>
        <v>0.89100000000000001</v>
      </c>
      <c r="E46" s="3">
        <v>17</v>
      </c>
      <c r="F46" s="3">
        <f t="shared" si="0"/>
        <v>17.82</v>
      </c>
      <c r="G46" s="2">
        <f t="shared" si="1"/>
        <v>-4.2799999999999908E-2</v>
      </c>
      <c r="H46" s="2">
        <f t="shared" si="2"/>
        <v>-42.799999999999905</v>
      </c>
      <c r="I46" s="2">
        <f t="shared" si="3"/>
        <v>-3.9972631999999914E-3</v>
      </c>
      <c r="J46" s="2"/>
      <c r="K46" s="2"/>
      <c r="L46" s="2"/>
      <c r="M46" s="2"/>
      <c r="N46" s="2"/>
      <c r="O46" s="2"/>
      <c r="P46" s="2"/>
      <c r="Q46" s="2"/>
    </row>
    <row r="47" spans="1:17">
      <c r="A47" s="3">
        <v>225</v>
      </c>
      <c r="B47" s="3">
        <v>7.8079999999999998</v>
      </c>
      <c r="C47" s="3">
        <v>7.1079999999999997</v>
      </c>
      <c r="D47" s="3">
        <f>B47-C2</f>
        <v>0.70000000000000018</v>
      </c>
      <c r="E47" s="3">
        <v>16.2</v>
      </c>
      <c r="F47" s="4">
        <f t="shared" si="0"/>
        <v>14.000000000000004</v>
      </c>
      <c r="G47" s="2">
        <f t="shared" si="1"/>
        <v>-3.819999999999997E-2</v>
      </c>
      <c r="H47" s="2">
        <f t="shared" si="2"/>
        <v>-38.199999999999967</v>
      </c>
      <c r="I47" s="2">
        <f t="shared" si="3"/>
        <v>-3.5676507999999976E-3</v>
      </c>
      <c r="J47" s="2"/>
      <c r="K47" s="2"/>
      <c r="L47" s="2"/>
      <c r="M47" s="2"/>
      <c r="N47" s="2"/>
      <c r="O47" s="2"/>
      <c r="P47" s="2"/>
      <c r="Q47" s="2"/>
    </row>
    <row r="48" spans="1:17">
      <c r="A48" s="3">
        <v>230</v>
      </c>
      <c r="B48" s="3">
        <v>7.6050000000000004</v>
      </c>
      <c r="C48" s="3">
        <v>7.1079999999999997</v>
      </c>
      <c r="D48" s="3">
        <f>B48-C2</f>
        <v>0.49700000000000077</v>
      </c>
      <c r="E48" s="3">
        <v>18.2</v>
      </c>
      <c r="F48" s="4">
        <f t="shared" si="0"/>
        <v>9.9400000000000155</v>
      </c>
      <c r="G48" s="2">
        <f t="shared" si="1"/>
        <v>-4.0599999999999879E-2</v>
      </c>
      <c r="H48" s="2">
        <f t="shared" si="2"/>
        <v>-40.599999999999881</v>
      </c>
      <c r="I48" s="2">
        <f t="shared" si="3"/>
        <v>-3.7917963999999889E-3</v>
      </c>
      <c r="J48" s="2"/>
      <c r="K48" s="2"/>
      <c r="L48" s="2"/>
      <c r="M48" s="2"/>
      <c r="N48" s="2"/>
      <c r="O48" s="2"/>
      <c r="P48" s="2"/>
      <c r="Q48" s="2"/>
    </row>
    <row r="49" spans="1:17">
      <c r="A49" s="3">
        <v>235</v>
      </c>
      <c r="B49" s="3">
        <v>7.8019999999999996</v>
      </c>
      <c r="C49" s="3">
        <v>7.1079999999999997</v>
      </c>
      <c r="D49" s="3">
        <f>B49-C2</f>
        <v>0.69399999999999995</v>
      </c>
      <c r="E49" s="3">
        <v>18.2</v>
      </c>
      <c r="F49" s="4">
        <f t="shared" si="0"/>
        <v>13.879999999999997</v>
      </c>
      <c r="G49" s="2">
        <f t="shared" si="1"/>
        <v>3.9399999999999838E-2</v>
      </c>
      <c r="H49" s="2">
        <f t="shared" si="2"/>
        <v>39.399999999999835</v>
      </c>
      <c r="I49" s="2">
        <f t="shared" si="3"/>
        <v>3.6797235999999852E-3</v>
      </c>
      <c r="J49" s="2"/>
      <c r="K49" s="2"/>
      <c r="L49" s="2"/>
      <c r="M49" s="2"/>
      <c r="N49" s="2"/>
      <c r="O49" s="2"/>
      <c r="P49" s="2"/>
      <c r="Q49" s="2"/>
    </row>
    <row r="50" spans="1:17">
      <c r="A50" s="3">
        <v>240</v>
      </c>
      <c r="B50" s="3">
        <v>7.9119999999999999</v>
      </c>
      <c r="C50" s="3">
        <v>7.1079999999999997</v>
      </c>
      <c r="D50" s="3">
        <f>B50-C2</f>
        <v>0.80400000000000027</v>
      </c>
      <c r="E50" s="3">
        <v>29.1</v>
      </c>
      <c r="F50" s="3">
        <f t="shared" si="0"/>
        <v>16.080000000000005</v>
      </c>
      <c r="G50" s="2">
        <f t="shared" si="1"/>
        <v>2.2000000000000065E-2</v>
      </c>
      <c r="H50" s="2">
        <f t="shared" si="2"/>
        <v>22.000000000000064</v>
      </c>
      <c r="I50" s="2">
        <f t="shared" si="3"/>
        <v>2.054668000000006E-3</v>
      </c>
      <c r="J50" s="2"/>
      <c r="K50" s="2"/>
      <c r="L50" s="2"/>
      <c r="M50" s="2"/>
      <c r="N50" s="2"/>
      <c r="O50" s="2"/>
      <c r="P50" s="2"/>
      <c r="Q50" s="2"/>
    </row>
    <row r="51" spans="1:17">
      <c r="A51" s="3">
        <v>245</v>
      </c>
      <c r="B51" s="3">
        <v>8.0120000000000005</v>
      </c>
      <c r="C51" s="3">
        <v>7.1079999999999997</v>
      </c>
      <c r="D51" s="3">
        <f>B51-C2</f>
        <v>0.9040000000000008</v>
      </c>
      <c r="E51" s="3">
        <v>40.6</v>
      </c>
      <c r="F51" s="4">
        <f t="shared" si="0"/>
        <v>18.080000000000016</v>
      </c>
      <c r="G51" s="2">
        <f t="shared" si="1"/>
        <v>2.0000000000000108E-2</v>
      </c>
      <c r="H51" s="2">
        <f t="shared" si="2"/>
        <v>20.000000000000107</v>
      </c>
      <c r="I51" s="2">
        <f t="shared" si="3"/>
        <v>1.8678800000000101E-3</v>
      </c>
      <c r="J51" s="2"/>
      <c r="K51" s="2"/>
      <c r="L51" s="2"/>
      <c r="M51" s="2"/>
      <c r="N51" s="2"/>
      <c r="O51" s="2"/>
      <c r="P51" s="2"/>
      <c r="Q51" s="2"/>
    </row>
    <row r="52" spans="1:17">
      <c r="A52" s="3">
        <v>250</v>
      </c>
      <c r="B52" s="3">
        <v>8.2149999999999999</v>
      </c>
      <c r="C52" s="3">
        <v>7.1079999999999997</v>
      </c>
      <c r="D52" s="3">
        <f>B52-C2</f>
        <v>1.1070000000000002</v>
      </c>
      <c r="E52" s="3">
        <v>49.6</v>
      </c>
      <c r="F52" s="4">
        <f t="shared" si="0"/>
        <v>22.140000000000004</v>
      </c>
      <c r="G52" s="2">
        <f t="shared" si="1"/>
        <v>4.0599999999999879E-2</v>
      </c>
      <c r="H52" s="2">
        <f t="shared" si="2"/>
        <v>40.599999999999881</v>
      </c>
      <c r="I52" s="2">
        <f t="shared" si="3"/>
        <v>3.7917963999999889E-3</v>
      </c>
      <c r="J52" s="2"/>
      <c r="K52" s="2"/>
      <c r="L52" s="2"/>
      <c r="M52" s="2"/>
      <c r="N52" s="2"/>
      <c r="O52" s="2"/>
      <c r="P52" s="2"/>
      <c r="Q52" s="2"/>
    </row>
    <row r="53" spans="1:17">
      <c r="A53" s="3">
        <v>255</v>
      </c>
      <c r="B53" s="3">
        <v>8.3089999999999993</v>
      </c>
      <c r="C53" s="3">
        <v>7.1079999999999997</v>
      </c>
      <c r="D53" s="3">
        <f>B53-C2</f>
        <v>1.2009999999999996</v>
      </c>
      <c r="E53" s="3">
        <v>56.5</v>
      </c>
      <c r="F53" s="4">
        <f t="shared" si="0"/>
        <v>24.019999999999992</v>
      </c>
      <c r="G53" s="2">
        <f t="shared" si="1"/>
        <v>1.8799999999999883E-2</v>
      </c>
      <c r="H53" s="2">
        <f t="shared" si="2"/>
        <v>18.799999999999883</v>
      </c>
      <c r="I53" s="2">
        <f t="shared" si="3"/>
        <v>1.7558071999999891E-3</v>
      </c>
      <c r="J53" s="2"/>
      <c r="K53" s="2"/>
      <c r="L53" s="2"/>
      <c r="M53" s="2"/>
      <c r="N53" s="2"/>
      <c r="O53" s="2"/>
      <c r="P53" s="2"/>
      <c r="Q53" s="2"/>
    </row>
    <row r="54" spans="1:17">
      <c r="A54" s="3">
        <v>260</v>
      </c>
      <c r="B54" s="3">
        <v>8.6259999999999994</v>
      </c>
      <c r="C54" s="3">
        <v>7.1079999999999997</v>
      </c>
      <c r="D54" s="3">
        <f>B54-C2</f>
        <v>1.5179999999999998</v>
      </c>
      <c r="E54" s="3">
        <v>61.3</v>
      </c>
      <c r="F54" s="3">
        <f t="shared" si="0"/>
        <v>30.36</v>
      </c>
      <c r="G54" s="2">
        <f t="shared" si="1"/>
        <v>6.340000000000004E-2</v>
      </c>
      <c r="H54" s="2">
        <f t="shared" si="2"/>
        <v>63.400000000000041</v>
      </c>
      <c r="I54" s="2">
        <f t="shared" si="3"/>
        <v>5.921179600000004E-3</v>
      </c>
      <c r="J54" s="2"/>
      <c r="K54" s="2"/>
      <c r="L54" s="2"/>
      <c r="M54" s="2"/>
      <c r="N54" s="2"/>
      <c r="O54" s="2"/>
      <c r="P54" s="2"/>
      <c r="Q54" s="2"/>
    </row>
    <row r="55" spans="1:17">
      <c r="A55" s="3">
        <v>265</v>
      </c>
      <c r="B55" s="3">
        <v>8.7159999999999993</v>
      </c>
      <c r="C55" s="3">
        <v>7.1079999999999997</v>
      </c>
      <c r="D55" s="3">
        <f>B55-C2</f>
        <v>1.6079999999999997</v>
      </c>
      <c r="E55" s="3">
        <v>64.599999999999994</v>
      </c>
      <c r="F55" s="4">
        <f t="shared" si="0"/>
        <v>32.159999999999997</v>
      </c>
      <c r="G55" s="2">
        <f t="shared" si="1"/>
        <v>1.7999999999999971E-2</v>
      </c>
      <c r="H55" s="2">
        <f t="shared" si="2"/>
        <v>17.999999999999972</v>
      </c>
      <c r="I55" s="2">
        <f t="shared" si="3"/>
        <v>1.6810919999999973E-3</v>
      </c>
      <c r="J55" s="2"/>
      <c r="K55" s="2"/>
      <c r="L55" s="2"/>
      <c r="M55" s="2"/>
      <c r="N55" s="2"/>
      <c r="O55" s="2"/>
      <c r="P55" s="2"/>
      <c r="Q55" s="2"/>
    </row>
    <row r="56" spans="1:17">
      <c r="A56" s="3">
        <v>270</v>
      </c>
      <c r="B56" s="3">
        <v>8.9160000000000004</v>
      </c>
      <c r="C56" s="3">
        <v>7.1079999999999997</v>
      </c>
      <c r="D56" s="3">
        <f>B56-C2</f>
        <v>1.8080000000000007</v>
      </c>
      <c r="E56" s="3">
        <v>66.599999999999994</v>
      </c>
      <c r="F56" s="4">
        <f t="shared" si="0"/>
        <v>36.160000000000011</v>
      </c>
      <c r="G56" s="2">
        <f t="shared" si="1"/>
        <v>4.0000000000000216E-2</v>
      </c>
      <c r="H56" s="2">
        <f t="shared" si="2"/>
        <v>40.000000000000213</v>
      </c>
      <c r="I56" s="2">
        <f t="shared" si="3"/>
        <v>3.7357600000000202E-3</v>
      </c>
      <c r="J56" s="2"/>
      <c r="K56" s="2"/>
      <c r="L56" s="2"/>
      <c r="M56" s="2"/>
      <c r="N56" s="2"/>
      <c r="O56" s="2"/>
      <c r="P56" s="2"/>
      <c r="Q56" s="2"/>
    </row>
    <row r="57" spans="1:17">
      <c r="A57" s="3">
        <v>275</v>
      </c>
      <c r="B57" s="3">
        <v>9.01</v>
      </c>
      <c r="C57" s="3">
        <v>7.1079999999999997</v>
      </c>
      <c r="D57" s="3">
        <f>B57-C2</f>
        <v>1.9020000000000001</v>
      </c>
      <c r="E57" s="3">
        <v>68.3</v>
      </c>
      <c r="F57" s="4">
        <f t="shared" si="0"/>
        <v>38.04</v>
      </c>
      <c r="G57" s="2">
        <f t="shared" si="1"/>
        <v>1.8799999999999883E-2</v>
      </c>
      <c r="H57" s="2">
        <f t="shared" si="2"/>
        <v>18.799999999999883</v>
      </c>
      <c r="I57" s="2">
        <f t="shared" si="3"/>
        <v>1.7558071999999891E-3</v>
      </c>
      <c r="J57" s="2"/>
      <c r="K57" s="2"/>
      <c r="L57" s="2"/>
      <c r="M57" s="2"/>
      <c r="N57" s="2"/>
      <c r="O57" s="2"/>
      <c r="P57" s="2"/>
      <c r="Q57" s="2"/>
    </row>
    <row r="58" spans="1:17">
      <c r="A58" s="3">
        <v>280</v>
      </c>
      <c r="B58" s="3">
        <v>8.9570000000000007</v>
      </c>
      <c r="C58" s="3">
        <v>7.1079999999999997</v>
      </c>
      <c r="D58" s="3">
        <f>B58-C2</f>
        <v>1.8490000000000011</v>
      </c>
      <c r="E58" s="3">
        <v>69.900000000000006</v>
      </c>
      <c r="F58" s="3">
        <f t="shared" si="0"/>
        <v>36.980000000000025</v>
      </c>
      <c r="G58" s="2">
        <f t="shared" si="1"/>
        <v>-1.0599999999999809E-2</v>
      </c>
      <c r="H58" s="2">
        <f t="shared" si="2"/>
        <v>-10.59999999999981</v>
      </c>
      <c r="I58" s="2">
        <f t="shared" si="3"/>
        <v>-9.8997639999998219E-4</v>
      </c>
      <c r="J58" s="2"/>
      <c r="K58" s="2"/>
      <c r="L58" s="2"/>
      <c r="M58" s="2"/>
      <c r="N58" s="2"/>
      <c r="O58" s="2"/>
      <c r="P58" s="2"/>
      <c r="Q58" s="2"/>
    </row>
    <row r="59" spans="1:17">
      <c r="A59" s="3">
        <v>285</v>
      </c>
      <c r="B59" s="3">
        <v>9.1189999999999998</v>
      </c>
      <c r="C59" s="3">
        <v>7.1079999999999997</v>
      </c>
      <c r="D59" s="3">
        <f>B59-C2</f>
        <v>2.0110000000000001</v>
      </c>
      <c r="E59" s="3">
        <v>71.7</v>
      </c>
      <c r="F59" s="4">
        <f t="shared" si="0"/>
        <v>40.22</v>
      </c>
      <c r="G59" s="2">
        <f t="shared" si="1"/>
        <v>3.2399999999999804E-2</v>
      </c>
      <c r="H59" s="2">
        <f t="shared" si="2"/>
        <v>32.399999999999807</v>
      </c>
      <c r="I59" s="2">
        <f t="shared" si="3"/>
        <v>3.0259655999999818E-3</v>
      </c>
      <c r="J59" s="2"/>
      <c r="K59" s="2"/>
      <c r="L59" s="2"/>
      <c r="M59" s="2"/>
      <c r="N59" s="2"/>
      <c r="O59" s="2"/>
      <c r="P59" s="2"/>
      <c r="Q59" s="2"/>
    </row>
    <row r="60" spans="1:17">
      <c r="A60" s="3">
        <v>290</v>
      </c>
      <c r="B60" s="3">
        <v>9.1069999999999993</v>
      </c>
      <c r="C60" s="3">
        <v>7.1079999999999997</v>
      </c>
      <c r="D60" s="3">
        <f>B60-C2</f>
        <v>1.9989999999999997</v>
      </c>
      <c r="E60" s="3">
        <v>65.5</v>
      </c>
      <c r="F60" s="4">
        <f t="shared" si="0"/>
        <v>39.97999999999999</v>
      </c>
      <c r="G60" s="2">
        <f t="shared" si="1"/>
        <v>-2.4000000000000909E-3</v>
      </c>
      <c r="H60" s="2">
        <f t="shared" si="2"/>
        <v>-2.4000000000000909</v>
      </c>
      <c r="I60" s="2">
        <f t="shared" si="3"/>
        <v>-2.241456000000085E-4</v>
      </c>
      <c r="J60" s="2"/>
      <c r="K60" s="2"/>
      <c r="L60" s="2"/>
      <c r="M60" s="2"/>
      <c r="N60" s="2"/>
      <c r="O60" s="2"/>
      <c r="P60" s="2"/>
      <c r="Q60" s="2"/>
    </row>
    <row r="61" spans="1:17">
      <c r="A61" s="3">
        <v>294</v>
      </c>
      <c r="B61" s="3">
        <v>9.2100000000000009</v>
      </c>
      <c r="C61" s="3">
        <v>7.1079999999999997</v>
      </c>
      <c r="D61" s="3">
        <f>B61-C2</f>
        <v>2.1020000000000012</v>
      </c>
      <c r="E61" s="3">
        <v>56.6</v>
      </c>
      <c r="F61" s="4">
        <f t="shared" si="0"/>
        <v>42.04000000000002</v>
      </c>
      <c r="G61" s="2">
        <f t="shared" si="1"/>
        <v>2.5750000000000384E-2</v>
      </c>
      <c r="H61" s="2">
        <f t="shared" si="2"/>
        <v>25.750000000000384</v>
      </c>
      <c r="I61" s="2">
        <f t="shared" si="3"/>
        <v>2.4048955000000359E-3</v>
      </c>
      <c r="J61" s="2"/>
      <c r="K61" s="2"/>
      <c r="L61" s="2"/>
      <c r="M61" s="2"/>
      <c r="N61" s="2"/>
      <c r="O61" s="2"/>
      <c r="P61" s="2"/>
      <c r="Q61" s="2"/>
    </row>
    <row r="62" spans="1:17">
      <c r="A62" s="3">
        <v>299</v>
      </c>
      <c r="B62" s="3">
        <v>9.0540000000000003</v>
      </c>
      <c r="C62" s="3">
        <v>7.1079999999999997</v>
      </c>
      <c r="D62" s="3">
        <f>B62-C2</f>
        <v>1.9460000000000006</v>
      </c>
      <c r="E62" s="3">
        <v>44.5</v>
      </c>
      <c r="F62" s="3">
        <f t="shared" si="0"/>
        <v>38.920000000000009</v>
      </c>
      <c r="G62" s="2">
        <f t="shared" si="1"/>
        <v>-3.1200000000000117E-2</v>
      </c>
      <c r="H62" s="2">
        <f t="shared" si="2"/>
        <v>-31.200000000000117</v>
      </c>
      <c r="I62" s="2">
        <f t="shared" si="3"/>
        <v>-2.9138928000000111E-3</v>
      </c>
      <c r="J62" s="2"/>
      <c r="K62" s="2"/>
      <c r="L62" s="2"/>
      <c r="M62" s="2"/>
      <c r="N62" s="2"/>
      <c r="O62" s="2"/>
      <c r="P62" s="2"/>
      <c r="Q62" s="2"/>
    </row>
    <row r="63" spans="1:17">
      <c r="A63" s="3">
        <v>304</v>
      </c>
      <c r="B63" s="3">
        <v>9.2159999999999993</v>
      </c>
      <c r="C63" s="3">
        <v>7.1079999999999997</v>
      </c>
      <c r="D63" s="3">
        <f>B63-C2</f>
        <v>2.1079999999999997</v>
      </c>
      <c r="E63" s="3">
        <v>35.5</v>
      </c>
      <c r="F63" s="4">
        <f t="shared" si="0"/>
        <v>42.159999999999989</v>
      </c>
      <c r="G63" s="2">
        <f t="shared" si="1"/>
        <v>3.2399999999999804E-2</v>
      </c>
      <c r="H63" s="2">
        <f t="shared" si="2"/>
        <v>32.399999999999807</v>
      </c>
      <c r="I63" s="2">
        <f t="shared" si="3"/>
        <v>3.0259655999999818E-3</v>
      </c>
      <c r="J63" s="2"/>
      <c r="K63" s="2"/>
      <c r="L63" s="2"/>
      <c r="M63" s="2"/>
      <c r="N63" s="2"/>
      <c r="O63" s="2"/>
      <c r="P63" s="2"/>
      <c r="Q63" s="2"/>
    </row>
    <row r="64" spans="1:17">
      <c r="A64" s="3">
        <v>309</v>
      </c>
      <c r="B64" s="3">
        <v>9.11</v>
      </c>
      <c r="C64" s="3">
        <v>7.1079999999999997</v>
      </c>
      <c r="D64" s="3">
        <f>B64-C2</f>
        <v>2.0019999999999998</v>
      </c>
      <c r="E64" s="3">
        <v>29.8</v>
      </c>
      <c r="F64" s="4">
        <f t="shared" si="0"/>
        <v>40.04</v>
      </c>
      <c r="G64" s="2">
        <f t="shared" si="1"/>
        <v>-2.1199999999999976E-2</v>
      </c>
      <c r="H64" s="2">
        <f t="shared" si="2"/>
        <v>-21.199999999999974</v>
      </c>
      <c r="I64" s="2">
        <f t="shared" si="3"/>
        <v>-1.9799527999999978E-3</v>
      </c>
      <c r="J64" s="2"/>
      <c r="K64" s="2"/>
      <c r="L64" s="2"/>
      <c r="M64" s="2"/>
      <c r="N64" s="2"/>
      <c r="O64" s="2"/>
      <c r="P64" s="2"/>
      <c r="Q64" s="2"/>
    </row>
    <row r="65" spans="1:17">
      <c r="A65" s="3">
        <v>314</v>
      </c>
      <c r="B65" s="3">
        <v>8.9130000000000003</v>
      </c>
      <c r="C65" s="3">
        <v>7.1079999999999997</v>
      </c>
      <c r="D65" s="3">
        <f>B65-C2</f>
        <v>1.8050000000000006</v>
      </c>
      <c r="E65" s="3">
        <v>26.2</v>
      </c>
      <c r="F65" s="4">
        <f t="shared" si="0"/>
        <v>36.100000000000009</v>
      </c>
      <c r="G65" s="2">
        <f t="shared" si="1"/>
        <v>-3.9399999999999838E-2</v>
      </c>
      <c r="H65" s="2">
        <f t="shared" si="2"/>
        <v>-39.399999999999835</v>
      </c>
      <c r="I65" s="2">
        <f t="shared" si="3"/>
        <v>-3.6797235999999852E-3</v>
      </c>
      <c r="J65" s="2"/>
      <c r="K65" s="2"/>
      <c r="L65" s="2"/>
      <c r="M65" s="2"/>
      <c r="N65" s="2"/>
      <c r="O65" s="2"/>
      <c r="P65" s="2"/>
      <c r="Q65" s="2"/>
    </row>
    <row r="66" spans="1:17">
      <c r="A66" s="3">
        <v>319</v>
      </c>
      <c r="B66" s="3">
        <v>8.8059999999999992</v>
      </c>
      <c r="C66" s="3">
        <v>7.1079999999999997</v>
      </c>
      <c r="D66" s="3">
        <f>B66-C2</f>
        <v>1.6979999999999995</v>
      </c>
      <c r="E66" s="3">
        <v>23.9</v>
      </c>
      <c r="F66" s="3">
        <f t="shared" si="0"/>
        <v>33.959999999999994</v>
      </c>
      <c r="G66" s="2">
        <f t="shared" si="1"/>
        <v>-2.1400000000000217E-2</v>
      </c>
      <c r="H66" s="2">
        <f t="shared" si="2"/>
        <v>-21.400000000000219</v>
      </c>
      <c r="I66" s="2">
        <f t="shared" si="3"/>
        <v>-1.9986316000000204E-3</v>
      </c>
      <c r="J66" s="2"/>
      <c r="K66" s="2"/>
      <c r="L66" s="2"/>
      <c r="M66" s="2"/>
      <c r="N66" s="2"/>
      <c r="O66" s="2"/>
      <c r="P66" s="2"/>
      <c r="Q66" s="2"/>
    </row>
    <row r="67" spans="1:17">
      <c r="A67" s="3">
        <v>324</v>
      </c>
      <c r="B67" s="3">
        <v>8.609</v>
      </c>
      <c r="C67" s="3">
        <v>7.1079999999999997</v>
      </c>
      <c r="D67" s="3">
        <f>B67-C2</f>
        <v>1.5010000000000003</v>
      </c>
      <c r="E67" s="3">
        <v>21.9</v>
      </c>
      <c r="F67" s="4">
        <f t="shared" si="0"/>
        <v>30.020000000000007</v>
      </c>
      <c r="G67" s="2">
        <f t="shared" si="1"/>
        <v>-3.9399999999999838E-2</v>
      </c>
      <c r="H67" s="2">
        <f t="shared" si="2"/>
        <v>-39.399999999999835</v>
      </c>
      <c r="I67" s="2">
        <f t="shared" si="3"/>
        <v>-3.6797235999999852E-3</v>
      </c>
      <c r="J67" s="2"/>
      <c r="K67" s="2"/>
      <c r="L67" s="2"/>
      <c r="M67" s="2"/>
      <c r="N67" s="2"/>
      <c r="O67" s="2"/>
      <c r="P67" s="2"/>
      <c r="Q67" s="2"/>
    </row>
    <row r="68" spans="1:17">
      <c r="A68" s="3">
        <v>329</v>
      </c>
      <c r="B68" s="3">
        <v>8.4120000000000008</v>
      </c>
      <c r="C68" s="3">
        <v>7.1079999999999997</v>
      </c>
      <c r="D68" s="3">
        <f>B68-C2</f>
        <v>1.3040000000000012</v>
      </c>
      <c r="E68" s="3">
        <v>20.399999999999999</v>
      </c>
      <c r="F68" s="4">
        <f t="shared" si="0"/>
        <v>26.080000000000027</v>
      </c>
      <c r="G68" s="2">
        <f t="shared" si="1"/>
        <v>-3.9399999999999838E-2</v>
      </c>
      <c r="H68" s="2">
        <f t="shared" si="2"/>
        <v>-39.399999999999835</v>
      </c>
      <c r="I68" s="2">
        <f t="shared" si="3"/>
        <v>-3.6797235999999852E-3</v>
      </c>
      <c r="J68" s="2"/>
      <c r="K68" s="2"/>
      <c r="L68" s="2"/>
      <c r="M68" s="2"/>
      <c r="N68" s="2"/>
      <c r="O68" s="2"/>
      <c r="P68" s="2"/>
      <c r="Q68" s="2"/>
    </row>
    <row r="69" spans="1:17">
      <c r="A69" s="3">
        <v>334</v>
      </c>
      <c r="B69" s="3">
        <v>8.3059999999999992</v>
      </c>
      <c r="C69" s="3">
        <v>7.1079999999999997</v>
      </c>
      <c r="D69" s="3">
        <f>B69-C2</f>
        <v>1.1979999999999995</v>
      </c>
      <c r="E69" s="3">
        <v>19.2</v>
      </c>
      <c r="F69" s="4">
        <f t="shared" si="0"/>
        <v>23.95999999999999</v>
      </c>
      <c r="G69" s="2">
        <f t="shared" si="1"/>
        <v>-2.120000000000033E-2</v>
      </c>
      <c r="H69" s="2">
        <f t="shared" si="2"/>
        <v>-21.20000000000033</v>
      </c>
      <c r="I69" s="2">
        <f t="shared" si="3"/>
        <v>-1.9799528000000307E-3</v>
      </c>
      <c r="J69" s="2"/>
      <c r="K69" s="2"/>
      <c r="L69" s="2"/>
      <c r="M69" s="2"/>
      <c r="N69" s="2"/>
      <c r="O69" s="2"/>
      <c r="P69" s="2"/>
      <c r="Q69" s="2"/>
    </row>
    <row r="70" spans="1:17">
      <c r="A70" s="3">
        <v>339</v>
      </c>
      <c r="B70" s="3">
        <v>8.218</v>
      </c>
      <c r="C70" s="3">
        <v>7.1079999999999997</v>
      </c>
      <c r="D70" s="3">
        <f>B70-C2</f>
        <v>1.1100000000000003</v>
      </c>
      <c r="E70" s="3">
        <v>18.399999999999999</v>
      </c>
      <c r="F70" s="3">
        <f t="shared" si="0"/>
        <v>22.200000000000006</v>
      </c>
      <c r="G70" s="2">
        <f t="shared" si="1"/>
        <v>-1.7599999999999838E-2</v>
      </c>
      <c r="H70" s="2">
        <f t="shared" si="2"/>
        <v>-17.599999999999838</v>
      </c>
      <c r="I70" s="2">
        <f t="shared" si="3"/>
        <v>-1.643734399999985E-3</v>
      </c>
      <c r="J70" s="2"/>
      <c r="K70" s="2"/>
      <c r="L70" s="2"/>
      <c r="M70" s="2"/>
      <c r="N70" s="2"/>
      <c r="O70" s="2"/>
      <c r="P70" s="2"/>
      <c r="Q70" s="2"/>
    </row>
    <row r="71" spans="1:17">
      <c r="A71" s="3">
        <v>344</v>
      </c>
      <c r="B71" s="3">
        <v>8.2119999999999997</v>
      </c>
      <c r="C71" s="3">
        <v>7.1079999999999997</v>
      </c>
      <c r="D71" s="3">
        <f>B71-C2</f>
        <v>1.1040000000000001</v>
      </c>
      <c r="E71" s="3">
        <v>17</v>
      </c>
      <c r="F71" s="4">
        <f t="shared" si="0"/>
        <v>22.080000000000002</v>
      </c>
      <c r="G71" s="2">
        <f t="shared" si="1"/>
        <v>-1.2000000000000454E-3</v>
      </c>
      <c r="H71" s="2">
        <f t="shared" si="2"/>
        <v>-1.2000000000000455</v>
      </c>
      <c r="I71" s="2">
        <f t="shared" si="3"/>
        <v>-1.1207280000000425E-4</v>
      </c>
      <c r="J71" s="2"/>
      <c r="K71" s="2"/>
      <c r="L71" s="2"/>
      <c r="M71" s="2"/>
      <c r="N71" s="2"/>
      <c r="O71" s="2"/>
      <c r="P71" s="2"/>
      <c r="Q71" s="2"/>
    </row>
    <row r="72" spans="1:17">
      <c r="A72" s="3">
        <v>349</v>
      </c>
      <c r="B72" s="3">
        <v>8.1120000000000001</v>
      </c>
      <c r="C72" s="3">
        <v>7.1079999999999997</v>
      </c>
      <c r="D72" s="3">
        <f>B72-C2</f>
        <v>1.0040000000000004</v>
      </c>
      <c r="E72" s="3">
        <v>16.399999999999999</v>
      </c>
      <c r="F72" s="4">
        <f t="shared" si="0"/>
        <v>20.080000000000009</v>
      </c>
      <c r="G72" s="2">
        <f t="shared" si="1"/>
        <v>-1.9999999999999928E-2</v>
      </c>
      <c r="H72" s="2">
        <f t="shared" si="2"/>
        <v>-19.999999999999929</v>
      </c>
      <c r="I72" s="2">
        <f t="shared" si="3"/>
        <v>-1.8678799999999934E-3</v>
      </c>
      <c r="J72" s="2"/>
      <c r="K72" s="2"/>
      <c r="L72" s="2"/>
      <c r="M72" s="2"/>
      <c r="N72" s="2"/>
      <c r="O72" s="2"/>
      <c r="P72" s="2"/>
      <c r="Q72" s="2"/>
    </row>
    <row r="73" spans="1:17">
      <c r="A73" s="3">
        <v>354</v>
      </c>
      <c r="B73" s="3">
        <v>8.0180000000000007</v>
      </c>
      <c r="C73" s="3">
        <v>7.1079999999999997</v>
      </c>
      <c r="D73" s="3">
        <f>B73-C2</f>
        <v>0.91000000000000103</v>
      </c>
      <c r="E73" s="3">
        <v>15.9</v>
      </c>
      <c r="F73" s="4">
        <f t="shared" si="0"/>
        <v>18.200000000000021</v>
      </c>
      <c r="G73" s="2">
        <f t="shared" si="1"/>
        <v>-1.8799999999999883E-2</v>
      </c>
      <c r="H73" s="2">
        <f t="shared" si="2"/>
        <v>-18.799999999999883</v>
      </c>
      <c r="I73" s="2">
        <f t="shared" si="3"/>
        <v>-1.7558071999999891E-3</v>
      </c>
      <c r="J73" s="2"/>
      <c r="K73" s="2"/>
      <c r="L73" s="2"/>
      <c r="M73" s="2"/>
      <c r="N73" s="2"/>
      <c r="O73" s="2"/>
      <c r="P73" s="2"/>
      <c r="Q73" s="2"/>
    </row>
    <row r="74" spans="1:17">
      <c r="A74" s="3">
        <v>359</v>
      </c>
      <c r="B74" s="3">
        <v>8.0180000000000007</v>
      </c>
      <c r="C74" s="3">
        <v>7.1079999999999997</v>
      </c>
      <c r="D74" s="3">
        <f>B74-C2</f>
        <v>0.91000000000000103</v>
      </c>
      <c r="E74" s="3">
        <v>15.2</v>
      </c>
      <c r="F74" s="3">
        <f t="shared" si="0"/>
        <v>18.200000000000021</v>
      </c>
      <c r="G74" s="2">
        <f t="shared" si="1"/>
        <v>0</v>
      </c>
      <c r="H74" s="2">
        <f t="shared" si="2"/>
        <v>0</v>
      </c>
      <c r="I74" s="2">
        <f t="shared" si="3"/>
        <v>0</v>
      </c>
      <c r="J74" s="2"/>
      <c r="K74" s="2"/>
      <c r="L74" s="2"/>
      <c r="M74" s="2"/>
      <c r="N74" s="2"/>
      <c r="O74" s="2"/>
      <c r="P74" s="2"/>
      <c r="Q74" s="2"/>
    </row>
    <row r="75" spans="1:1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5742-6E22-4B41-AF53-929ACFDBB13A}">
  <dimension ref="A1:H17"/>
  <sheetViews>
    <sheetView workbookViewId="0">
      <selection activeCell="J26" sqref="J26"/>
    </sheetView>
  </sheetViews>
  <sheetFormatPr defaultRowHeight="12.7"/>
  <sheetData>
    <row r="1" spans="1:8" ht="25.35">
      <c r="A1" s="6" t="s">
        <v>14</v>
      </c>
      <c r="B1" s="6" t="s">
        <v>43</v>
      </c>
      <c r="C1" s="6" t="s">
        <v>44</v>
      </c>
      <c r="D1" s="6" t="s">
        <v>45</v>
      </c>
      <c r="E1" s="6"/>
      <c r="F1" s="6" t="s">
        <v>46</v>
      </c>
      <c r="G1" s="6" t="s">
        <v>47</v>
      </c>
      <c r="H1" s="6" t="s">
        <v>48</v>
      </c>
    </row>
    <row r="2" spans="1:8">
      <c r="A2" s="7">
        <v>0</v>
      </c>
      <c r="B2" s="7">
        <v>0.30599999999999999</v>
      </c>
      <c r="C2" s="7">
        <v>0.28699999999999998</v>
      </c>
      <c r="D2" s="7">
        <v>0.31</v>
      </c>
      <c r="E2" s="6"/>
      <c r="F2" s="7">
        <v>0</v>
      </c>
      <c r="G2" s="10">
        <v>0</v>
      </c>
      <c r="H2" s="10">
        <v>0</v>
      </c>
    </row>
    <row r="3" spans="1:8">
      <c r="A3" s="7">
        <v>4</v>
      </c>
      <c r="B3" s="7">
        <v>0.32900000000000001</v>
      </c>
      <c r="C3" s="7">
        <v>0.307</v>
      </c>
      <c r="D3" s="7">
        <v>0.35299999999999998</v>
      </c>
      <c r="E3" s="6"/>
      <c r="F3" s="10">
        <v>7.5163398690000003</v>
      </c>
      <c r="G3" s="10">
        <v>6.9686411149999996</v>
      </c>
      <c r="H3" s="10">
        <v>13.870967739999999</v>
      </c>
    </row>
    <row r="4" spans="1:8">
      <c r="A4" s="7">
        <v>8</v>
      </c>
      <c r="B4" s="7">
        <v>0.34300000000000003</v>
      </c>
      <c r="C4" s="7">
        <v>0.33700000000000002</v>
      </c>
      <c r="D4" s="7">
        <v>0.40200000000000002</v>
      </c>
      <c r="E4" s="6"/>
      <c r="F4" s="10">
        <v>12.09150327</v>
      </c>
      <c r="G4" s="10">
        <v>17.421602790000001</v>
      </c>
      <c r="H4" s="10">
        <v>29.677419350000001</v>
      </c>
    </row>
    <row r="5" spans="1:8">
      <c r="A5" s="7">
        <v>12</v>
      </c>
      <c r="B5" s="7">
        <v>0.36</v>
      </c>
      <c r="C5" s="7">
        <v>0.376</v>
      </c>
      <c r="D5" s="7">
        <v>0.44800000000000001</v>
      </c>
      <c r="E5" s="6"/>
      <c r="F5" s="10">
        <v>17.647058820000002</v>
      </c>
      <c r="G5" s="10">
        <v>31.010452959999999</v>
      </c>
      <c r="H5" s="10">
        <v>44.516129030000002</v>
      </c>
    </row>
    <row r="6" spans="1:8">
      <c r="A6" s="7">
        <v>16</v>
      </c>
      <c r="B6" s="7">
        <v>0.37</v>
      </c>
      <c r="C6" s="7">
        <v>0.4</v>
      </c>
      <c r="D6" s="7">
        <v>0.51500000000000001</v>
      </c>
      <c r="E6" s="6"/>
      <c r="F6" s="10">
        <v>20.915032679999999</v>
      </c>
      <c r="G6" s="10">
        <v>39.372822300000003</v>
      </c>
      <c r="H6" s="10">
        <v>66.129032260000002</v>
      </c>
    </row>
    <row r="7" spans="1:8">
      <c r="A7" s="7">
        <v>20</v>
      </c>
      <c r="B7" s="7">
        <v>0.38100000000000001</v>
      </c>
      <c r="C7" s="7">
        <v>0.43</v>
      </c>
      <c r="D7" s="6"/>
      <c r="E7" s="6"/>
      <c r="F7" s="10">
        <v>24.50980392</v>
      </c>
      <c r="G7" s="10">
        <v>49.825783970000003</v>
      </c>
      <c r="H7" s="6"/>
    </row>
    <row r="8" spans="1:8">
      <c r="A8" s="7">
        <v>24</v>
      </c>
      <c r="B8" s="7">
        <v>0.38600000000000001</v>
      </c>
      <c r="C8" s="7">
        <v>0.44600000000000001</v>
      </c>
      <c r="D8" s="6"/>
      <c r="E8" s="6"/>
      <c r="F8" s="10">
        <v>26.143790849999998</v>
      </c>
      <c r="G8" s="10">
        <v>55.400696859999996</v>
      </c>
      <c r="H8" s="6"/>
    </row>
    <row r="9" spans="1:8">
      <c r="A9" s="7">
        <v>28</v>
      </c>
      <c r="B9" s="7">
        <v>0.40300000000000002</v>
      </c>
      <c r="C9" s="7">
        <v>0.47199999999999998</v>
      </c>
      <c r="D9" s="6"/>
      <c r="E9" s="6"/>
      <c r="F9" s="10">
        <v>31.69934641</v>
      </c>
      <c r="G9" s="10">
        <v>64.459930310000004</v>
      </c>
      <c r="H9" s="6"/>
    </row>
    <row r="10" spans="1:8">
      <c r="A10" s="7">
        <v>32</v>
      </c>
      <c r="B10" s="7">
        <v>0.41299999999999998</v>
      </c>
      <c r="C10" s="7">
        <v>0.49399999999999999</v>
      </c>
      <c r="D10" s="6"/>
      <c r="E10" s="6"/>
      <c r="F10" s="10">
        <v>34.967320260000001</v>
      </c>
      <c r="G10" s="10">
        <v>72.125435539999998</v>
      </c>
      <c r="H10" s="6"/>
    </row>
    <row r="11" spans="1:8">
      <c r="A11" s="7">
        <v>36</v>
      </c>
      <c r="B11" s="7">
        <v>0.41499999999999998</v>
      </c>
      <c r="C11" s="7">
        <v>0.51900000000000002</v>
      </c>
      <c r="D11" s="6"/>
      <c r="E11" s="6"/>
      <c r="F11" s="10">
        <v>35.620915029999999</v>
      </c>
      <c r="G11" s="10">
        <v>80.836236929999998</v>
      </c>
      <c r="H11" s="6"/>
    </row>
    <row r="12" spans="1:8">
      <c r="A12" s="7">
        <v>40</v>
      </c>
      <c r="B12" s="7">
        <v>0.432</v>
      </c>
      <c r="C12" s="7">
        <v>0.53900000000000003</v>
      </c>
      <c r="D12" s="6"/>
      <c r="E12" s="6"/>
      <c r="F12" s="10">
        <v>41.176470590000001</v>
      </c>
      <c r="G12" s="10">
        <v>87.804878049999999</v>
      </c>
      <c r="H12" s="6"/>
    </row>
    <row r="13" spans="1:8">
      <c r="A13" s="7">
        <v>44</v>
      </c>
      <c r="B13" s="7">
        <v>0.44</v>
      </c>
      <c r="C13" s="6"/>
      <c r="D13" s="6"/>
      <c r="E13" s="6"/>
      <c r="F13" s="10">
        <v>43.79084967</v>
      </c>
      <c r="G13" s="9"/>
      <c r="H13" s="6"/>
    </row>
    <row r="14" spans="1:8">
      <c r="A14" s="7">
        <v>48</v>
      </c>
      <c r="B14" s="7">
        <v>0.45600000000000002</v>
      </c>
      <c r="C14" s="6"/>
      <c r="D14" s="6"/>
      <c r="E14" s="6"/>
      <c r="F14" s="10">
        <v>49.019607839999999</v>
      </c>
      <c r="G14" s="6"/>
      <c r="H14" s="6"/>
    </row>
    <row r="15" spans="1:8">
      <c r="A15" s="7">
        <v>52</v>
      </c>
      <c r="B15" s="7">
        <v>0.46</v>
      </c>
      <c r="C15" s="6"/>
      <c r="D15" s="6"/>
      <c r="E15" s="6"/>
      <c r="F15" s="10">
        <v>50.326797390000003</v>
      </c>
      <c r="G15" s="6"/>
      <c r="H15" s="6"/>
    </row>
    <row r="16" spans="1:8">
      <c r="A16" s="7">
        <v>56</v>
      </c>
      <c r="B16" s="7">
        <v>0.47199999999999998</v>
      </c>
      <c r="C16" s="6"/>
      <c r="D16" s="6"/>
      <c r="E16" s="6"/>
      <c r="F16" s="10">
        <v>54.248366009999998</v>
      </c>
      <c r="G16" s="6"/>
      <c r="H16" s="6"/>
    </row>
    <row r="17" spans="1:8">
      <c r="A17" s="7">
        <v>60</v>
      </c>
      <c r="B17" s="7">
        <v>0.47799999999999998</v>
      </c>
      <c r="C17" s="6"/>
      <c r="D17" s="6"/>
      <c r="E17" s="6"/>
      <c r="F17" s="10">
        <v>56.20915033</v>
      </c>
      <c r="G17" s="6"/>
      <c r="H17" s="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C5FE-665F-4223-848C-7C2714BD7A2A}">
  <dimension ref="A1:H17"/>
  <sheetViews>
    <sheetView workbookViewId="0">
      <selection sqref="A1:H17"/>
    </sheetView>
  </sheetViews>
  <sheetFormatPr defaultRowHeight="12.7"/>
  <sheetData>
    <row r="1" spans="1:8" ht="25.35">
      <c r="A1" s="6" t="s">
        <v>14</v>
      </c>
      <c r="B1" s="6" t="s">
        <v>37</v>
      </c>
      <c r="C1" s="6" t="s">
        <v>38</v>
      </c>
      <c r="D1" s="6" t="s">
        <v>39</v>
      </c>
      <c r="E1" s="6"/>
      <c r="F1" s="6" t="s">
        <v>40</v>
      </c>
      <c r="G1" s="6" t="s">
        <v>41</v>
      </c>
      <c r="H1" s="6" t="s">
        <v>42</v>
      </c>
    </row>
    <row r="2" spans="1:8">
      <c r="A2" s="7">
        <v>0</v>
      </c>
      <c r="B2" s="7">
        <v>0.32400000000000001</v>
      </c>
      <c r="C2" s="7">
        <v>0.32100000000000001</v>
      </c>
      <c r="D2" s="7">
        <v>0.313</v>
      </c>
      <c r="E2" s="6"/>
      <c r="F2" s="7">
        <v>0</v>
      </c>
      <c r="G2" s="7">
        <v>0</v>
      </c>
      <c r="H2" s="7">
        <v>0</v>
      </c>
    </row>
    <row r="3" spans="1:8">
      <c r="A3" s="7">
        <v>4</v>
      </c>
      <c r="B3" s="7">
        <v>0.33100000000000002</v>
      </c>
      <c r="C3" s="7">
        <v>0.34200000000000003</v>
      </c>
      <c r="D3" s="7">
        <v>0.33700000000000002</v>
      </c>
      <c r="E3" s="6"/>
      <c r="F3" s="7">
        <v>2.1604938269999998</v>
      </c>
      <c r="G3" s="7">
        <v>6.5420560749999996</v>
      </c>
      <c r="H3" s="8">
        <v>7.6677316290000004</v>
      </c>
    </row>
    <row r="4" spans="1:8">
      <c r="A4" s="7">
        <v>8</v>
      </c>
      <c r="B4" s="7">
        <v>0.34399999999999997</v>
      </c>
      <c r="C4" s="7">
        <v>0.373</v>
      </c>
      <c r="D4" s="7">
        <v>0.39300000000000002</v>
      </c>
      <c r="E4" s="6"/>
      <c r="F4" s="8">
        <v>6.1728395059999999</v>
      </c>
      <c r="G4" s="8">
        <v>16.199376950000001</v>
      </c>
      <c r="H4" s="8">
        <v>25.559105429999999</v>
      </c>
    </row>
    <row r="5" spans="1:8">
      <c r="A5" s="7">
        <v>12</v>
      </c>
      <c r="B5" s="7">
        <v>0.36099999999999999</v>
      </c>
      <c r="C5" s="7">
        <v>0.40799999999999997</v>
      </c>
      <c r="D5" s="7">
        <v>0.439</v>
      </c>
      <c r="E5" s="6"/>
      <c r="F5" s="8">
        <v>11.41975309</v>
      </c>
      <c r="G5" s="8">
        <v>27.102803739999999</v>
      </c>
      <c r="H5" s="8">
        <v>40.25559105</v>
      </c>
    </row>
    <row r="6" spans="1:8">
      <c r="A6" s="7">
        <v>16</v>
      </c>
      <c r="B6" s="7">
        <v>0.38200000000000001</v>
      </c>
      <c r="C6" s="7">
        <v>0.439</v>
      </c>
      <c r="D6" s="7">
        <v>0.48299999999999998</v>
      </c>
      <c r="E6" s="6"/>
      <c r="F6" s="8">
        <v>17.90123457</v>
      </c>
      <c r="G6" s="8">
        <v>36.760124609999998</v>
      </c>
      <c r="H6" s="8">
        <v>54.313099039999997</v>
      </c>
    </row>
    <row r="7" spans="1:8">
      <c r="A7" s="7">
        <v>20</v>
      </c>
      <c r="B7" s="7">
        <v>0.40699999999999997</v>
      </c>
      <c r="C7" s="7">
        <v>0.47299999999999998</v>
      </c>
      <c r="D7" s="7">
        <v>0.52700000000000002</v>
      </c>
      <c r="E7" s="6"/>
      <c r="F7" s="8">
        <v>25.617283950000001</v>
      </c>
      <c r="G7" s="8">
        <v>47.352024919999998</v>
      </c>
      <c r="H7" s="8">
        <v>68.370607030000002</v>
      </c>
    </row>
    <row r="8" spans="1:8">
      <c r="A8" s="7">
        <v>24</v>
      </c>
      <c r="B8" s="7">
        <v>0.42799999999999999</v>
      </c>
      <c r="C8" s="7">
        <v>0.51</v>
      </c>
      <c r="D8" s="7">
        <v>0.57399999999999995</v>
      </c>
      <c r="E8" s="6"/>
      <c r="F8" s="8">
        <v>32.09876543</v>
      </c>
      <c r="G8" s="8">
        <v>58.878504669999998</v>
      </c>
      <c r="H8" s="8">
        <v>83.386581469999996</v>
      </c>
    </row>
    <row r="9" spans="1:8">
      <c r="A9" s="7">
        <v>28</v>
      </c>
      <c r="B9" s="7">
        <v>0.44600000000000001</v>
      </c>
      <c r="C9" s="7">
        <v>0.54400000000000004</v>
      </c>
      <c r="D9" s="7">
        <v>0.61699999999999999</v>
      </c>
      <c r="E9" s="6"/>
      <c r="F9" s="8">
        <v>37.654320990000002</v>
      </c>
      <c r="G9" s="8">
        <v>69.470404979999998</v>
      </c>
      <c r="H9" s="8">
        <v>97.124600639999997</v>
      </c>
    </row>
    <row r="10" spans="1:8">
      <c r="A10" s="7">
        <v>32</v>
      </c>
      <c r="B10" s="7">
        <v>0.47099999999999997</v>
      </c>
      <c r="C10" s="7">
        <v>0.57799999999999996</v>
      </c>
      <c r="D10" s="6"/>
      <c r="E10" s="6"/>
      <c r="F10" s="8">
        <v>45.370370370000003</v>
      </c>
      <c r="G10" s="8">
        <v>80.062305300000006</v>
      </c>
      <c r="H10" s="6"/>
    </row>
    <row r="11" spans="1:8">
      <c r="A11" s="7">
        <v>36</v>
      </c>
      <c r="B11" s="7">
        <v>0.501</v>
      </c>
      <c r="C11" s="7">
        <v>0.61499999999999999</v>
      </c>
      <c r="D11" s="6"/>
      <c r="E11" s="6"/>
      <c r="F11" s="8">
        <v>54.629629629999997</v>
      </c>
      <c r="G11" s="8">
        <v>91.588785049999998</v>
      </c>
      <c r="H11" s="6"/>
    </row>
    <row r="12" spans="1:8">
      <c r="A12" s="7">
        <v>40</v>
      </c>
      <c r="B12" s="7">
        <v>0.52400000000000002</v>
      </c>
      <c r="C12" s="7">
        <v>0.64500000000000002</v>
      </c>
      <c r="D12" s="6"/>
      <c r="E12" s="6"/>
      <c r="F12" s="8">
        <v>61.728395059999997</v>
      </c>
      <c r="G12" s="8">
        <v>100.9345794</v>
      </c>
      <c r="H12" s="6"/>
    </row>
    <row r="13" spans="1:8">
      <c r="A13" s="7">
        <v>44</v>
      </c>
      <c r="B13" s="7">
        <v>0.55300000000000005</v>
      </c>
      <c r="C13" s="6"/>
      <c r="D13" s="6"/>
      <c r="E13" s="6"/>
      <c r="F13" s="8">
        <v>70.679012349999994</v>
      </c>
      <c r="G13" s="9"/>
      <c r="H13" s="6"/>
    </row>
    <row r="14" spans="1:8">
      <c r="A14" s="7">
        <v>48</v>
      </c>
      <c r="B14" s="7">
        <v>0.58599999999999997</v>
      </c>
      <c r="C14" s="6"/>
      <c r="D14" s="6"/>
      <c r="E14" s="6"/>
      <c r="F14" s="8">
        <v>80.864197529999998</v>
      </c>
      <c r="G14" s="6"/>
      <c r="H14" s="6"/>
    </row>
    <row r="15" spans="1:8">
      <c r="A15" s="7">
        <v>52</v>
      </c>
      <c r="B15" s="7">
        <v>0.60799999999999998</v>
      </c>
      <c r="C15" s="6"/>
      <c r="D15" s="6"/>
      <c r="E15" s="6"/>
      <c r="F15" s="8">
        <v>87.654320990000002</v>
      </c>
      <c r="G15" s="6"/>
      <c r="H15" s="6"/>
    </row>
    <row r="16" spans="1:8">
      <c r="A16" s="7">
        <v>56</v>
      </c>
      <c r="B16" s="7">
        <v>0.63100000000000001</v>
      </c>
      <c r="C16" s="6"/>
      <c r="D16" s="6"/>
      <c r="E16" s="6"/>
      <c r="F16" s="8">
        <v>94.753086420000002</v>
      </c>
      <c r="G16" s="6"/>
      <c r="H16" s="6"/>
    </row>
    <row r="17" spans="1:8">
      <c r="A17" s="7">
        <v>60</v>
      </c>
      <c r="B17" s="7">
        <v>0.65700000000000003</v>
      </c>
      <c r="C17" s="6"/>
      <c r="D17" s="6"/>
      <c r="E17" s="6"/>
      <c r="F17" s="8">
        <v>102.7777778</v>
      </c>
      <c r="G17" s="6"/>
      <c r="H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flexheat</vt:lpstr>
      <vt:lpstr>nofan</vt:lpstr>
      <vt:lpstr>fan</vt:lpstr>
      <vt:lpstr>energypeltier</vt:lpstr>
      <vt:lpstr>energyheater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 Exley</cp:lastModifiedBy>
  <dcterms:modified xsi:type="dcterms:W3CDTF">2023-04-19T21:09:34Z</dcterms:modified>
</cp:coreProperties>
</file>